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updateLinks="never" codeName="ThisWorkbook" defaultThemeVersion="124226"/>
  <mc:AlternateContent xmlns:mc="http://schemas.openxmlformats.org/markup-compatibility/2006">
    <mc:Choice Requires="x15">
      <x15ac:absPath xmlns:x15ac="http://schemas.microsoft.com/office/spreadsheetml/2010/11/ac" url="E:\2017県選リレー･少B･レディース\"/>
    </mc:Choice>
  </mc:AlternateContent>
  <bookViews>
    <workbookView xWindow="0" yWindow="8625" windowWidth="28800" windowHeight="12915" tabRatio="939"/>
  </bookViews>
  <sheets>
    <sheet name="注意事項" sheetId="4" r:id="rId1"/>
    <sheet name="①団体情報入力" sheetId="7" r:id="rId2"/>
    <sheet name="②選手情報入力" sheetId="3" r:id="rId3"/>
    <sheet name="③リレー情報確認" sheetId="5" r:id="rId4"/>
    <sheet name="④種目別人数" sheetId="17" r:id="rId5"/>
    <sheet name="⑤申込一覧表" sheetId="21" r:id="rId6"/>
    <sheet name="個人種目個票" sheetId="23" r:id="rId7"/>
    <sheet name="リレー個票" sheetId="22" r:id="rId8"/>
    <sheet name="混成個票" sheetId="24" r:id="rId9"/>
    <sheet name="　　　　　" sheetId="14" r:id="rId10"/>
    <sheet name="種目情報" sheetId="18" r:id="rId11"/>
    <sheet name="data_kyogisha" sheetId="2" r:id="rId12"/>
    <sheet name="data_team" sheetId="19" r:id="rId13"/>
  </sheets>
  <functionGroups builtInGroupCount="18"/>
  <externalReferences>
    <externalReference r:id="rId14"/>
    <externalReference r:id="rId15"/>
    <externalReference r:id="rId16"/>
    <externalReference r:id="rId17"/>
  </externalReferences>
  <definedNames>
    <definedName name="_xlnm.Print_Area" localSheetId="4">④種目別人数!$A$3:$H$28</definedName>
    <definedName name="_xlnm.Print_Area" localSheetId="5">⑤申込一覧表!$A$1:$M$47</definedName>
    <definedName name="_xlnm.Print_Area" localSheetId="6">個人種目個票!$A$1:$Y$850</definedName>
    <definedName name="_xlnm.Print_Area" localSheetId="10">種目情報!$A$1:$L$28</definedName>
    <definedName name="_xlnm.Print_Titles" localSheetId="5">⑤申込一覧表!$1:$3</definedName>
    <definedName name="リレー">[1]一覧表!$R$13</definedName>
    <definedName name="資格">'[2]500m,10000m'!$AB$3:$AB$9</definedName>
    <definedName name="女子種目">[3]一覧表!$U$13:$U$28</definedName>
    <definedName name="性別">[1]一覧表!$S$13:$S$14</definedName>
    <definedName name="選択">[4]混成!$AI$4:$AI$5</definedName>
    <definedName name="男子種目">[1]一覧表!$T$13:$T$32</definedName>
    <definedName name="男種目">[3]一覧表!$T$13:$T$32</definedName>
  </definedNames>
  <calcPr calcId="152511"/>
</workbook>
</file>

<file path=xl/calcChain.xml><?xml version="1.0" encoding="utf-8"?>
<calcChain xmlns="http://schemas.openxmlformats.org/spreadsheetml/2006/main">
  <c r="I9" i="21" l="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8" i="21"/>
  <c r="U838" i="23"/>
  <c r="H838" i="23"/>
  <c r="U817" i="23"/>
  <c r="H817" i="23"/>
  <c r="U796" i="23"/>
  <c r="H796" i="23"/>
  <c r="U775" i="23"/>
  <c r="H775" i="23"/>
  <c r="U753" i="23"/>
  <c r="H753" i="23"/>
  <c r="U732" i="23"/>
  <c r="H732" i="23"/>
  <c r="U711" i="23"/>
  <c r="H711" i="23"/>
  <c r="U689" i="23"/>
  <c r="H689" i="23"/>
  <c r="U668" i="23"/>
  <c r="H668" i="23"/>
  <c r="U647" i="23"/>
  <c r="H647" i="23"/>
  <c r="U626" i="23"/>
  <c r="H626" i="23"/>
  <c r="U604" i="23"/>
  <c r="H604" i="23"/>
  <c r="U583" i="23"/>
  <c r="H583" i="23"/>
  <c r="U562" i="23"/>
  <c r="H562" i="23"/>
  <c r="U540" i="23"/>
  <c r="H540" i="23"/>
  <c r="U519" i="23"/>
  <c r="H519" i="23"/>
  <c r="U498" i="23"/>
  <c r="H498" i="23"/>
  <c r="U477" i="23"/>
  <c r="H477" i="23"/>
  <c r="U455" i="23"/>
  <c r="H455" i="23"/>
  <c r="U434" i="23"/>
  <c r="H434" i="23"/>
  <c r="U413" i="23"/>
  <c r="H413" i="23"/>
  <c r="U391" i="23"/>
  <c r="H391" i="23"/>
  <c r="U370" i="23"/>
  <c r="H370" i="23"/>
  <c r="U349" i="23"/>
  <c r="H349" i="23"/>
  <c r="U328" i="23"/>
  <c r="H328" i="23"/>
  <c r="U306" i="23"/>
  <c r="H306" i="23"/>
  <c r="U285" i="23"/>
  <c r="H285" i="23"/>
  <c r="U264" i="23"/>
  <c r="H264" i="23"/>
  <c r="U242" i="23"/>
  <c r="H242" i="23"/>
  <c r="U221" i="23"/>
  <c r="H221" i="23"/>
  <c r="U200" i="23"/>
  <c r="H200" i="23"/>
  <c r="U179" i="23"/>
  <c r="H179" i="23"/>
  <c r="U157" i="23"/>
  <c r="H157" i="23"/>
  <c r="U136" i="23"/>
  <c r="H136" i="23"/>
  <c r="U115" i="23"/>
  <c r="H115" i="23"/>
  <c r="U93" i="23"/>
  <c r="H93" i="23"/>
  <c r="U72" i="23"/>
  <c r="H72" i="23"/>
  <c r="U51" i="23"/>
  <c r="H51" i="23"/>
  <c r="U30" i="23"/>
  <c r="H30" i="23"/>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10" i="3"/>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2" i="2"/>
  <c r="T2" i="2" l="1"/>
  <c r="P2" i="2"/>
  <c r="T6" i="2"/>
  <c r="P6" i="2"/>
  <c r="T5" i="2"/>
  <c r="P5" i="2"/>
  <c r="P8" i="2"/>
  <c r="T8" i="2"/>
  <c r="P4" i="2"/>
  <c r="T4" i="2"/>
  <c r="A10" i="2"/>
  <c r="T10" i="2"/>
  <c r="P10" i="2"/>
  <c r="T9" i="2"/>
  <c r="P9" i="2"/>
  <c r="P7" i="2"/>
  <c r="T7" i="2"/>
  <c r="T3" i="2"/>
  <c r="P3" i="2"/>
  <c r="X16" i="3"/>
  <c r="X17" i="3"/>
  <c r="X18" i="3"/>
  <c r="X19" i="3"/>
  <c r="X21" i="3"/>
  <c r="Q652" i="24" l="1"/>
  <c r="A652" i="24"/>
  <c r="Q635" i="24"/>
  <c r="A635" i="24"/>
  <c r="Q619" i="24"/>
  <c r="A619" i="24"/>
  <c r="Q602" i="24"/>
  <c r="A602" i="24"/>
  <c r="Q586" i="24"/>
  <c r="A586" i="24"/>
  <c r="Q569" i="24"/>
  <c r="A569" i="24"/>
  <c r="Q553" i="24"/>
  <c r="A553" i="24"/>
  <c r="Q536" i="24"/>
  <c r="A536" i="24"/>
  <c r="Q519" i="24"/>
  <c r="A519" i="24"/>
  <c r="Q502" i="24"/>
  <c r="A502" i="24"/>
  <c r="Q486" i="24"/>
  <c r="A486" i="24"/>
  <c r="Q469" i="24"/>
  <c r="A469" i="24"/>
  <c r="Q453" i="24"/>
  <c r="A453" i="24"/>
  <c r="Q436" i="24"/>
  <c r="A436" i="24"/>
  <c r="Q420" i="24"/>
  <c r="A420" i="24"/>
  <c r="Q403" i="24"/>
  <c r="A403" i="24"/>
  <c r="Q387" i="24"/>
  <c r="A387" i="24"/>
  <c r="Q370" i="24"/>
  <c r="A370" i="24"/>
  <c r="Q353" i="24"/>
  <c r="A353" i="24"/>
  <c r="A336" i="24"/>
  <c r="Q336" i="24"/>
  <c r="Q320" i="24"/>
  <c r="A320" i="24"/>
  <c r="Q303" i="24"/>
  <c r="A303" i="24"/>
  <c r="Q287" i="24"/>
  <c r="A287" i="24"/>
  <c r="Q270" i="24"/>
  <c r="A270" i="24"/>
  <c r="Q254" i="24"/>
  <c r="A254" i="24"/>
  <c r="Q237" i="24"/>
  <c r="A237" i="24"/>
  <c r="Q221" i="24"/>
  <c r="A221" i="24"/>
  <c r="Q204" i="24"/>
  <c r="A204" i="24"/>
  <c r="Q187" i="24"/>
  <c r="A187" i="24"/>
  <c r="Q170" i="24"/>
  <c r="A170" i="24"/>
  <c r="Q154" i="24"/>
  <c r="A154" i="24"/>
  <c r="Q137" i="24"/>
  <c r="A137" i="24"/>
  <c r="Q121" i="24"/>
  <c r="A121" i="24"/>
  <c r="Q104" i="24"/>
  <c r="A104" i="24"/>
  <c r="Q88" i="24"/>
  <c r="A88" i="24"/>
  <c r="Q71" i="24"/>
  <c r="A71" i="24"/>
  <c r="Q55" i="24"/>
  <c r="A55" i="24"/>
  <c r="Q38" i="24"/>
  <c r="A38" i="24"/>
  <c r="Q21" i="24"/>
  <c r="A21" i="24"/>
  <c r="Q4" i="24"/>
  <c r="A4" i="24"/>
  <c r="V842" i="23"/>
  <c r="I842" i="23"/>
  <c r="V821" i="23"/>
  <c r="I821" i="23"/>
  <c r="V800" i="23"/>
  <c r="I800" i="23"/>
  <c r="V779" i="23"/>
  <c r="I779" i="23"/>
  <c r="V757" i="23"/>
  <c r="I757" i="23"/>
  <c r="V736" i="23"/>
  <c r="I736" i="23"/>
  <c r="V715" i="23"/>
  <c r="I715" i="23"/>
  <c r="V693" i="23"/>
  <c r="I693" i="23"/>
  <c r="V672" i="23"/>
  <c r="I672" i="23"/>
  <c r="V651" i="23"/>
  <c r="I651" i="23"/>
  <c r="V630" i="23"/>
  <c r="I630" i="23"/>
  <c r="V608" i="23"/>
  <c r="I608" i="23"/>
  <c r="V587" i="23"/>
  <c r="I587" i="23"/>
  <c r="V566" i="23"/>
  <c r="I566" i="23"/>
  <c r="I544" i="23"/>
  <c r="V544" i="23"/>
  <c r="V523" i="23"/>
  <c r="I523" i="23"/>
  <c r="V502" i="23"/>
  <c r="I502" i="23"/>
  <c r="V481" i="23"/>
  <c r="I481" i="23"/>
  <c r="V459" i="23"/>
  <c r="I459" i="23"/>
  <c r="I438" i="23"/>
  <c r="V438" i="23"/>
  <c r="V417" i="23"/>
  <c r="I417" i="23"/>
  <c r="V395" i="23"/>
  <c r="I395" i="23"/>
  <c r="V374" i="23"/>
  <c r="I374" i="23"/>
  <c r="V353" i="23"/>
  <c r="I353" i="23"/>
  <c r="V332" i="23"/>
  <c r="I332" i="23"/>
  <c r="V310" i="23"/>
  <c r="I310" i="23"/>
  <c r="V289" i="23"/>
  <c r="I289" i="23"/>
  <c r="V268" i="23"/>
  <c r="I268" i="23"/>
  <c r="V246" i="23"/>
  <c r="I246" i="23"/>
  <c r="V225" i="23"/>
  <c r="I225" i="23"/>
  <c r="V204" i="23"/>
  <c r="I204" i="23"/>
  <c r="V183" i="23"/>
  <c r="I183" i="23"/>
  <c r="V161" i="23"/>
  <c r="I161" i="23"/>
  <c r="V140" i="23"/>
  <c r="I140" i="23"/>
  <c r="V119" i="23"/>
  <c r="I119" i="23"/>
  <c r="V840" i="23"/>
  <c r="I840" i="23"/>
  <c r="N836" i="23"/>
  <c r="A836" i="23"/>
  <c r="Q832" i="23"/>
  <c r="D832" i="23"/>
  <c r="V819" i="23"/>
  <c r="I819" i="23"/>
  <c r="N815" i="23"/>
  <c r="A815" i="23"/>
  <c r="Q811" i="23"/>
  <c r="D811" i="23"/>
  <c r="V798" i="23"/>
  <c r="I798" i="23"/>
  <c r="N794" i="23"/>
  <c r="A794" i="23"/>
  <c r="Q790" i="23"/>
  <c r="D790" i="23"/>
  <c r="V777" i="23"/>
  <c r="I777" i="23"/>
  <c r="N773" i="23"/>
  <c r="A773" i="23"/>
  <c r="Q769" i="23"/>
  <c r="D769" i="23"/>
  <c r="V755" i="23"/>
  <c r="I755" i="23"/>
  <c r="N751" i="23"/>
  <c r="A751" i="23"/>
  <c r="Q747" i="23"/>
  <c r="D747" i="23"/>
  <c r="V734" i="23"/>
  <c r="I734" i="23"/>
  <c r="N730" i="23"/>
  <c r="A730" i="23"/>
  <c r="Q726" i="23"/>
  <c r="D726" i="23"/>
  <c r="V713" i="23"/>
  <c r="I713" i="23"/>
  <c r="N709" i="23"/>
  <c r="A709" i="23"/>
  <c r="Q705" i="23"/>
  <c r="D705" i="23"/>
  <c r="V691" i="23"/>
  <c r="I691" i="23"/>
  <c r="N687" i="23"/>
  <c r="A687" i="23"/>
  <c r="Q683" i="23"/>
  <c r="D683" i="23"/>
  <c r="V670" i="23"/>
  <c r="I670" i="23"/>
  <c r="N666" i="23"/>
  <c r="A666" i="23"/>
  <c r="Q662" i="23"/>
  <c r="D662" i="23"/>
  <c r="V649" i="23"/>
  <c r="I649" i="23"/>
  <c r="N645" i="23"/>
  <c r="A645" i="23"/>
  <c r="Q641" i="23"/>
  <c r="D641" i="23"/>
  <c r="V628" i="23"/>
  <c r="I628" i="23"/>
  <c r="N624" i="23"/>
  <c r="A624" i="23"/>
  <c r="Q620" i="23"/>
  <c r="D620" i="23"/>
  <c r="V606" i="23"/>
  <c r="I606" i="23"/>
  <c r="N602" i="23"/>
  <c r="A602" i="23"/>
  <c r="Q598" i="23"/>
  <c r="D598" i="23"/>
  <c r="V585" i="23"/>
  <c r="I585" i="23"/>
  <c r="N581" i="23"/>
  <c r="A581" i="23"/>
  <c r="Q577" i="23"/>
  <c r="D577" i="23"/>
  <c r="V564" i="23"/>
  <c r="I564" i="23"/>
  <c r="N560" i="23"/>
  <c r="A560" i="23"/>
  <c r="Q556" i="23"/>
  <c r="D556" i="23"/>
  <c r="V542" i="23"/>
  <c r="I542" i="23"/>
  <c r="N538" i="23"/>
  <c r="A538" i="23"/>
  <c r="Q534" i="23"/>
  <c r="D534" i="23"/>
  <c r="V521" i="23"/>
  <c r="I521" i="23"/>
  <c r="N517" i="23"/>
  <c r="A517" i="23"/>
  <c r="Q513" i="23"/>
  <c r="D513" i="23"/>
  <c r="V500" i="23"/>
  <c r="I500" i="23"/>
  <c r="N496" i="23"/>
  <c r="A496" i="23"/>
  <c r="Q492" i="23"/>
  <c r="D492" i="23"/>
  <c r="V479" i="23"/>
  <c r="I479" i="23"/>
  <c r="N475" i="23"/>
  <c r="A475" i="23"/>
  <c r="Q471" i="23"/>
  <c r="D471" i="23"/>
  <c r="V457" i="23"/>
  <c r="I457" i="23"/>
  <c r="N453" i="23"/>
  <c r="A453" i="23"/>
  <c r="Q449" i="23"/>
  <c r="D449" i="23"/>
  <c r="V436" i="23"/>
  <c r="I436" i="23"/>
  <c r="N432" i="23"/>
  <c r="A432" i="23"/>
  <c r="Q428" i="23"/>
  <c r="D428" i="23"/>
  <c r="V415" i="23"/>
  <c r="I415" i="23"/>
  <c r="N411" i="23"/>
  <c r="A411" i="23"/>
  <c r="Q407" i="23"/>
  <c r="D407" i="23"/>
  <c r="V393" i="23"/>
  <c r="I393" i="23"/>
  <c r="N389" i="23"/>
  <c r="A389" i="23"/>
  <c r="Q385" i="23"/>
  <c r="D385" i="23"/>
  <c r="V372" i="23"/>
  <c r="I372" i="23"/>
  <c r="N368" i="23"/>
  <c r="A368" i="23"/>
  <c r="Q364" i="23"/>
  <c r="D364" i="23"/>
  <c r="V351" i="23"/>
  <c r="I351" i="23"/>
  <c r="N347" i="23"/>
  <c r="A347" i="23"/>
  <c r="Q343" i="23"/>
  <c r="D343" i="23"/>
  <c r="V330" i="23"/>
  <c r="I330" i="23"/>
  <c r="N326" i="23"/>
  <c r="A326" i="23"/>
  <c r="Q322" i="23"/>
  <c r="D322" i="23"/>
  <c r="V308" i="23"/>
  <c r="I308" i="23"/>
  <c r="N304" i="23"/>
  <c r="A304" i="23"/>
  <c r="Q300" i="23"/>
  <c r="D300" i="23"/>
  <c r="V287" i="23"/>
  <c r="I287" i="23"/>
  <c r="N283" i="23"/>
  <c r="A283" i="23"/>
  <c r="Q279" i="23"/>
  <c r="D279" i="23"/>
  <c r="V266" i="23"/>
  <c r="I266" i="23"/>
  <c r="N262" i="23"/>
  <c r="A262" i="23"/>
  <c r="Q258" i="23"/>
  <c r="D258" i="23"/>
  <c r="V244" i="23"/>
  <c r="I244" i="23"/>
  <c r="N240" i="23"/>
  <c r="A240" i="23"/>
  <c r="Q236" i="23"/>
  <c r="D236" i="23"/>
  <c r="V223" i="23"/>
  <c r="I223" i="23"/>
  <c r="N219" i="23"/>
  <c r="A219" i="23"/>
  <c r="Q215" i="23"/>
  <c r="D215" i="23"/>
  <c r="V202" i="23"/>
  <c r="I202" i="23"/>
  <c r="N198" i="23"/>
  <c r="A198" i="23"/>
  <c r="Q194" i="23"/>
  <c r="D194" i="23"/>
  <c r="V181" i="23"/>
  <c r="I181" i="23"/>
  <c r="N177" i="23"/>
  <c r="A177" i="23"/>
  <c r="Q173" i="23"/>
  <c r="D173" i="23"/>
  <c r="V159" i="23"/>
  <c r="I159" i="23"/>
  <c r="N155" i="23"/>
  <c r="A155" i="23"/>
  <c r="Q151" i="23"/>
  <c r="D151" i="23"/>
  <c r="V138" i="23"/>
  <c r="I138" i="23"/>
  <c r="N134" i="23"/>
  <c r="A134" i="23"/>
  <c r="Q130" i="23"/>
  <c r="D130" i="23"/>
  <c r="V117" i="23"/>
  <c r="I117" i="23"/>
  <c r="N113" i="23"/>
  <c r="A113" i="23"/>
  <c r="Q109" i="23"/>
  <c r="D109" i="23"/>
  <c r="V95" i="23"/>
  <c r="I95" i="23"/>
  <c r="N91" i="23"/>
  <c r="A91" i="23"/>
  <c r="Q87" i="23"/>
  <c r="D87" i="23"/>
  <c r="V74" i="23"/>
  <c r="I74" i="23"/>
  <c r="N70" i="23"/>
  <c r="A70" i="23"/>
  <c r="Q66" i="23"/>
  <c r="D66" i="23"/>
  <c r="V53" i="23"/>
  <c r="I53" i="23"/>
  <c r="N49" i="23"/>
  <c r="A49" i="23"/>
  <c r="Q45" i="23"/>
  <c r="D45" i="23"/>
  <c r="V32" i="23"/>
  <c r="I32" i="23"/>
  <c r="N28" i="23"/>
  <c r="A28" i="23"/>
  <c r="Q24" i="23"/>
  <c r="D24" i="23"/>
  <c r="V11" i="23"/>
  <c r="I11" i="23"/>
  <c r="N7" i="23"/>
  <c r="A7" i="23"/>
  <c r="Q3" i="23"/>
  <c r="D3" i="23"/>
  <c r="V97" i="23"/>
  <c r="I97" i="23"/>
  <c r="V76" i="23"/>
  <c r="I76" i="23"/>
  <c r="V55" i="23"/>
  <c r="I55" i="23"/>
  <c r="V34" i="23"/>
  <c r="I34" i="23"/>
  <c r="V13" i="23"/>
  <c r="I13" i="23"/>
  <c r="U7" i="2"/>
  <c r="U20" i="2"/>
  <c r="AA21" i="2"/>
  <c r="AE22" i="2"/>
  <c r="AC24" i="2"/>
  <c r="AE28" i="2"/>
  <c r="U40" i="2"/>
  <c r="AH40" i="2"/>
  <c r="D11" i="21"/>
  <c r="T104" i="24"/>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8" i="21"/>
  <c r="K15" i="17"/>
  <c r="M15" i="17"/>
  <c r="N15" i="17" s="1"/>
  <c r="G15" i="17" s="1"/>
  <c r="M16" i="17"/>
  <c r="N16" i="17" s="1"/>
  <c r="G16" i="17" s="1"/>
  <c r="M17" i="17"/>
  <c r="N17" i="17" s="1"/>
  <c r="G17" i="17" s="1"/>
  <c r="M18" i="17"/>
  <c r="N18" i="17" s="1"/>
  <c r="G18" i="17" s="1"/>
  <c r="M19" i="17"/>
  <c r="N19" i="17" s="1"/>
  <c r="L15" i="17"/>
  <c r="C15" i="17" s="1"/>
  <c r="K16" i="17"/>
  <c r="L16" i="17"/>
  <c r="C16" i="17" s="1"/>
  <c r="K17" i="17"/>
  <c r="L17" i="17"/>
  <c r="C17" i="17" s="1"/>
  <c r="K18" i="17"/>
  <c r="L18" i="17"/>
  <c r="C18" i="17" s="1"/>
  <c r="K19" i="17"/>
  <c r="L19" i="17" s="1"/>
  <c r="C19" i="17" s="1"/>
  <c r="K20" i="17"/>
  <c r="L20" i="17" s="1"/>
  <c r="M10" i="17"/>
  <c r="M11" i="17"/>
  <c r="M9" i="17"/>
  <c r="N9" i="17" s="1"/>
  <c r="G9" i="17" s="1"/>
  <c r="K10" i="17"/>
  <c r="K11" i="17"/>
  <c r="K9" i="17"/>
  <c r="L9" i="17"/>
  <c r="C9" i="17" s="1"/>
  <c r="X12" i="3"/>
  <c r="X13" i="3"/>
  <c r="X15" i="3"/>
  <c r="X11" i="3"/>
  <c r="W12" i="3"/>
  <c r="W13" i="3"/>
  <c r="W15" i="3"/>
  <c r="W16" i="3"/>
  <c r="W17" i="3"/>
  <c r="W18" i="3"/>
  <c r="W19" i="3"/>
  <c r="W11" i="3"/>
  <c r="U653" i="24"/>
  <c r="E653" i="24"/>
  <c r="U636" i="24"/>
  <c r="E636" i="24"/>
  <c r="U620" i="24"/>
  <c r="E620" i="24"/>
  <c r="U603" i="24"/>
  <c r="E603" i="24"/>
  <c r="U587" i="24"/>
  <c r="E587" i="24"/>
  <c r="U570" i="24"/>
  <c r="E570" i="24"/>
  <c r="U554" i="24"/>
  <c r="E554" i="24"/>
  <c r="U537" i="24"/>
  <c r="E537" i="24"/>
  <c r="U520" i="24"/>
  <c r="E520" i="24"/>
  <c r="U503" i="24"/>
  <c r="E503" i="24"/>
  <c r="U487" i="24"/>
  <c r="E487" i="24"/>
  <c r="U470" i="24"/>
  <c r="E470" i="24"/>
  <c r="U454" i="24"/>
  <c r="E454" i="24"/>
  <c r="U437" i="24"/>
  <c r="E437" i="24"/>
  <c r="U421" i="24"/>
  <c r="E421" i="24"/>
  <c r="U404" i="24"/>
  <c r="E404" i="24"/>
  <c r="U388" i="24"/>
  <c r="E388" i="24"/>
  <c r="U371" i="24"/>
  <c r="E371" i="24"/>
  <c r="U354" i="24"/>
  <c r="E354" i="24"/>
  <c r="U337" i="24"/>
  <c r="E337" i="24"/>
  <c r="U321" i="24"/>
  <c r="E321" i="24"/>
  <c r="U304" i="24"/>
  <c r="E304" i="24"/>
  <c r="U288" i="24"/>
  <c r="E288" i="24"/>
  <c r="U271" i="24"/>
  <c r="E271" i="24"/>
  <c r="U255" i="24"/>
  <c r="E255" i="24"/>
  <c r="U238" i="24"/>
  <c r="E238" i="24"/>
  <c r="U222" i="24"/>
  <c r="E222" i="24"/>
  <c r="U205" i="24"/>
  <c r="E205" i="24"/>
  <c r="U188" i="24"/>
  <c r="E188" i="24"/>
  <c r="U171" i="24"/>
  <c r="E171" i="24"/>
  <c r="U155" i="24"/>
  <c r="E155" i="24"/>
  <c r="U138" i="24"/>
  <c r="E138" i="24"/>
  <c r="U122" i="24"/>
  <c r="E122" i="24"/>
  <c r="U105" i="24"/>
  <c r="E105" i="24"/>
  <c r="U89" i="24"/>
  <c r="E89" i="24"/>
  <c r="U72" i="24"/>
  <c r="E72" i="24"/>
  <c r="U56" i="24"/>
  <c r="E56" i="24"/>
  <c r="U39" i="24"/>
  <c r="E39" i="24"/>
  <c r="U5" i="24"/>
  <c r="U22" i="24"/>
  <c r="E22" i="24"/>
  <c r="E5" i="24"/>
  <c r="T45" i="22"/>
  <c r="U42" i="22"/>
  <c r="H42" i="22"/>
  <c r="G45" i="22"/>
  <c r="U4" i="22"/>
  <c r="T7" i="22"/>
  <c r="H4" i="22"/>
  <c r="G7" i="22"/>
  <c r="O72" i="22"/>
  <c r="B72" i="22"/>
  <c r="O34" i="22"/>
  <c r="B34" i="22"/>
  <c r="X8" i="5"/>
  <c r="J5" i="21" s="1"/>
  <c r="R8" i="5"/>
  <c r="H5" i="21" s="1"/>
  <c r="L8" i="5"/>
  <c r="J4" i="21" s="1"/>
  <c r="F8" i="5"/>
  <c r="H4" i="21" s="1"/>
  <c r="N10" i="17"/>
  <c r="G10" i="17" s="1"/>
  <c r="N11" i="17"/>
  <c r="G11" i="17" s="1"/>
  <c r="L10" i="17"/>
  <c r="C10" i="17" s="1"/>
  <c r="L11" i="17"/>
  <c r="C11" i="17" s="1"/>
  <c r="I50" i="3"/>
  <c r="L50" i="3"/>
  <c r="A3" i="17"/>
  <c r="C5" i="17"/>
  <c r="C25" i="17"/>
  <c r="G26" i="17" s="1"/>
  <c r="K25" i="17"/>
  <c r="K26" i="17"/>
  <c r="K27" i="17"/>
  <c r="B6" i="17"/>
  <c r="C2" i="21"/>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F9" i="21"/>
  <c r="H9" i="21"/>
  <c r="F10" i="21"/>
  <c r="H10" i="21"/>
  <c r="F11" i="21"/>
  <c r="H11" i="21"/>
  <c r="F12" i="21"/>
  <c r="H12" i="21"/>
  <c r="F13" i="21"/>
  <c r="H13" i="21"/>
  <c r="F14" i="21"/>
  <c r="H14" i="21"/>
  <c r="F15" i="21"/>
  <c r="H15" i="21"/>
  <c r="F16" i="21"/>
  <c r="H16" i="21"/>
  <c r="F17" i="21"/>
  <c r="H17" i="21"/>
  <c r="F18" i="21"/>
  <c r="H18" i="21"/>
  <c r="F19" i="21"/>
  <c r="H19" i="21"/>
  <c r="F20" i="21"/>
  <c r="H20" i="21"/>
  <c r="F21" i="21"/>
  <c r="H21" i="21"/>
  <c r="F22" i="21"/>
  <c r="H22" i="21"/>
  <c r="F23" i="21"/>
  <c r="H23" i="21"/>
  <c r="F24" i="21"/>
  <c r="H24" i="21"/>
  <c r="F25" i="21"/>
  <c r="H25" i="21"/>
  <c r="F26" i="21"/>
  <c r="H26" i="21"/>
  <c r="F27" i="21"/>
  <c r="H27" i="21"/>
  <c r="F28" i="21"/>
  <c r="H28" i="21"/>
  <c r="F29" i="21"/>
  <c r="H29" i="21"/>
  <c r="F30" i="21"/>
  <c r="H30" i="21"/>
  <c r="F31" i="21"/>
  <c r="H31" i="21"/>
  <c r="F32" i="21"/>
  <c r="H32" i="21"/>
  <c r="F33" i="21"/>
  <c r="H33" i="21"/>
  <c r="F34" i="21"/>
  <c r="H34" i="21"/>
  <c r="F35" i="21"/>
  <c r="H35" i="21"/>
  <c r="F36" i="21"/>
  <c r="H36" i="21"/>
  <c r="F37" i="21"/>
  <c r="H37" i="21"/>
  <c r="F38" i="21"/>
  <c r="H38" i="21"/>
  <c r="F39" i="21"/>
  <c r="H39" i="21"/>
  <c r="F40" i="21"/>
  <c r="H40" i="21"/>
  <c r="F41" i="21"/>
  <c r="H41" i="21"/>
  <c r="F42" i="21"/>
  <c r="H42" i="21"/>
  <c r="F43" i="21"/>
  <c r="H43" i="21"/>
  <c r="F44" i="21"/>
  <c r="H44" i="21"/>
  <c r="F45" i="21"/>
  <c r="H45" i="21"/>
  <c r="F46" i="21"/>
  <c r="H46" i="21"/>
  <c r="F47" i="21"/>
  <c r="H47" i="21"/>
  <c r="H8" i="21"/>
  <c r="F8" i="21"/>
  <c r="B26" i="17"/>
  <c r="L25" i="17"/>
  <c r="U2" i="2"/>
  <c r="S41" i="2" l="1"/>
  <c r="AE25" i="2"/>
  <c r="AG23" i="2"/>
  <c r="AB40" i="2"/>
  <c r="AB38" i="2"/>
  <c r="Q34" i="2"/>
  <c r="AB32" i="2"/>
  <c r="L30" i="2"/>
  <c r="L23" i="2"/>
  <c r="L21" i="2"/>
  <c r="M20" i="2"/>
  <c r="U18" i="2"/>
  <c r="AC40" i="2"/>
  <c r="U28" i="2"/>
  <c r="L26" i="2"/>
  <c r="AF20" i="2"/>
  <c r="M39" i="2"/>
  <c r="U37" i="2"/>
  <c r="AH35" i="2"/>
  <c r="U33" i="2"/>
  <c r="AH31" i="2"/>
  <c r="Q29" i="2"/>
  <c r="AE24" i="2"/>
  <c r="I3" i="21"/>
  <c r="AD2" i="2"/>
  <c r="M2" i="2"/>
  <c r="B14" i="2"/>
  <c r="AE14" i="2"/>
  <c r="AC14" i="2"/>
  <c r="L17" i="2"/>
  <c r="Q15" i="2"/>
  <c r="AA15" i="2"/>
  <c r="Q14" i="2"/>
  <c r="AG14" i="2"/>
  <c r="L14" i="2"/>
  <c r="AC13" i="2"/>
  <c r="AE12" i="2"/>
  <c r="AH12" i="2"/>
  <c r="U12" i="2"/>
  <c r="L11" i="2"/>
  <c r="AH9" i="2"/>
  <c r="AG8" i="2"/>
  <c r="AH5" i="2"/>
  <c r="Q3" i="2"/>
  <c r="AH7" i="2"/>
  <c r="AH32" i="2"/>
  <c r="AG21" i="2"/>
  <c r="Q21" i="2"/>
  <c r="Q20" i="2"/>
  <c r="AF18" i="2"/>
  <c r="AD40" i="2"/>
  <c r="M40" i="2"/>
  <c r="AE39" i="2"/>
  <c r="AH28" i="2"/>
  <c r="M28" i="2"/>
  <c r="AC21" i="2"/>
  <c r="AG20" i="2"/>
  <c r="AB20" i="2"/>
  <c r="L8" i="2"/>
  <c r="AD3" i="2"/>
  <c r="AD28" i="2"/>
  <c r="AD20" i="2"/>
  <c r="AF40" i="2"/>
  <c r="Q40" i="2"/>
  <c r="U32" i="2"/>
  <c r="AE21" i="2"/>
  <c r="AH20" i="2"/>
  <c r="AC20" i="2"/>
  <c r="AH3" i="2"/>
  <c r="L23" i="17"/>
  <c r="G23" i="17" s="1"/>
  <c r="AD32" i="2"/>
  <c r="Q32" i="2"/>
  <c r="AE30" i="2"/>
  <c r="Q24" i="2"/>
  <c r="AC17" i="2"/>
  <c r="AD7" i="2"/>
  <c r="Q7" i="2"/>
  <c r="AG40" i="2"/>
  <c r="AA39" i="2"/>
  <c r="AH36" i="2"/>
  <c r="AC32" i="2"/>
  <c r="M32" i="2"/>
  <c r="M30" i="2"/>
  <c r="L29" i="2"/>
  <c r="L25" i="2"/>
  <c r="AG24" i="2"/>
  <c r="L24" i="2"/>
  <c r="Q17" i="2"/>
  <c r="AH16" i="2"/>
  <c r="AC7" i="2"/>
  <c r="M7" i="2"/>
  <c r="U3" i="2"/>
  <c r="Q39" i="2"/>
  <c r="AD38" i="2"/>
  <c r="U36" i="2"/>
  <c r="AF28" i="2"/>
  <c r="Q28" i="2"/>
  <c r="AC23" i="2"/>
  <c r="U16" i="2"/>
  <c r="AC15" i="2"/>
  <c r="AC9" i="2"/>
  <c r="G50" i="3"/>
  <c r="AH2" i="2"/>
  <c r="L2" i="2"/>
  <c r="Q2" i="2"/>
  <c r="AG2" i="2"/>
  <c r="B2" i="2"/>
  <c r="AC2" i="2"/>
  <c r="AC36" i="2"/>
  <c r="M36" i="2"/>
  <c r="M34" i="2"/>
  <c r="L22" i="2"/>
  <c r="AH18" i="2"/>
  <c r="AC18" i="2"/>
  <c r="M18" i="2"/>
  <c r="AE16" i="2"/>
  <c r="M16" i="2"/>
  <c r="M9" i="2"/>
  <c r="L24" i="17"/>
  <c r="G24" i="17" s="1"/>
  <c r="AG39" i="2"/>
  <c r="U39" i="2"/>
  <c r="AB36" i="2"/>
  <c r="AG29" i="2"/>
  <c r="AH24" i="2"/>
  <c r="AD24" i="2"/>
  <c r="M24" i="2"/>
  <c r="Q23" i="2"/>
  <c r="AG18" i="2"/>
  <c r="AB18" i="2"/>
  <c r="AA17" i="2"/>
  <c r="AD16" i="2"/>
  <c r="AC8" i="2"/>
  <c r="L5" i="2"/>
  <c r="L22" i="17"/>
  <c r="G22" i="17" s="1"/>
  <c r="L9" i="2"/>
  <c r="AD39" i="2"/>
  <c r="M38" i="2"/>
  <c r="AD36" i="2"/>
  <c r="Q36" i="2"/>
  <c r="AC34" i="2"/>
  <c r="AG28" i="2"/>
  <c r="AC28" i="2"/>
  <c r="L28" i="2"/>
  <c r="AF24" i="2"/>
  <c r="U24" i="2"/>
  <c r="AE23" i="2"/>
  <c r="AA22" i="2"/>
  <c r="AD18" i="2"/>
  <c r="Q18" i="2"/>
  <c r="AF16" i="2"/>
  <c r="Q16" i="2"/>
  <c r="M12" i="2"/>
  <c r="U10" i="2"/>
  <c r="U9" i="2"/>
  <c r="AG7" i="2"/>
  <c r="L7" i="2"/>
  <c r="U5" i="2"/>
  <c r="L3" i="2"/>
  <c r="AG37" i="2"/>
  <c r="AC38" i="2"/>
  <c r="AA37" i="2"/>
  <c r="AA35" i="2"/>
  <c r="AB34" i="2"/>
  <c r="AA33" i="2"/>
  <c r="AA31" i="2"/>
  <c r="AD30" i="2"/>
  <c r="AE29" i="2"/>
  <c r="AF26" i="2"/>
  <c r="Q26" i="2"/>
  <c r="AH22" i="2"/>
  <c r="AD22" i="2"/>
  <c r="U22" i="2"/>
  <c r="AF14" i="2"/>
  <c r="U14" i="2"/>
  <c r="AA13" i="2"/>
  <c r="AD12" i="2"/>
  <c r="AD5" i="2"/>
  <c r="Q5" i="2"/>
  <c r="Q4" i="2"/>
  <c r="AG33" i="2"/>
  <c r="AH26" i="2"/>
  <c r="U26" i="2"/>
  <c r="AG13" i="2"/>
  <c r="AC4" i="2"/>
  <c r="U38" i="2"/>
  <c r="Q35" i="2"/>
  <c r="AH34" i="2"/>
  <c r="U34" i="2"/>
  <c r="Q31" i="2"/>
  <c r="AH30" i="2"/>
  <c r="U30" i="2"/>
  <c r="AE26" i="2"/>
  <c r="M26" i="2"/>
  <c r="AG25" i="2"/>
  <c r="AG22" i="2"/>
  <c r="AC22" i="2"/>
  <c r="Q22" i="2"/>
  <c r="L13" i="2"/>
  <c r="AC5" i="2"/>
  <c r="M5" i="2"/>
  <c r="AG4" i="2"/>
  <c r="L4" i="2"/>
  <c r="AG35" i="2"/>
  <c r="AG31" i="2"/>
  <c r="AC29" i="2"/>
  <c r="AE40" i="2"/>
  <c r="AA40" i="2"/>
  <c r="L40" i="2"/>
  <c r="AH39" i="2"/>
  <c r="AC39" i="2"/>
  <c r="L39" i="2"/>
  <c r="AH38" i="2"/>
  <c r="Q38" i="2"/>
  <c r="AG36" i="2"/>
  <c r="AA36" i="2"/>
  <c r="L36" i="2"/>
  <c r="AD34" i="2"/>
  <c r="AG32" i="2"/>
  <c r="AA32" i="2"/>
  <c r="L32" i="2"/>
  <c r="AF30" i="2"/>
  <c r="Q30" i="2"/>
  <c r="AD26" i="2"/>
  <c r="AC25" i="2"/>
  <c r="AF22" i="2"/>
  <c r="AB22" i="2"/>
  <c r="M22" i="2"/>
  <c r="AE18" i="2"/>
  <c r="AA18" i="2"/>
  <c r="L18" i="2"/>
  <c r="AG17" i="2"/>
  <c r="AH14" i="2"/>
  <c r="AD14" i="2"/>
  <c r="M14" i="2"/>
  <c r="AF12" i="2"/>
  <c r="Q12" i="2"/>
  <c r="AD9" i="2"/>
  <c r="Q9" i="2"/>
  <c r="Q8" i="2"/>
  <c r="AG3" i="2"/>
  <c r="M3" i="2"/>
  <c r="T153" i="24"/>
  <c r="AI13" i="3"/>
  <c r="AA13" i="3"/>
  <c r="C21" i="21"/>
  <c r="E30" i="21"/>
  <c r="I15" i="2"/>
  <c r="E46" i="21"/>
  <c r="AB13" i="3"/>
  <c r="O237" i="23"/>
  <c r="J28" i="2"/>
  <c r="AE41" i="2"/>
  <c r="AA41" i="2"/>
  <c r="Q41" i="2"/>
  <c r="AH41" i="2"/>
  <c r="AD41" i="2"/>
  <c r="V41" i="2"/>
  <c r="M41" i="2"/>
  <c r="AG41" i="2"/>
  <c r="AC41" i="2"/>
  <c r="U41" i="2"/>
  <c r="L41" i="2"/>
  <c r="AF41" i="2"/>
  <c r="AB41" i="2"/>
  <c r="AF39" i="2"/>
  <c r="AB39" i="2"/>
  <c r="U27" i="2"/>
  <c r="AF27" i="2"/>
  <c r="M27" i="2"/>
  <c r="AD27" i="2"/>
  <c r="AH27" i="2"/>
  <c r="AA11" i="2"/>
  <c r="AD10" i="2"/>
  <c r="U6" i="2"/>
  <c r="L6" i="2"/>
  <c r="AC6" i="2"/>
  <c r="AG6" i="2"/>
  <c r="M6" i="2"/>
  <c r="AD6" i="2"/>
  <c r="AH6" i="2"/>
  <c r="M37" i="2"/>
  <c r="AB37" i="2"/>
  <c r="AH37" i="2"/>
  <c r="U35" i="2"/>
  <c r="AD35" i="2"/>
  <c r="M33" i="2"/>
  <c r="AB33" i="2"/>
  <c r="AH33" i="2"/>
  <c r="U31" i="2"/>
  <c r="AD31" i="2"/>
  <c r="Q27" i="2"/>
  <c r="AG19" i="2"/>
  <c r="Q19" i="2"/>
  <c r="M15" i="2"/>
  <c r="AB15" i="2"/>
  <c r="AH15" i="2"/>
  <c r="U15" i="2"/>
  <c r="AD15" i="2"/>
  <c r="Q11" i="2"/>
  <c r="AA19" i="2"/>
  <c r="B10" i="2"/>
  <c r="Q10" i="2"/>
  <c r="AE10" i="2"/>
  <c r="L10" i="2"/>
  <c r="AC10" i="2"/>
  <c r="AG10" i="2"/>
  <c r="C14" i="21"/>
  <c r="AD37" i="2"/>
  <c r="Q37" i="2"/>
  <c r="AC35" i="2"/>
  <c r="M35" i="2"/>
  <c r="AD33" i="2"/>
  <c r="Q33" i="2"/>
  <c r="AC31" i="2"/>
  <c r="M31" i="2"/>
  <c r="AG27" i="2"/>
  <c r="L27" i="2"/>
  <c r="M25" i="2"/>
  <c r="AD25" i="2"/>
  <c r="AH25" i="2"/>
  <c r="U25" i="2"/>
  <c r="AF25" i="2"/>
  <c r="AE19" i="2"/>
  <c r="L19" i="2"/>
  <c r="U13" i="2"/>
  <c r="AD13" i="2"/>
  <c r="M13" i="2"/>
  <c r="AB13" i="2"/>
  <c r="AH13" i="2"/>
  <c r="AG11" i="2"/>
  <c r="AH10" i="2"/>
  <c r="M10" i="2"/>
  <c r="Q6" i="2"/>
  <c r="AC27" i="2"/>
  <c r="U19" i="2"/>
  <c r="AD19" i="2"/>
  <c r="AH19" i="2"/>
  <c r="M19" i="2"/>
  <c r="AB19" i="2"/>
  <c r="AF19" i="2"/>
  <c r="M11" i="2"/>
  <c r="AB11" i="2"/>
  <c r="AH11" i="2"/>
  <c r="U11" i="2"/>
  <c r="AD11" i="2"/>
  <c r="L38" i="2"/>
  <c r="AA38" i="2"/>
  <c r="AG38" i="2"/>
  <c r="AC37" i="2"/>
  <c r="L37" i="2"/>
  <c r="AB35" i="2"/>
  <c r="L35" i="2"/>
  <c r="L34" i="2"/>
  <c r="AA34" i="2"/>
  <c r="AG34" i="2"/>
  <c r="AC33" i="2"/>
  <c r="L33" i="2"/>
  <c r="AB31" i="2"/>
  <c r="L31" i="2"/>
  <c r="M29" i="2"/>
  <c r="AD29" i="2"/>
  <c r="AH29" i="2"/>
  <c r="U29" i="2"/>
  <c r="AF29" i="2"/>
  <c r="AE27" i="2"/>
  <c r="Q25" i="2"/>
  <c r="U23" i="2"/>
  <c r="AF23" i="2"/>
  <c r="M23" i="2"/>
  <c r="AD23" i="2"/>
  <c r="AH23" i="2"/>
  <c r="M21" i="2"/>
  <c r="AB21" i="2"/>
  <c r="AF21" i="2"/>
  <c r="U21" i="2"/>
  <c r="AD21" i="2"/>
  <c r="AH21" i="2"/>
  <c r="AC19" i="2"/>
  <c r="U17" i="2"/>
  <c r="AD17" i="2"/>
  <c r="M17" i="2"/>
  <c r="AB17" i="2"/>
  <c r="AH17" i="2"/>
  <c r="AG15" i="2"/>
  <c r="L15" i="2"/>
  <c r="Q13" i="2"/>
  <c r="AC11" i="2"/>
  <c r="AF10" i="2"/>
  <c r="U8" i="2"/>
  <c r="U4" i="2"/>
  <c r="AG30" i="2"/>
  <c r="AC30" i="2"/>
  <c r="AG26" i="2"/>
  <c r="AC26" i="2"/>
  <c r="AE20" i="2"/>
  <c r="AA20" i="2"/>
  <c r="L20" i="2"/>
  <c r="AG16" i="2"/>
  <c r="AC16" i="2"/>
  <c r="L16" i="2"/>
  <c r="AG12" i="2"/>
  <c r="AC12" i="2"/>
  <c r="L12" i="2"/>
  <c r="AG9" i="2"/>
  <c r="AH8" i="2"/>
  <c r="AD8" i="2"/>
  <c r="M8" i="2"/>
  <c r="AG5" i="2"/>
  <c r="AH4" i="2"/>
  <c r="AD4" i="2"/>
  <c r="M4" i="2"/>
  <c r="AC3" i="2"/>
  <c r="B152" i="23"/>
  <c r="AI17" i="3"/>
  <c r="AC17" i="3"/>
  <c r="D27" i="23"/>
  <c r="Q27" i="23"/>
  <c r="G3" i="2"/>
  <c r="T20" i="24"/>
  <c r="D20" i="24"/>
  <c r="J36" i="2"/>
  <c r="E42" i="21"/>
  <c r="J24" i="2"/>
  <c r="AC13" i="3"/>
  <c r="AD13" i="3"/>
  <c r="D261" i="23"/>
  <c r="Q261" i="23"/>
  <c r="G14" i="2"/>
  <c r="T203" i="24"/>
  <c r="D203" i="24"/>
  <c r="G11" i="2"/>
  <c r="D153" i="24"/>
  <c r="D134" i="23"/>
  <c r="Q134" i="23"/>
  <c r="F8" i="2"/>
  <c r="H8" i="2" s="1"/>
  <c r="D104" i="24"/>
  <c r="J32" i="2"/>
  <c r="E38" i="21"/>
  <c r="T221" i="24"/>
  <c r="D219" i="23"/>
  <c r="D198" i="23"/>
  <c r="Q219" i="23"/>
  <c r="F12" i="2"/>
  <c r="H12" i="2" s="1"/>
  <c r="D170" i="24"/>
  <c r="Q198" i="23"/>
  <c r="O67" i="23"/>
  <c r="B67" i="23"/>
  <c r="I5" i="2"/>
  <c r="AB5" i="2" s="1"/>
  <c r="J38" i="2"/>
  <c r="E44" i="21"/>
  <c r="J30" i="2"/>
  <c r="E36" i="21"/>
  <c r="J22" i="2"/>
  <c r="E28" i="21"/>
  <c r="AG13" i="3"/>
  <c r="B12" i="2"/>
  <c r="B3" i="2"/>
  <c r="B5" i="2"/>
  <c r="B4" i="2"/>
  <c r="B9" i="2"/>
  <c r="B11" i="2"/>
  <c r="B13" i="2"/>
  <c r="B15" i="2"/>
  <c r="B7" i="2"/>
  <c r="B8" i="2"/>
  <c r="B17" i="2"/>
  <c r="B18" i="2"/>
  <c r="B19" i="2"/>
  <c r="B20" i="2"/>
  <c r="B21" i="2"/>
  <c r="B22" i="2"/>
  <c r="B23" i="2"/>
  <c r="B24" i="2"/>
  <c r="B25" i="2"/>
  <c r="B26" i="2"/>
  <c r="B27" i="2"/>
  <c r="B28" i="2"/>
  <c r="B29" i="2"/>
  <c r="B30" i="2"/>
  <c r="B31" i="2"/>
  <c r="B32" i="2"/>
  <c r="B33" i="2"/>
  <c r="B34" i="2"/>
  <c r="B35" i="2"/>
  <c r="B36" i="2"/>
  <c r="B37" i="2"/>
  <c r="B38" i="2"/>
  <c r="B39" i="2"/>
  <c r="B40" i="2"/>
  <c r="B41" i="2"/>
  <c r="AH13" i="3"/>
  <c r="AJ13" i="3"/>
  <c r="B16" i="2"/>
  <c r="B6" i="2"/>
  <c r="O5" i="2" l="1"/>
  <c r="A5" i="2"/>
  <c r="AA5" i="2"/>
  <c r="G3" i="17"/>
  <c r="C23" i="17"/>
  <c r="C22" i="17"/>
  <c r="J40" i="2"/>
  <c r="AK23" i="3"/>
  <c r="E34" i="21"/>
  <c r="I13" i="2"/>
  <c r="O13" i="2" s="1"/>
  <c r="B280" i="23"/>
  <c r="AE23" i="3"/>
  <c r="AJ17" i="3"/>
  <c r="B237" i="23"/>
  <c r="AC23" i="3"/>
  <c r="AA23" i="3"/>
  <c r="O280" i="23"/>
  <c r="AB23" i="3"/>
  <c r="AJ23" i="3"/>
  <c r="D21" i="21"/>
  <c r="AD23" i="3"/>
  <c r="E8" i="21"/>
  <c r="J2" i="2"/>
  <c r="Q283" i="23"/>
  <c r="AD17" i="3"/>
  <c r="AH17" i="3"/>
  <c r="I9" i="2"/>
  <c r="A9" i="2" s="1"/>
  <c r="AK17" i="3" s="1"/>
  <c r="O152" i="23"/>
  <c r="AG23" i="3"/>
  <c r="AI23" i="3"/>
  <c r="AH23" i="3"/>
  <c r="D221" i="24"/>
  <c r="D283" i="23"/>
  <c r="D15" i="21"/>
  <c r="AA17" i="3"/>
  <c r="AB17" i="3"/>
  <c r="F15" i="2"/>
  <c r="H15" i="2" s="1"/>
  <c r="AG17" i="3"/>
  <c r="AD21" i="3"/>
  <c r="AC21" i="3"/>
  <c r="D19" i="21"/>
  <c r="AB21" i="3"/>
  <c r="AG21" i="3"/>
  <c r="AE21" i="3"/>
  <c r="AK21" i="3"/>
  <c r="AH21" i="3"/>
  <c r="AI21" i="3"/>
  <c r="AJ21" i="3"/>
  <c r="AA21" i="3"/>
  <c r="T170" i="24"/>
  <c r="C18" i="21"/>
  <c r="D218" i="23"/>
  <c r="D197" i="23"/>
  <c r="Q218" i="23"/>
  <c r="Q197" i="23"/>
  <c r="G12" i="2"/>
  <c r="T169" i="24"/>
  <c r="D169" i="24"/>
  <c r="D772" i="23"/>
  <c r="Q772" i="23"/>
  <c r="G38" i="2"/>
  <c r="T601" i="24"/>
  <c r="D601" i="24"/>
  <c r="D601" i="23"/>
  <c r="Q601" i="23"/>
  <c r="G30" i="2"/>
  <c r="T468" i="24"/>
  <c r="D468" i="24"/>
  <c r="D239" i="23"/>
  <c r="Q239" i="23"/>
  <c r="G13" i="2"/>
  <c r="D186" i="24"/>
  <c r="T186" i="24"/>
  <c r="D815" i="23"/>
  <c r="Q815" i="23"/>
  <c r="F40" i="2"/>
  <c r="H40" i="2" s="1"/>
  <c r="D635" i="24"/>
  <c r="T635" i="24"/>
  <c r="C46" i="21"/>
  <c r="D560" i="23"/>
  <c r="Q560" i="23"/>
  <c r="F28" i="2"/>
  <c r="H28" i="2" s="1"/>
  <c r="D436" i="24"/>
  <c r="T436" i="24"/>
  <c r="C34" i="21"/>
  <c r="D389" i="23"/>
  <c r="Q389" i="23"/>
  <c r="F20" i="2"/>
  <c r="H20" i="2" s="1"/>
  <c r="D303" i="24"/>
  <c r="T303" i="24"/>
  <c r="C26" i="21"/>
  <c r="D90" i="23"/>
  <c r="Q90" i="23"/>
  <c r="G6" i="2"/>
  <c r="T70" i="24"/>
  <c r="D70" i="24"/>
  <c r="D411" i="23"/>
  <c r="Q411" i="23"/>
  <c r="F21" i="2"/>
  <c r="H21" i="2" s="1"/>
  <c r="T320" i="24"/>
  <c r="D320" i="24"/>
  <c r="C27" i="21"/>
  <c r="J33" i="2"/>
  <c r="E39" i="21"/>
  <c r="O833" i="23"/>
  <c r="B833" i="23"/>
  <c r="AK49" i="3"/>
  <c r="AB49" i="3"/>
  <c r="AH49" i="3"/>
  <c r="AI49" i="3"/>
  <c r="AG49" i="3"/>
  <c r="AA49" i="3"/>
  <c r="AD49" i="3"/>
  <c r="AC49" i="3"/>
  <c r="I41" i="2"/>
  <c r="AE49" i="3"/>
  <c r="AJ49" i="3"/>
  <c r="D47" i="21"/>
  <c r="O323" i="23"/>
  <c r="B323" i="23"/>
  <c r="AE25" i="3"/>
  <c r="I17" i="2"/>
  <c r="AB25" i="3"/>
  <c r="AK25" i="3"/>
  <c r="AH25" i="3"/>
  <c r="AI25" i="3"/>
  <c r="AG25" i="3"/>
  <c r="AA25" i="3"/>
  <c r="D23" i="21"/>
  <c r="AD25" i="3"/>
  <c r="AC25" i="3"/>
  <c r="AJ25" i="3"/>
  <c r="V13" i="2"/>
  <c r="AF13" i="2"/>
  <c r="O174" i="23"/>
  <c r="B174" i="23"/>
  <c r="I10" i="2"/>
  <c r="O10" i="2" s="1"/>
  <c r="D16" i="21"/>
  <c r="AJ18" i="3"/>
  <c r="AI18" i="3"/>
  <c r="AG18" i="3"/>
  <c r="AC18" i="3"/>
  <c r="AB18" i="3"/>
  <c r="AH18" i="3"/>
  <c r="AE18" i="3"/>
  <c r="AK18" i="3"/>
  <c r="AA18" i="3"/>
  <c r="AD18" i="3"/>
  <c r="D835" i="23"/>
  <c r="Q835" i="23"/>
  <c r="G41" i="2"/>
  <c r="D651" i="24"/>
  <c r="T651" i="24"/>
  <c r="D750" i="23"/>
  <c r="Q750" i="23"/>
  <c r="G37" i="2"/>
  <c r="D585" i="24"/>
  <c r="T585" i="24"/>
  <c r="D665" i="23"/>
  <c r="Q665" i="23"/>
  <c r="G33" i="2"/>
  <c r="D518" i="24"/>
  <c r="T518" i="24"/>
  <c r="D580" i="23"/>
  <c r="Q580" i="23"/>
  <c r="G29" i="2"/>
  <c r="D452" i="24"/>
  <c r="T452" i="24"/>
  <c r="D495" i="23"/>
  <c r="Q495" i="23"/>
  <c r="G25" i="2"/>
  <c r="D386" i="24"/>
  <c r="T386" i="24"/>
  <c r="D432" i="23"/>
  <c r="Q432" i="23"/>
  <c r="F22" i="2"/>
  <c r="H22" i="2" s="1"/>
  <c r="D336" i="24"/>
  <c r="T336" i="24"/>
  <c r="C28" i="21"/>
  <c r="D347" i="23"/>
  <c r="Q347" i="23"/>
  <c r="F18" i="2"/>
  <c r="H18" i="2" s="1"/>
  <c r="D270" i="24"/>
  <c r="T270" i="24"/>
  <c r="C24" i="21"/>
  <c r="I11" i="2"/>
  <c r="AD19" i="3"/>
  <c r="AJ19" i="3"/>
  <c r="AA19" i="3"/>
  <c r="AK19" i="3"/>
  <c r="D17" i="21"/>
  <c r="AB19" i="3"/>
  <c r="AC19" i="3"/>
  <c r="AE19" i="3"/>
  <c r="AI19" i="3"/>
  <c r="AG19" i="3"/>
  <c r="AH19" i="3"/>
  <c r="O110" i="23"/>
  <c r="B110" i="23"/>
  <c r="I7" i="2"/>
  <c r="AD15" i="3"/>
  <c r="AJ15" i="3"/>
  <c r="AA15" i="3"/>
  <c r="D13" i="21"/>
  <c r="AB15" i="3"/>
  <c r="AC15" i="3"/>
  <c r="AH15" i="3"/>
  <c r="AI15" i="3"/>
  <c r="AG15" i="3"/>
  <c r="B25" i="23"/>
  <c r="I3" i="2"/>
  <c r="O25" i="23"/>
  <c r="AD11" i="3"/>
  <c r="AJ11" i="3"/>
  <c r="AA11" i="3"/>
  <c r="D9" i="21"/>
  <c r="AB11" i="3"/>
  <c r="AC11" i="3"/>
  <c r="AI11" i="3"/>
  <c r="AG11" i="3"/>
  <c r="AH11" i="3"/>
  <c r="D794" i="23"/>
  <c r="Q794" i="23"/>
  <c r="F39" i="2"/>
  <c r="H39" i="2" s="1"/>
  <c r="T619" i="24"/>
  <c r="D619" i="24"/>
  <c r="C45" i="21"/>
  <c r="D709" i="23"/>
  <c r="F35" i="2"/>
  <c r="H35" i="2" s="1"/>
  <c r="Q709" i="23"/>
  <c r="T553" i="24"/>
  <c r="D553" i="24"/>
  <c r="C41" i="21"/>
  <c r="D624" i="23"/>
  <c r="F31" i="2"/>
  <c r="H31" i="2" s="1"/>
  <c r="Q624" i="23"/>
  <c r="T486" i="24"/>
  <c r="D486" i="24"/>
  <c r="C37" i="21"/>
  <c r="D538" i="23"/>
  <c r="F27" i="2"/>
  <c r="H27" i="2" s="1"/>
  <c r="Q538" i="23"/>
  <c r="T420" i="24"/>
  <c r="D420" i="24"/>
  <c r="C33" i="21"/>
  <c r="D453" i="23"/>
  <c r="Q453" i="23"/>
  <c r="F23" i="2"/>
  <c r="H23" i="2" s="1"/>
  <c r="T353" i="24"/>
  <c r="D353" i="24"/>
  <c r="C29" i="21"/>
  <c r="D368" i="23"/>
  <c r="F19" i="2"/>
  <c r="H19" i="2" s="1"/>
  <c r="Q368" i="23"/>
  <c r="T287" i="24"/>
  <c r="D287" i="24"/>
  <c r="C25" i="21"/>
  <c r="J18" i="2"/>
  <c r="E24" i="21"/>
  <c r="Q7" i="23"/>
  <c r="D7" i="23"/>
  <c r="D4" i="24"/>
  <c r="T4" i="24"/>
  <c r="F2" i="2"/>
  <c r="H2" i="2" s="1"/>
  <c r="C8" i="21"/>
  <c r="D176" i="23"/>
  <c r="Q176" i="23"/>
  <c r="G10" i="2"/>
  <c r="T136" i="24"/>
  <c r="D136" i="24"/>
  <c r="O46" i="23"/>
  <c r="B46" i="23"/>
  <c r="I4" i="2"/>
  <c r="D10" i="21"/>
  <c r="AH12" i="3"/>
  <c r="AC12" i="3"/>
  <c r="AD12" i="3"/>
  <c r="AJ12" i="3"/>
  <c r="AI12" i="3"/>
  <c r="AG12" i="3"/>
  <c r="AA12" i="3"/>
  <c r="AB12" i="3"/>
  <c r="O727" i="23"/>
  <c r="B727" i="23"/>
  <c r="I36" i="2"/>
  <c r="AK44" i="3"/>
  <c r="D42" i="21"/>
  <c r="AH44" i="3"/>
  <c r="AC44" i="3"/>
  <c r="AD44" i="3"/>
  <c r="AJ44" i="3"/>
  <c r="AI44" i="3"/>
  <c r="AG44" i="3"/>
  <c r="AA44" i="3"/>
  <c r="AB44" i="3"/>
  <c r="AE44" i="3"/>
  <c r="O557" i="23"/>
  <c r="B557" i="23"/>
  <c r="I28" i="2"/>
  <c r="AK36" i="3"/>
  <c r="D34" i="21"/>
  <c r="AH36" i="3"/>
  <c r="AC36" i="3"/>
  <c r="AD36" i="3"/>
  <c r="AJ36" i="3"/>
  <c r="AI36" i="3"/>
  <c r="AG36" i="3"/>
  <c r="AE36" i="3"/>
  <c r="AA36" i="3"/>
  <c r="AB36" i="3"/>
  <c r="D367" i="23"/>
  <c r="Q367" i="23"/>
  <c r="G19" i="2"/>
  <c r="D286" i="24"/>
  <c r="T286" i="24"/>
  <c r="J13" i="2"/>
  <c r="E19" i="21"/>
  <c r="J39" i="2"/>
  <c r="E45" i="21"/>
  <c r="J31" i="2"/>
  <c r="E37" i="21"/>
  <c r="J23" i="2"/>
  <c r="E29" i="21"/>
  <c r="D240" i="23"/>
  <c r="Q240" i="23"/>
  <c r="T187" i="24"/>
  <c r="D187" i="24"/>
  <c r="F13" i="2"/>
  <c r="H13" i="2" s="1"/>
  <c r="C19" i="21"/>
  <c r="O791" i="23"/>
  <c r="B791" i="23"/>
  <c r="I39" i="2"/>
  <c r="AK47" i="3"/>
  <c r="AD47" i="3"/>
  <c r="D45" i="21"/>
  <c r="AJ47" i="3"/>
  <c r="AA47" i="3"/>
  <c r="AB47" i="3"/>
  <c r="AC47" i="3"/>
  <c r="AE47" i="3"/>
  <c r="AI47" i="3"/>
  <c r="AG47" i="3"/>
  <c r="AH47" i="3"/>
  <c r="O621" i="23"/>
  <c r="B621" i="23"/>
  <c r="I31" i="2"/>
  <c r="AK39" i="3"/>
  <c r="AD39" i="3"/>
  <c r="D37" i="21"/>
  <c r="AJ39" i="3"/>
  <c r="AA39" i="3"/>
  <c r="AE39" i="3"/>
  <c r="AB39" i="3"/>
  <c r="AC39" i="3"/>
  <c r="AH39" i="3"/>
  <c r="AI39" i="3"/>
  <c r="AG39" i="3"/>
  <c r="O450" i="23"/>
  <c r="B450" i="23"/>
  <c r="I23" i="2"/>
  <c r="AD31" i="3"/>
  <c r="D29" i="21"/>
  <c r="AJ31" i="3"/>
  <c r="AA31" i="3"/>
  <c r="AK31" i="3"/>
  <c r="AB31" i="3"/>
  <c r="AC31" i="3"/>
  <c r="AE31" i="3"/>
  <c r="AI31" i="3"/>
  <c r="AG31" i="3"/>
  <c r="AH31" i="3"/>
  <c r="J34" i="2"/>
  <c r="E40" i="21"/>
  <c r="V9" i="2"/>
  <c r="AF9" i="2"/>
  <c r="D133" i="23"/>
  <c r="Q133" i="23"/>
  <c r="G8" i="2"/>
  <c r="T103" i="24"/>
  <c r="D103" i="24"/>
  <c r="D686" i="23"/>
  <c r="Q686" i="23"/>
  <c r="G34" i="2"/>
  <c r="T535" i="24"/>
  <c r="D535" i="24"/>
  <c r="O429" i="23"/>
  <c r="B429" i="23"/>
  <c r="I22" i="2"/>
  <c r="AJ30" i="3"/>
  <c r="AI30" i="3"/>
  <c r="AG30" i="3"/>
  <c r="AC30" i="3"/>
  <c r="AK30" i="3"/>
  <c r="AB30" i="3"/>
  <c r="D28" i="21"/>
  <c r="AH30" i="3"/>
  <c r="AE30" i="3"/>
  <c r="AD30" i="3"/>
  <c r="AA30" i="3"/>
  <c r="D154" i="23"/>
  <c r="Q154" i="23"/>
  <c r="G9" i="2"/>
  <c r="D120" i="24"/>
  <c r="T120" i="24"/>
  <c r="D730" i="23"/>
  <c r="Q730" i="23"/>
  <c r="F36" i="2"/>
  <c r="H36" i="2" s="1"/>
  <c r="D569" i="24"/>
  <c r="T569" i="24"/>
  <c r="C42" i="21"/>
  <c r="D475" i="23"/>
  <c r="Q475" i="23"/>
  <c r="F24" i="2"/>
  <c r="H24" i="2" s="1"/>
  <c r="D370" i="24"/>
  <c r="T370" i="24"/>
  <c r="C30" i="21"/>
  <c r="D304" i="23"/>
  <c r="Q304" i="23"/>
  <c r="F16" i="2"/>
  <c r="H16" i="2" s="1"/>
  <c r="D237" i="24"/>
  <c r="T237" i="24"/>
  <c r="C22" i="21"/>
  <c r="O770" i="23"/>
  <c r="B770" i="23"/>
  <c r="I38" i="2"/>
  <c r="AJ46" i="3"/>
  <c r="AI46" i="3"/>
  <c r="AG46" i="3"/>
  <c r="AC46" i="3"/>
  <c r="AB46" i="3"/>
  <c r="D44" i="21"/>
  <c r="AH46" i="3"/>
  <c r="AE46" i="3"/>
  <c r="AA46" i="3"/>
  <c r="AK46" i="3"/>
  <c r="AD46" i="3"/>
  <c r="D282" i="23"/>
  <c r="Q282" i="23"/>
  <c r="G15" i="2"/>
  <c r="D220" i="24"/>
  <c r="T220" i="24"/>
  <c r="J25" i="2"/>
  <c r="E31" i="21"/>
  <c r="O663" i="23"/>
  <c r="B663" i="23"/>
  <c r="AK41" i="3"/>
  <c r="AB41" i="3"/>
  <c r="AH41" i="3"/>
  <c r="AI41" i="3"/>
  <c r="AG41" i="3"/>
  <c r="AA41" i="3"/>
  <c r="I33" i="2"/>
  <c r="AD41" i="3"/>
  <c r="AC41" i="3"/>
  <c r="AE41" i="3"/>
  <c r="D39" i="21"/>
  <c r="AJ41" i="3"/>
  <c r="J26" i="2"/>
  <c r="E32" i="21"/>
  <c r="O88" i="23"/>
  <c r="B88" i="23"/>
  <c r="I6" i="2"/>
  <c r="D12" i="21"/>
  <c r="AJ14" i="3"/>
  <c r="AI14" i="3"/>
  <c r="AG14" i="3"/>
  <c r="AC14" i="3"/>
  <c r="AB14" i="3"/>
  <c r="AH14" i="3"/>
  <c r="AA14" i="3"/>
  <c r="AD14" i="3"/>
  <c r="D262" i="23"/>
  <c r="Q262" i="23"/>
  <c r="F14" i="2"/>
  <c r="H14" i="2" s="1"/>
  <c r="D204" i="24"/>
  <c r="T204" i="24"/>
  <c r="C20" i="21"/>
  <c r="D177" i="23"/>
  <c r="Q177" i="23"/>
  <c r="F10" i="2"/>
  <c r="H10" i="2" s="1"/>
  <c r="D137" i="24"/>
  <c r="T137" i="24"/>
  <c r="C16" i="21"/>
  <c r="D91" i="23"/>
  <c r="F6" i="2"/>
  <c r="H6" i="2" s="1"/>
  <c r="Q91" i="23"/>
  <c r="D71" i="24"/>
  <c r="T71" i="24"/>
  <c r="C12" i="21"/>
  <c r="D814" i="23"/>
  <c r="Q814" i="23"/>
  <c r="G40" i="2"/>
  <c r="T634" i="24"/>
  <c r="D634" i="24"/>
  <c r="D729" i="23"/>
  <c r="Q729" i="23"/>
  <c r="G36" i="2"/>
  <c r="T568" i="24"/>
  <c r="D568" i="24"/>
  <c r="D644" i="23"/>
  <c r="Q644" i="23"/>
  <c r="G32" i="2"/>
  <c r="T501" i="24"/>
  <c r="D501" i="24"/>
  <c r="D559" i="23"/>
  <c r="Q559" i="23"/>
  <c r="G28" i="2"/>
  <c r="T435" i="24"/>
  <c r="D435" i="24"/>
  <c r="D474" i="23"/>
  <c r="Q474" i="23"/>
  <c r="G24" i="2"/>
  <c r="T369" i="24"/>
  <c r="D369" i="24"/>
  <c r="J20" i="2"/>
  <c r="E26" i="21"/>
  <c r="J16" i="2"/>
  <c r="E22" i="21"/>
  <c r="F11" i="2"/>
  <c r="H11" i="2" s="1"/>
  <c r="T154" i="24"/>
  <c r="D154" i="24"/>
  <c r="C17" i="21"/>
  <c r="D113" i="23"/>
  <c r="F7" i="2"/>
  <c r="H7" i="2" s="1"/>
  <c r="Q113" i="23"/>
  <c r="T88" i="24"/>
  <c r="D88" i="24"/>
  <c r="C13" i="21"/>
  <c r="D28" i="23"/>
  <c r="F3" i="2"/>
  <c r="H3" i="2" s="1"/>
  <c r="Q28" i="23"/>
  <c r="T21" i="24"/>
  <c r="C9" i="21"/>
  <c r="D21" i="24"/>
  <c r="D773" i="23"/>
  <c r="Q773" i="23"/>
  <c r="F38" i="2"/>
  <c r="H38" i="2" s="1"/>
  <c r="D602" i="24"/>
  <c r="T602" i="24"/>
  <c r="C44" i="21"/>
  <c r="D687" i="23"/>
  <c r="Q687" i="23"/>
  <c r="F34" i="2"/>
  <c r="H34" i="2" s="1"/>
  <c r="D536" i="24"/>
  <c r="T536" i="24"/>
  <c r="C40" i="21"/>
  <c r="D602" i="23"/>
  <c r="Q602" i="23"/>
  <c r="F30" i="2"/>
  <c r="H30" i="2" s="1"/>
  <c r="D469" i="24"/>
  <c r="T469" i="24"/>
  <c r="C36" i="21"/>
  <c r="D517" i="23"/>
  <c r="Q517" i="23"/>
  <c r="F26" i="2"/>
  <c r="H26" i="2" s="1"/>
  <c r="D403" i="24"/>
  <c r="T403" i="24"/>
  <c r="C32" i="21"/>
  <c r="J21" i="2"/>
  <c r="E27" i="21"/>
  <c r="J17" i="2"/>
  <c r="E23" i="21"/>
  <c r="D346" i="23"/>
  <c r="Q346" i="23"/>
  <c r="G18" i="2"/>
  <c r="T269" i="24"/>
  <c r="D269" i="24"/>
  <c r="J14" i="2"/>
  <c r="E20" i="21"/>
  <c r="O131" i="23"/>
  <c r="B131" i="23"/>
  <c r="I8" i="2"/>
  <c r="A8" i="2" s="1"/>
  <c r="D14" i="21"/>
  <c r="AH16" i="3"/>
  <c r="AC16" i="3"/>
  <c r="AK16" i="3"/>
  <c r="AD16" i="3"/>
  <c r="AE16" i="3"/>
  <c r="AJ16" i="3"/>
  <c r="AI16" i="3"/>
  <c r="AG16" i="3"/>
  <c r="AA16" i="3"/>
  <c r="AB16" i="3"/>
  <c r="J3" i="2"/>
  <c r="E9" i="21"/>
  <c r="O684" i="23"/>
  <c r="B684" i="23"/>
  <c r="I34" i="2"/>
  <c r="AK42" i="3"/>
  <c r="AJ42" i="3"/>
  <c r="AI42" i="3"/>
  <c r="AG42" i="3"/>
  <c r="AC42" i="3"/>
  <c r="AB42" i="3"/>
  <c r="D40" i="21"/>
  <c r="AH42" i="3"/>
  <c r="AE42" i="3"/>
  <c r="AD42" i="3"/>
  <c r="AA42" i="3"/>
  <c r="O514" i="23"/>
  <c r="B514" i="23"/>
  <c r="I26" i="2"/>
  <c r="AJ34" i="3"/>
  <c r="AI34" i="3"/>
  <c r="AG34" i="3"/>
  <c r="AC34" i="3"/>
  <c r="AB34" i="3"/>
  <c r="AE34" i="3"/>
  <c r="AK34" i="3"/>
  <c r="D32" i="21"/>
  <c r="AH34" i="3"/>
  <c r="AD34" i="3"/>
  <c r="AA34" i="3"/>
  <c r="B4" i="23"/>
  <c r="O4" i="23"/>
  <c r="G53" i="3"/>
  <c r="D5" i="21" s="1"/>
  <c r="AR10" i="3"/>
  <c r="AR11" i="3" s="1"/>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P10" i="3"/>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L10" i="3"/>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G52" i="3"/>
  <c r="D4" i="21" s="1"/>
  <c r="D8" i="21"/>
  <c r="AA10" i="3"/>
  <c r="AD10" i="3"/>
  <c r="AI10" i="3"/>
  <c r="AH10" i="3"/>
  <c r="I2" i="2"/>
  <c r="AG10" i="3"/>
  <c r="AJ10" i="3"/>
  <c r="AC10" i="3"/>
  <c r="AB10" i="3"/>
  <c r="J10" i="2"/>
  <c r="E16" i="21"/>
  <c r="J37" i="2"/>
  <c r="E43" i="21"/>
  <c r="J29" i="2"/>
  <c r="E35" i="21"/>
  <c r="O408" i="23"/>
  <c r="B408" i="23"/>
  <c r="AE29" i="3"/>
  <c r="AB29" i="3"/>
  <c r="I21" i="2"/>
  <c r="AH29" i="3"/>
  <c r="AI29" i="3"/>
  <c r="AG29" i="3"/>
  <c r="AA29" i="3"/>
  <c r="AD29" i="3"/>
  <c r="AC29" i="3"/>
  <c r="AJ29" i="3"/>
  <c r="D27" i="21"/>
  <c r="AK29" i="3"/>
  <c r="D155" i="23"/>
  <c r="Q155" i="23"/>
  <c r="F9" i="2"/>
  <c r="H9" i="2" s="1"/>
  <c r="T121" i="24"/>
  <c r="D121" i="24"/>
  <c r="C15" i="21"/>
  <c r="O748" i="23"/>
  <c r="B748" i="23"/>
  <c r="AK45" i="3"/>
  <c r="I37" i="2"/>
  <c r="AB45" i="3"/>
  <c r="AE45" i="3"/>
  <c r="AH45" i="3"/>
  <c r="AI45" i="3"/>
  <c r="AG45" i="3"/>
  <c r="AA45" i="3"/>
  <c r="AD45" i="3"/>
  <c r="AC45" i="3"/>
  <c r="AJ45" i="3"/>
  <c r="D43" i="21"/>
  <c r="O578" i="23"/>
  <c r="B578" i="23"/>
  <c r="AK37" i="3"/>
  <c r="I29" i="2"/>
  <c r="AB37" i="3"/>
  <c r="AH37" i="3"/>
  <c r="AI37" i="3"/>
  <c r="AG37" i="3"/>
  <c r="AA37" i="3"/>
  <c r="AD37" i="3"/>
  <c r="AC37" i="3"/>
  <c r="AE37" i="3"/>
  <c r="D35" i="21"/>
  <c r="AJ37" i="3"/>
  <c r="D431" i="23"/>
  <c r="Q431" i="23"/>
  <c r="G22" i="2"/>
  <c r="T335" i="24"/>
  <c r="D335" i="24"/>
  <c r="D49" i="23"/>
  <c r="Q49" i="23"/>
  <c r="F4" i="2"/>
  <c r="H4" i="2" s="1"/>
  <c r="D38" i="24"/>
  <c r="T38" i="24"/>
  <c r="C10" i="21"/>
  <c r="D6" i="23"/>
  <c r="Q6" i="23"/>
  <c r="T3" i="24"/>
  <c r="D3" i="24"/>
  <c r="G2" i="2"/>
  <c r="D48" i="23"/>
  <c r="Q48" i="23"/>
  <c r="G4" i="2"/>
  <c r="T37" i="24"/>
  <c r="D37" i="24"/>
  <c r="D516" i="23"/>
  <c r="Q516" i="23"/>
  <c r="G26" i="2"/>
  <c r="T402" i="24"/>
  <c r="D402" i="24"/>
  <c r="O344" i="23"/>
  <c r="B344" i="23"/>
  <c r="I18" i="2"/>
  <c r="D24" i="21"/>
  <c r="AJ26" i="3"/>
  <c r="AI26" i="3"/>
  <c r="AG26" i="3"/>
  <c r="AC26" i="3"/>
  <c r="AB26" i="3"/>
  <c r="AK26" i="3"/>
  <c r="AH26" i="3"/>
  <c r="AA26" i="3"/>
  <c r="AE26" i="3"/>
  <c r="AD26" i="3"/>
  <c r="D69" i="23"/>
  <c r="Q69" i="23"/>
  <c r="G5" i="2"/>
  <c r="D54" i="24"/>
  <c r="T54" i="24"/>
  <c r="D645" i="23"/>
  <c r="Q645" i="23"/>
  <c r="F32" i="2"/>
  <c r="H32" i="2" s="1"/>
  <c r="D502" i="24"/>
  <c r="T502" i="24"/>
  <c r="C38" i="21"/>
  <c r="O365" i="23"/>
  <c r="B365" i="23"/>
  <c r="I19" i="2"/>
  <c r="AE27" i="3"/>
  <c r="AD27" i="3"/>
  <c r="AK27" i="3"/>
  <c r="AJ27" i="3"/>
  <c r="AA27" i="3"/>
  <c r="D25" i="21"/>
  <c r="AB27" i="3"/>
  <c r="AC27" i="3"/>
  <c r="AH27" i="3"/>
  <c r="AI27" i="3"/>
  <c r="AG27" i="3"/>
  <c r="J11" i="2"/>
  <c r="E17" i="21"/>
  <c r="O599" i="23"/>
  <c r="B599" i="23"/>
  <c r="I30" i="2"/>
  <c r="AJ38" i="3"/>
  <c r="AI38" i="3"/>
  <c r="AG38" i="3"/>
  <c r="AC38" i="3"/>
  <c r="AK38" i="3"/>
  <c r="AB38" i="3"/>
  <c r="AE38" i="3"/>
  <c r="D36" i="21"/>
  <c r="AH38" i="3"/>
  <c r="AD38" i="3"/>
  <c r="AA38" i="3"/>
  <c r="J41" i="2"/>
  <c r="E47" i="21"/>
  <c r="D326" i="23"/>
  <c r="Q326" i="23"/>
  <c r="F17" i="2"/>
  <c r="H17" i="2" s="1"/>
  <c r="T254" i="24"/>
  <c r="D254" i="24"/>
  <c r="C23" i="21"/>
  <c r="O493" i="23"/>
  <c r="B493" i="23"/>
  <c r="AB33" i="3"/>
  <c r="AK33" i="3"/>
  <c r="AH33" i="3"/>
  <c r="AI33" i="3"/>
  <c r="AG33" i="3"/>
  <c r="AA33" i="3"/>
  <c r="I25" i="2"/>
  <c r="AD33" i="3"/>
  <c r="AC33" i="3"/>
  <c r="AJ33" i="3"/>
  <c r="D31" i="21"/>
  <c r="AE33" i="3"/>
  <c r="O15" i="2"/>
  <c r="V15" i="2"/>
  <c r="AE15" i="2"/>
  <c r="R15" i="2"/>
  <c r="AF15" i="2"/>
  <c r="S15" i="2"/>
  <c r="O259" i="23"/>
  <c r="B259" i="23"/>
  <c r="I14" i="2"/>
  <c r="AE22" i="3"/>
  <c r="D20" i="21"/>
  <c r="AJ22" i="3"/>
  <c r="AI22" i="3"/>
  <c r="AG22" i="3"/>
  <c r="AC22" i="3"/>
  <c r="AB22" i="3"/>
  <c r="AH22" i="3"/>
  <c r="AD22" i="3"/>
  <c r="AA22" i="3"/>
  <c r="AK22" i="3"/>
  <c r="J12" i="2"/>
  <c r="E18" i="21"/>
  <c r="J8" i="2"/>
  <c r="E14" i="21"/>
  <c r="J4" i="2"/>
  <c r="E10" i="21"/>
  <c r="D793" i="23"/>
  <c r="Q793" i="23"/>
  <c r="G39" i="2"/>
  <c r="D618" i="24"/>
  <c r="T618" i="24"/>
  <c r="D708" i="23"/>
  <c r="Q708" i="23"/>
  <c r="G35" i="2"/>
  <c r="D552" i="24"/>
  <c r="T552" i="24"/>
  <c r="D623" i="23"/>
  <c r="Q623" i="23"/>
  <c r="G31" i="2"/>
  <c r="D485" i="24"/>
  <c r="T485" i="24"/>
  <c r="D537" i="23"/>
  <c r="Q537" i="23"/>
  <c r="G27" i="2"/>
  <c r="D419" i="24"/>
  <c r="T419" i="24"/>
  <c r="D452" i="23"/>
  <c r="Q452" i="23"/>
  <c r="G23" i="2"/>
  <c r="D352" i="24"/>
  <c r="T352" i="24"/>
  <c r="D388" i="23"/>
  <c r="Q388" i="23"/>
  <c r="G20" i="2"/>
  <c r="T302" i="24"/>
  <c r="D302" i="24"/>
  <c r="D303" i="23"/>
  <c r="Q303" i="23"/>
  <c r="G16" i="2"/>
  <c r="T236" i="24"/>
  <c r="D236" i="24"/>
  <c r="J9" i="2"/>
  <c r="E15" i="21"/>
  <c r="J5" i="2"/>
  <c r="E11" i="21"/>
  <c r="D836" i="23"/>
  <c r="Q836" i="23"/>
  <c r="F41" i="2"/>
  <c r="H41" i="2" s="1"/>
  <c r="T652" i="24"/>
  <c r="D652" i="24"/>
  <c r="C47" i="21"/>
  <c r="D751" i="23"/>
  <c r="Q751" i="23"/>
  <c r="F37" i="2"/>
  <c r="H37" i="2" s="1"/>
  <c r="T586" i="24"/>
  <c r="D586" i="24"/>
  <c r="C43" i="21"/>
  <c r="D666" i="23"/>
  <c r="Q666" i="23"/>
  <c r="F33" i="2"/>
  <c r="H33" i="2" s="1"/>
  <c r="T519" i="24"/>
  <c r="D519" i="24"/>
  <c r="C39" i="21"/>
  <c r="D581" i="23"/>
  <c r="Q581" i="23"/>
  <c r="F29" i="2"/>
  <c r="H29" i="2" s="1"/>
  <c r="T453" i="24"/>
  <c r="D453" i="24"/>
  <c r="C35" i="21"/>
  <c r="D496" i="23"/>
  <c r="Q496" i="23"/>
  <c r="F25" i="2"/>
  <c r="H25" i="2" s="1"/>
  <c r="T387" i="24"/>
  <c r="D387" i="24"/>
  <c r="C31" i="21"/>
  <c r="D410" i="23"/>
  <c r="Q410" i="23"/>
  <c r="G21" i="2"/>
  <c r="D319" i="24"/>
  <c r="T319" i="24"/>
  <c r="D325" i="23"/>
  <c r="Q325" i="23"/>
  <c r="G17" i="2"/>
  <c r="D253" i="24"/>
  <c r="T253" i="24"/>
  <c r="O301" i="23"/>
  <c r="B301" i="23"/>
  <c r="I16" i="2"/>
  <c r="AE24" i="3"/>
  <c r="D22" i="21"/>
  <c r="AH24" i="3"/>
  <c r="AC24" i="3"/>
  <c r="AD24" i="3"/>
  <c r="AJ24" i="3"/>
  <c r="AI24" i="3"/>
  <c r="AG24" i="3"/>
  <c r="AB24" i="3"/>
  <c r="AA24" i="3"/>
  <c r="AK24" i="3"/>
  <c r="O216" i="23"/>
  <c r="O195" i="23"/>
  <c r="B216" i="23"/>
  <c r="B195" i="23"/>
  <c r="I12" i="2"/>
  <c r="D18" i="21"/>
  <c r="AH20" i="3"/>
  <c r="AC20" i="3"/>
  <c r="AE20" i="3"/>
  <c r="AD20" i="3"/>
  <c r="AJ20" i="3"/>
  <c r="AI20" i="3"/>
  <c r="AG20" i="3"/>
  <c r="AK20" i="3"/>
  <c r="AB20" i="3"/>
  <c r="AA20" i="3"/>
  <c r="J7" i="2"/>
  <c r="E13" i="21"/>
  <c r="O812" i="23"/>
  <c r="B812" i="23"/>
  <c r="AK48" i="3"/>
  <c r="I40" i="2"/>
  <c r="D46" i="21"/>
  <c r="AH48" i="3"/>
  <c r="AC48" i="3"/>
  <c r="AE48" i="3"/>
  <c r="AD48" i="3"/>
  <c r="AJ48" i="3"/>
  <c r="AI48" i="3"/>
  <c r="AG48" i="3"/>
  <c r="AB48" i="3"/>
  <c r="AA48" i="3"/>
  <c r="O642" i="23"/>
  <c r="B642" i="23"/>
  <c r="I32" i="2"/>
  <c r="AK40" i="3"/>
  <c r="D38" i="21"/>
  <c r="AH40" i="3"/>
  <c r="AC40" i="3"/>
  <c r="AE40" i="3"/>
  <c r="AD40" i="3"/>
  <c r="AJ40" i="3"/>
  <c r="AI40" i="3"/>
  <c r="AG40" i="3"/>
  <c r="AB40" i="3"/>
  <c r="AA40" i="3"/>
  <c r="O472" i="23"/>
  <c r="B472" i="23"/>
  <c r="I24" i="2"/>
  <c r="D30" i="21"/>
  <c r="AH32" i="3"/>
  <c r="AC32" i="3"/>
  <c r="AD32" i="3"/>
  <c r="AE32" i="3"/>
  <c r="AJ32" i="3"/>
  <c r="AI32" i="3"/>
  <c r="AG32" i="3"/>
  <c r="AK32" i="3"/>
  <c r="AB32" i="3"/>
  <c r="AA32" i="3"/>
  <c r="J15" i="2"/>
  <c r="E21" i="21"/>
  <c r="J6" i="2"/>
  <c r="E12" i="21"/>
  <c r="J35" i="2"/>
  <c r="E41" i="21"/>
  <c r="J27" i="2"/>
  <c r="E33" i="21"/>
  <c r="J19" i="2"/>
  <c r="E25" i="21"/>
  <c r="D70" i="23"/>
  <c r="Q70" i="23"/>
  <c r="F5" i="2"/>
  <c r="H5" i="2" s="1"/>
  <c r="T55" i="24"/>
  <c r="D55" i="24"/>
  <c r="C11" i="21"/>
  <c r="O706" i="23"/>
  <c r="B706" i="23"/>
  <c r="I35" i="2"/>
  <c r="AK43" i="3"/>
  <c r="AD43" i="3"/>
  <c r="AE43" i="3"/>
  <c r="D41" i="21"/>
  <c r="AJ43" i="3"/>
  <c r="AA43" i="3"/>
  <c r="AB43" i="3"/>
  <c r="AC43" i="3"/>
  <c r="AH43" i="3"/>
  <c r="AI43" i="3"/>
  <c r="AG43" i="3"/>
  <c r="O535" i="23"/>
  <c r="B535" i="23"/>
  <c r="I27" i="2"/>
  <c r="AK35" i="3"/>
  <c r="AD35" i="3"/>
  <c r="D33" i="21"/>
  <c r="AJ35" i="3"/>
  <c r="AA35" i="3"/>
  <c r="AB35" i="3"/>
  <c r="AC35" i="3"/>
  <c r="AE35" i="3"/>
  <c r="AI35" i="3"/>
  <c r="AG35" i="3"/>
  <c r="AH35" i="3"/>
  <c r="O386" i="23"/>
  <c r="B386" i="23"/>
  <c r="AE28" i="3"/>
  <c r="I20" i="2"/>
  <c r="D26" i="21"/>
  <c r="AH28" i="3"/>
  <c r="AC28" i="3"/>
  <c r="AK28" i="3"/>
  <c r="AD28" i="3"/>
  <c r="AJ28" i="3"/>
  <c r="AI28" i="3"/>
  <c r="AG28" i="3"/>
  <c r="AA28" i="3"/>
  <c r="AB28" i="3"/>
  <c r="V5" i="2"/>
  <c r="R5" i="2"/>
  <c r="AE5" i="2"/>
  <c r="S5" i="2"/>
  <c r="AF5" i="2"/>
  <c r="D112" i="23"/>
  <c r="Q112" i="23"/>
  <c r="G7" i="2"/>
  <c r="D87" i="24"/>
  <c r="T87" i="24"/>
  <c r="AE17" i="3" l="1"/>
  <c r="AK13" i="3"/>
  <c r="AE13" i="3"/>
  <c r="O6" i="2"/>
  <c r="A6" i="2"/>
  <c r="AE6" i="2"/>
  <c r="AF6" i="2"/>
  <c r="O7" i="2"/>
  <c r="A7" i="2"/>
  <c r="AB7" i="2"/>
  <c r="AA7" i="2"/>
  <c r="O4" i="2"/>
  <c r="A4" i="2"/>
  <c r="AF4" i="2"/>
  <c r="AE4" i="2"/>
  <c r="O3" i="2"/>
  <c r="A3" i="2"/>
  <c r="A2" i="2"/>
  <c r="AF2" i="2"/>
  <c r="AE2" i="2"/>
  <c r="AB2" i="2"/>
  <c r="AA2" i="2"/>
  <c r="P1" i="5"/>
  <c r="O8" i="2"/>
  <c r="AE8" i="2"/>
  <c r="AF8" i="2"/>
  <c r="AA9" i="2"/>
  <c r="AB9" i="2"/>
  <c r="O9" i="2"/>
  <c r="R13" i="2"/>
  <c r="AE13" i="2"/>
  <c r="S13" i="2"/>
  <c r="R9" i="2"/>
  <c r="AE9" i="2"/>
  <c r="S9" i="2"/>
  <c r="O26" i="2"/>
  <c r="R26" i="2"/>
  <c r="AA26" i="2"/>
  <c r="S26" i="2"/>
  <c r="AB26" i="2"/>
  <c r="V26" i="2"/>
  <c r="V11" i="2"/>
  <c r="O11" i="2"/>
  <c r="AE11" i="2"/>
  <c r="R11" i="2"/>
  <c r="AF11" i="2"/>
  <c r="S11" i="2"/>
  <c r="R21" i="2"/>
  <c r="O21" i="2"/>
  <c r="S21" i="2"/>
  <c r="V21" i="2"/>
  <c r="AM9" i="3"/>
  <c r="AQ9" i="3"/>
  <c r="O33" i="2"/>
  <c r="R33" i="2"/>
  <c r="AE33" i="2"/>
  <c r="S33" i="2"/>
  <c r="AF33" i="2"/>
  <c r="V33" i="2"/>
  <c r="O38" i="2"/>
  <c r="R38" i="2"/>
  <c r="AE38" i="2"/>
  <c r="S38" i="2"/>
  <c r="AF38" i="2"/>
  <c r="V38" i="2"/>
  <c r="O23" i="2"/>
  <c r="R23" i="2"/>
  <c r="AA23" i="2"/>
  <c r="S23" i="2"/>
  <c r="AB23" i="2"/>
  <c r="V23" i="2"/>
  <c r="R31" i="2"/>
  <c r="AE31" i="2"/>
  <c r="S31" i="2"/>
  <c r="AF31" i="2"/>
  <c r="O31" i="2"/>
  <c r="V31" i="2"/>
  <c r="R39" i="2"/>
  <c r="O39" i="2"/>
  <c r="S39" i="2"/>
  <c r="V39" i="2"/>
  <c r="O36" i="2"/>
  <c r="R36" i="2"/>
  <c r="AE36" i="2"/>
  <c r="S36" i="2"/>
  <c r="AF36" i="2"/>
  <c r="V36" i="2"/>
  <c r="V3" i="2"/>
  <c r="R3" i="2"/>
  <c r="AA3" i="2"/>
  <c r="AE3" i="2"/>
  <c r="S3" i="2"/>
  <c r="AB3" i="2"/>
  <c r="AF3" i="2"/>
  <c r="O17" i="2"/>
  <c r="R17" i="2"/>
  <c r="AE17" i="2"/>
  <c r="S17" i="2"/>
  <c r="AF17" i="2"/>
  <c r="V17" i="2"/>
  <c r="O32" i="2"/>
  <c r="R32" i="2"/>
  <c r="AE32" i="2"/>
  <c r="S32" i="2"/>
  <c r="AF32" i="2"/>
  <c r="V32" i="2"/>
  <c r="O12" i="2"/>
  <c r="V12" i="2"/>
  <c r="R12" i="2"/>
  <c r="AB12" i="2"/>
  <c r="S12" i="2"/>
  <c r="AA12" i="2"/>
  <c r="O18" i="2"/>
  <c r="R18" i="2"/>
  <c r="S18" i="2"/>
  <c r="V18" i="2"/>
  <c r="O22" i="2"/>
  <c r="R22" i="2"/>
  <c r="S22" i="2"/>
  <c r="V22" i="2"/>
  <c r="O28" i="2"/>
  <c r="R28" i="2"/>
  <c r="AA28" i="2"/>
  <c r="S28" i="2"/>
  <c r="AB28" i="2"/>
  <c r="V28" i="2"/>
  <c r="O20" i="2"/>
  <c r="R20" i="2"/>
  <c r="S20" i="2"/>
  <c r="V20" i="2"/>
  <c r="O40" i="2"/>
  <c r="R40" i="2"/>
  <c r="S40" i="2"/>
  <c r="V40" i="2"/>
  <c r="O25" i="2"/>
  <c r="R25" i="2"/>
  <c r="AA25" i="2"/>
  <c r="S25" i="2"/>
  <c r="AB25" i="2"/>
  <c r="V25" i="2"/>
  <c r="O30" i="2"/>
  <c r="R30" i="2"/>
  <c r="AA30" i="2"/>
  <c r="S30" i="2"/>
  <c r="AB30" i="2"/>
  <c r="V30" i="2"/>
  <c r="AO9" i="3"/>
  <c r="AS9" i="3"/>
  <c r="V6" i="2"/>
  <c r="R6" i="2"/>
  <c r="AA6" i="2"/>
  <c r="S6" i="2"/>
  <c r="AB6" i="2"/>
  <c r="O41" i="2"/>
  <c r="R41" i="2"/>
  <c r="O19" i="2"/>
  <c r="R19" i="2"/>
  <c r="S19" i="2"/>
  <c r="V19" i="2"/>
  <c r="O29" i="2"/>
  <c r="R29" i="2"/>
  <c r="AA29" i="2"/>
  <c r="S29" i="2"/>
  <c r="AB29" i="2"/>
  <c r="V29" i="2"/>
  <c r="O37" i="2"/>
  <c r="R37" i="2"/>
  <c r="AE37" i="2"/>
  <c r="S37" i="2"/>
  <c r="AF37" i="2"/>
  <c r="V37" i="2"/>
  <c r="O2" i="2"/>
  <c r="V2" i="2"/>
  <c r="R2" i="2"/>
  <c r="S2" i="2"/>
  <c r="V8" i="2"/>
  <c r="S8" i="2"/>
  <c r="AB8" i="2"/>
  <c r="AA8" i="2"/>
  <c r="R8" i="2"/>
  <c r="R27" i="2"/>
  <c r="AA27" i="2"/>
  <c r="S27" i="2"/>
  <c r="AB27" i="2"/>
  <c r="O27" i="2"/>
  <c r="V27" i="2"/>
  <c r="O35" i="2"/>
  <c r="R35" i="2"/>
  <c r="AE35" i="2"/>
  <c r="S35" i="2"/>
  <c r="AF35" i="2"/>
  <c r="V35" i="2"/>
  <c r="O24" i="2"/>
  <c r="R24" i="2"/>
  <c r="AA24" i="2"/>
  <c r="S24" i="2"/>
  <c r="AB24" i="2"/>
  <c r="V24" i="2"/>
  <c r="O16" i="2"/>
  <c r="R16" i="2"/>
  <c r="AA16" i="2"/>
  <c r="S16" i="2"/>
  <c r="AB16" i="2"/>
  <c r="V16" i="2"/>
  <c r="O14" i="2"/>
  <c r="V14" i="2"/>
  <c r="R14" i="2"/>
  <c r="AB14" i="2"/>
  <c r="S14" i="2"/>
  <c r="AA14" i="2"/>
  <c r="O34" i="2"/>
  <c r="R34" i="2"/>
  <c r="AE34" i="2"/>
  <c r="S34" i="2"/>
  <c r="AF34" i="2"/>
  <c r="V34" i="2"/>
  <c r="V4" i="2"/>
  <c r="R4" i="2"/>
  <c r="AA4" i="2"/>
  <c r="S4" i="2"/>
  <c r="AB4" i="2"/>
  <c r="V7" i="2"/>
  <c r="R7" i="2"/>
  <c r="S7" i="2"/>
  <c r="AF7" i="2"/>
  <c r="AE7" i="2"/>
  <c r="V10" i="2"/>
  <c r="R10" i="2"/>
  <c r="AB10" i="2"/>
  <c r="S10" i="2"/>
  <c r="AA10" i="2"/>
  <c r="AK11" i="3" l="1"/>
  <c r="AE11" i="3"/>
  <c r="AK12" i="3"/>
  <c r="AE12" i="3"/>
  <c r="AK15" i="3"/>
  <c r="AE15" i="3"/>
  <c r="AK14" i="3"/>
  <c r="AE14" i="3"/>
  <c r="AK10" i="3"/>
  <c r="AE10" i="3"/>
  <c r="AA634" i="24"/>
  <c r="AA452" i="24"/>
  <c r="K20" i="24"/>
  <c r="AA302" i="24"/>
  <c r="AA186" i="24"/>
  <c r="K203" i="24"/>
  <c r="K618" i="24"/>
  <c r="D6" i="17"/>
  <c r="K186" i="24"/>
  <c r="AA253" i="24"/>
  <c r="K535" i="24"/>
  <c r="K552" i="24"/>
  <c r="AA585" i="24"/>
  <c r="AA136" i="24"/>
  <c r="A7" i="22"/>
  <c r="AA651" i="24"/>
  <c r="AA203" i="24"/>
  <c r="K153" i="24"/>
  <c r="N7" i="22"/>
  <c r="AA485" i="24"/>
  <c r="K236" i="24"/>
  <c r="AA37" i="24"/>
  <c r="J1" i="5"/>
  <c r="K485" i="24"/>
  <c r="AA419" i="24"/>
  <c r="K169" i="24"/>
  <c r="AA335" i="24"/>
  <c r="AA369" i="24"/>
  <c r="K518" i="24"/>
  <c r="K286" i="24"/>
  <c r="AA518" i="24"/>
  <c r="AA70" i="24"/>
  <c r="K87" i="24"/>
  <c r="K70" i="24"/>
  <c r="AA568" i="24"/>
  <c r="K352" i="24"/>
  <c r="K136" i="24"/>
  <c r="H3" i="21"/>
  <c r="AA87" i="24"/>
  <c r="AA618" i="24"/>
  <c r="K369" i="24"/>
  <c r="AA169" i="24"/>
  <c r="K419" i="24"/>
  <c r="AA20" i="24"/>
  <c r="AA552" i="24"/>
  <c r="K302" i="24"/>
  <c r="AA103" i="24"/>
  <c r="AA468" i="24"/>
  <c r="AA501" i="24"/>
  <c r="K386" i="24"/>
  <c r="K452" i="24"/>
  <c r="AA3" i="24"/>
  <c r="AA435" i="24"/>
  <c r="AA54" i="24"/>
  <c r="K335" i="24"/>
  <c r="K468" i="24"/>
  <c r="AA120" i="24"/>
  <c r="K402" i="24"/>
  <c r="K319" i="24"/>
  <c r="AA220" i="24"/>
  <c r="A45" i="22"/>
  <c r="K501" i="24"/>
  <c r="AA402" i="24"/>
  <c r="K54" i="24"/>
  <c r="AA153" i="24"/>
  <c r="H9" i="23"/>
  <c r="K435" i="24"/>
  <c r="AA269" i="24"/>
  <c r="AA601" i="24"/>
  <c r="K120" i="24"/>
  <c r="K3" i="24"/>
  <c r="K269" i="24"/>
  <c r="K253" i="24"/>
  <c r="AA319" i="24"/>
  <c r="K601" i="24"/>
  <c r="N45" i="22"/>
  <c r="AA386" i="24"/>
  <c r="U9" i="23"/>
  <c r="K220" i="24"/>
  <c r="AA352" i="24"/>
  <c r="K103" i="24"/>
  <c r="K634" i="24"/>
  <c r="K585" i="24"/>
  <c r="AA286" i="24"/>
  <c r="K37" i="24"/>
  <c r="K568" i="24"/>
  <c r="AA535" i="24"/>
  <c r="AA236" i="24"/>
  <c r="K651" i="24"/>
  <c r="U15" i="5"/>
  <c r="U14" i="5"/>
  <c r="U13" i="5"/>
  <c r="U8" i="5"/>
  <c r="U11" i="5"/>
  <c r="U12" i="5"/>
  <c r="U9" i="5"/>
  <c r="U10" i="5"/>
  <c r="X16" i="5"/>
  <c r="G13" i="17" s="1"/>
  <c r="O8" i="5"/>
  <c r="O11" i="5"/>
  <c r="O12" i="5"/>
  <c r="O14" i="5"/>
  <c r="R16" i="5"/>
  <c r="G12" i="17" s="1"/>
  <c r="O13" i="5"/>
  <c r="O15" i="5"/>
  <c r="O9" i="5"/>
  <c r="O10" i="5"/>
  <c r="I9" i="5"/>
  <c r="I10" i="5"/>
  <c r="I11" i="5"/>
  <c r="I12" i="5"/>
  <c r="L16" i="5"/>
  <c r="C13" i="17" s="1"/>
  <c r="I13" i="5"/>
  <c r="I14" i="5"/>
  <c r="I15" i="5"/>
  <c r="I8" i="5"/>
  <c r="F16" i="5"/>
  <c r="C10" i="5"/>
  <c r="C11" i="5"/>
  <c r="C13" i="5"/>
  <c r="C9" i="5"/>
  <c r="C8" i="5"/>
  <c r="C14" i="5"/>
  <c r="C15" i="5"/>
  <c r="C12" i="5"/>
  <c r="A3" i="19" l="1"/>
  <c r="A12" i="22"/>
  <c r="I12" i="22" s="1"/>
  <c r="E9" i="5"/>
  <c r="D9" i="5"/>
  <c r="B12" i="22" s="1"/>
  <c r="C12" i="17"/>
  <c r="G51" i="3"/>
  <c r="C24" i="17" s="1"/>
  <c r="G25" i="17" s="1"/>
  <c r="G27" i="17" s="1"/>
  <c r="Q15" i="5"/>
  <c r="A25" i="19"/>
  <c r="A56" i="22"/>
  <c r="I56" i="22" s="1"/>
  <c r="P15" i="5"/>
  <c r="B56" i="22" s="1"/>
  <c r="N49" i="22"/>
  <c r="V49" i="22" s="1"/>
  <c r="V8" i="5"/>
  <c r="O49" i="22" s="1"/>
  <c r="A26" i="19"/>
  <c r="W8" i="5"/>
  <c r="A18" i="22"/>
  <c r="I18" i="22" s="1"/>
  <c r="D15" i="5"/>
  <c r="B18" i="22" s="1"/>
  <c r="A9" i="19"/>
  <c r="E15" i="5"/>
  <c r="A16" i="22"/>
  <c r="I16" i="22" s="1"/>
  <c r="A7" i="19"/>
  <c r="D13" i="5"/>
  <c r="B16" i="22" s="1"/>
  <c r="E13" i="5"/>
  <c r="A10" i="19"/>
  <c r="J8" i="5"/>
  <c r="O11" i="22" s="1"/>
  <c r="N11" i="22"/>
  <c r="V11" i="22" s="1"/>
  <c r="K8" i="5"/>
  <c r="N12" i="22"/>
  <c r="V12" i="22" s="1"/>
  <c r="K9" i="5"/>
  <c r="A11" i="19"/>
  <c r="J9" i="5"/>
  <c r="O12" i="22" s="1"/>
  <c r="Q13" i="5"/>
  <c r="A23" i="19"/>
  <c r="A54" i="22"/>
  <c r="I54" i="22" s="1"/>
  <c r="P13" i="5"/>
  <c r="B54" i="22" s="1"/>
  <c r="A52" i="22"/>
  <c r="I52" i="22" s="1"/>
  <c r="Q11" i="5"/>
  <c r="A21" i="19"/>
  <c r="P11" i="5"/>
  <c r="B52" i="22" s="1"/>
  <c r="W9" i="5"/>
  <c r="V9" i="5"/>
  <c r="O50" i="22" s="1"/>
  <c r="A27" i="19"/>
  <c r="N50" i="22"/>
  <c r="V50" i="22" s="1"/>
  <c r="N54" i="22"/>
  <c r="V54" i="22" s="1"/>
  <c r="W13" i="5"/>
  <c r="A31" i="19"/>
  <c r="V13" i="5"/>
  <c r="O54" i="22" s="1"/>
  <c r="A15" i="22"/>
  <c r="I15" i="22" s="1"/>
  <c r="A6" i="19"/>
  <c r="E12" i="5"/>
  <c r="D12" i="5"/>
  <c r="B15" i="22" s="1"/>
  <c r="N13" i="22"/>
  <c r="V13" i="22" s="1"/>
  <c r="K10" i="5"/>
  <c r="A12" i="19"/>
  <c r="J10" i="5"/>
  <c r="O13" i="22" s="1"/>
  <c r="A28" i="19"/>
  <c r="W10" i="5"/>
  <c r="N51" i="22"/>
  <c r="V51" i="22" s="1"/>
  <c r="V10" i="5"/>
  <c r="O51" i="22" s="1"/>
  <c r="A5" i="19"/>
  <c r="A14" i="22"/>
  <c r="I14" i="22" s="1"/>
  <c r="E11" i="5"/>
  <c r="D11" i="5"/>
  <c r="B14" i="22" s="1"/>
  <c r="K15" i="5"/>
  <c r="A17" i="19"/>
  <c r="J15" i="5"/>
  <c r="O18" i="22" s="1"/>
  <c r="N18" i="22"/>
  <c r="V18" i="22" s="1"/>
  <c r="N15" i="22"/>
  <c r="V15" i="22" s="1"/>
  <c r="J12" i="5"/>
  <c r="O15" i="22" s="1"/>
  <c r="A14" i="19"/>
  <c r="K12" i="5"/>
  <c r="A51" i="22"/>
  <c r="I51" i="22" s="1"/>
  <c r="A20" i="19"/>
  <c r="Q10" i="5"/>
  <c r="P10" i="5"/>
  <c r="B51" i="22" s="1"/>
  <c r="A49" i="22"/>
  <c r="I49" i="22" s="1"/>
  <c r="A18" i="19"/>
  <c r="P8" i="5"/>
  <c r="B49" i="22" s="1"/>
  <c r="Q8" i="5"/>
  <c r="W12" i="5"/>
  <c r="A30" i="19"/>
  <c r="V12" i="5"/>
  <c r="O53" i="22" s="1"/>
  <c r="N53" i="22"/>
  <c r="V53" i="22" s="1"/>
  <c r="N55" i="22"/>
  <c r="V55" i="22" s="1"/>
  <c r="W14" i="5"/>
  <c r="A32" i="19"/>
  <c r="V14" i="5"/>
  <c r="O55" i="22" s="1"/>
  <c r="A15" i="19"/>
  <c r="K13" i="5"/>
  <c r="J13" i="5"/>
  <c r="O16" i="22" s="1"/>
  <c r="N16" i="22"/>
  <c r="V16" i="22" s="1"/>
  <c r="A53" i="22"/>
  <c r="I53" i="22" s="1"/>
  <c r="P12" i="5"/>
  <c r="B53" i="22" s="1"/>
  <c r="A22" i="19"/>
  <c r="Q12" i="5"/>
  <c r="A17" i="22"/>
  <c r="I17" i="22" s="1"/>
  <c r="E14" i="5"/>
  <c r="A8" i="19"/>
  <c r="D14" i="5"/>
  <c r="B17" i="22" s="1"/>
  <c r="A2" i="19"/>
  <c r="D8" i="5"/>
  <c r="B11" i="22" s="1"/>
  <c r="A11" i="22"/>
  <c r="I11" i="22" s="1"/>
  <c r="E8" i="5"/>
  <c r="A13" i="22"/>
  <c r="I13" i="22" s="1"/>
  <c r="A4" i="19"/>
  <c r="D10" i="5"/>
  <c r="B13" i="22" s="1"/>
  <c r="E10" i="5"/>
  <c r="A16" i="19"/>
  <c r="K14" i="5"/>
  <c r="J14" i="5"/>
  <c r="O17" i="22" s="1"/>
  <c r="N17" i="22"/>
  <c r="V17" i="22" s="1"/>
  <c r="N14" i="22"/>
  <c r="V14" i="22" s="1"/>
  <c r="K11" i="5"/>
  <c r="A13" i="19"/>
  <c r="J11" i="5"/>
  <c r="O14" i="22" s="1"/>
  <c r="P9" i="5"/>
  <c r="B50" i="22" s="1"/>
  <c r="A19" i="19"/>
  <c r="Q9" i="5"/>
  <c r="A50" i="22"/>
  <c r="I50" i="22" s="1"/>
  <c r="P14" i="5"/>
  <c r="B55" i="22" s="1"/>
  <c r="A24" i="19"/>
  <c r="Q14" i="5"/>
  <c r="A55" i="22"/>
  <c r="I55" i="22" s="1"/>
  <c r="W11" i="5"/>
  <c r="N52" i="22"/>
  <c r="V52" i="22" s="1"/>
  <c r="A29" i="19"/>
  <c r="V11" i="5"/>
  <c r="O52" i="22" s="1"/>
  <c r="N56" i="22"/>
  <c r="V56" i="22" s="1"/>
  <c r="W15" i="5"/>
  <c r="A33" i="19"/>
  <c r="V15" i="5"/>
  <c r="O56" i="22" s="1"/>
  <c r="O67" i="22" l="1"/>
  <c r="B18" i="19"/>
  <c r="D18" i="19"/>
  <c r="K18" i="19"/>
  <c r="H18" i="19"/>
  <c r="M18" i="19"/>
  <c r="L18" i="19"/>
  <c r="I18" i="19"/>
  <c r="C18" i="19"/>
  <c r="J18" i="19"/>
  <c r="B20" i="19"/>
  <c r="I20" i="19"/>
  <c r="H20" i="19"/>
  <c r="D20" i="19"/>
  <c r="M20" i="19"/>
  <c r="L20" i="19"/>
  <c r="C20" i="19"/>
  <c r="J20" i="19"/>
  <c r="K20" i="19"/>
  <c r="B29" i="22"/>
  <c r="B6" i="19"/>
  <c r="K6" i="19"/>
  <c r="I6" i="19"/>
  <c r="D6" i="19"/>
  <c r="C6" i="19"/>
  <c r="H6" i="19"/>
  <c r="J6" i="19"/>
  <c r="L6" i="19"/>
  <c r="M6" i="19"/>
  <c r="L23" i="19"/>
  <c r="J23" i="19"/>
  <c r="H23" i="19"/>
  <c r="I23" i="19"/>
  <c r="K23" i="19"/>
  <c r="C23" i="19"/>
  <c r="B23" i="19"/>
  <c r="D23" i="19"/>
  <c r="M23" i="19"/>
  <c r="B7" i="19"/>
  <c r="C7" i="19"/>
  <c r="K7" i="19"/>
  <c r="J7" i="19"/>
  <c r="M7" i="19"/>
  <c r="D7" i="19"/>
  <c r="H7" i="19"/>
  <c r="L7" i="19"/>
  <c r="I7" i="19"/>
  <c r="L25" i="19"/>
  <c r="M25" i="19"/>
  <c r="B25" i="19"/>
  <c r="C25" i="19"/>
  <c r="D25" i="19"/>
  <c r="I25" i="19"/>
  <c r="H25" i="19"/>
  <c r="K25" i="19"/>
  <c r="J25" i="19"/>
  <c r="O71" i="22"/>
  <c r="O29" i="22"/>
  <c r="B16" i="19"/>
  <c r="H16" i="19"/>
  <c r="D16" i="19"/>
  <c r="C16" i="19"/>
  <c r="I16" i="19"/>
  <c r="J16" i="19"/>
  <c r="K16" i="19"/>
  <c r="M16" i="19"/>
  <c r="L16" i="19"/>
  <c r="B28" i="22"/>
  <c r="H2" i="19"/>
  <c r="B2" i="19"/>
  <c r="C2" i="19"/>
  <c r="D2" i="19"/>
  <c r="K2" i="19"/>
  <c r="M2" i="19"/>
  <c r="J2" i="19"/>
  <c r="L2" i="19"/>
  <c r="I2" i="19"/>
  <c r="B32" i="22"/>
  <c r="B68" i="22"/>
  <c r="D15" i="19"/>
  <c r="C15" i="19"/>
  <c r="K15" i="19"/>
  <c r="I15" i="19"/>
  <c r="H15" i="19"/>
  <c r="L15" i="19"/>
  <c r="J15" i="19"/>
  <c r="B15" i="19"/>
  <c r="M15" i="19"/>
  <c r="O70" i="22"/>
  <c r="B64" i="22"/>
  <c r="B66" i="22"/>
  <c r="O30" i="22"/>
  <c r="B5" i="19"/>
  <c r="L5" i="19"/>
  <c r="I5" i="19"/>
  <c r="J5" i="19"/>
  <c r="D5" i="19"/>
  <c r="M5" i="19"/>
  <c r="H5" i="19"/>
  <c r="K5" i="19"/>
  <c r="C5" i="19"/>
  <c r="D28" i="19"/>
  <c r="C28" i="19"/>
  <c r="K28" i="19"/>
  <c r="M28" i="19"/>
  <c r="L28" i="19"/>
  <c r="J28" i="19"/>
  <c r="I28" i="19"/>
  <c r="H28" i="19"/>
  <c r="B28" i="19"/>
  <c r="O28" i="22"/>
  <c r="B30" i="22"/>
  <c r="O69" i="22"/>
  <c r="B67" i="22"/>
  <c r="O27" i="22"/>
  <c r="C10" i="19"/>
  <c r="B10" i="19"/>
  <c r="H10" i="19"/>
  <c r="D10" i="19"/>
  <c r="K10" i="19"/>
  <c r="M10" i="19"/>
  <c r="J10" i="19"/>
  <c r="I10" i="19"/>
  <c r="L10" i="19"/>
  <c r="B31" i="22"/>
  <c r="B33" i="22"/>
  <c r="O64" i="22"/>
  <c r="L19" i="19"/>
  <c r="J19" i="19"/>
  <c r="K19" i="19"/>
  <c r="I19" i="19"/>
  <c r="D19" i="19"/>
  <c r="M19" i="19"/>
  <c r="H19" i="19"/>
  <c r="C19" i="19"/>
  <c r="B19" i="19"/>
  <c r="D4" i="19"/>
  <c r="L4" i="19"/>
  <c r="K4" i="19"/>
  <c r="I4" i="19"/>
  <c r="C4" i="19"/>
  <c r="B4" i="19"/>
  <c r="H4" i="19"/>
  <c r="J4" i="19"/>
  <c r="M4" i="19"/>
  <c r="D30" i="19"/>
  <c r="B30" i="19"/>
  <c r="J30" i="19"/>
  <c r="H30" i="19"/>
  <c r="C30" i="19"/>
  <c r="L30" i="19"/>
  <c r="M30" i="19"/>
  <c r="K30" i="19"/>
  <c r="I30" i="19"/>
  <c r="B17" i="19"/>
  <c r="L17" i="19"/>
  <c r="I17" i="19"/>
  <c r="K17" i="19"/>
  <c r="C17" i="19"/>
  <c r="M17" i="19"/>
  <c r="H17" i="19"/>
  <c r="J17" i="19"/>
  <c r="D17" i="19"/>
  <c r="B65" i="22"/>
  <c r="O32" i="22"/>
  <c r="O33" i="22"/>
  <c r="O65" i="22"/>
  <c r="B27" i="22"/>
  <c r="B24" i="19"/>
  <c r="J24" i="19"/>
  <c r="I24" i="19"/>
  <c r="L24" i="19"/>
  <c r="D24" i="19"/>
  <c r="H24" i="19"/>
  <c r="C24" i="19"/>
  <c r="M24" i="19"/>
  <c r="K24" i="19"/>
  <c r="B70" i="22"/>
  <c r="O31" i="22"/>
  <c r="O68" i="22"/>
  <c r="K33" i="19"/>
  <c r="M33" i="19"/>
  <c r="L33" i="19"/>
  <c r="I33" i="19"/>
  <c r="J33" i="19"/>
  <c r="D33" i="19"/>
  <c r="B33" i="19"/>
  <c r="C33" i="19"/>
  <c r="H33" i="19"/>
  <c r="K29" i="19"/>
  <c r="I29" i="19"/>
  <c r="L29" i="19"/>
  <c r="C29" i="19"/>
  <c r="D29" i="19"/>
  <c r="M29" i="19"/>
  <c r="H29" i="19"/>
  <c r="B29" i="19"/>
  <c r="J29" i="19"/>
  <c r="D13" i="19"/>
  <c r="M13" i="19"/>
  <c r="H13" i="19"/>
  <c r="J13" i="19"/>
  <c r="I13" i="19"/>
  <c r="K13" i="19"/>
  <c r="C13" i="19"/>
  <c r="B13" i="19"/>
  <c r="L13" i="19"/>
  <c r="B26" i="22"/>
  <c r="B8" i="19"/>
  <c r="H8" i="19"/>
  <c r="J8" i="19"/>
  <c r="L8" i="19"/>
  <c r="K8" i="19"/>
  <c r="M8" i="19"/>
  <c r="I8" i="19"/>
  <c r="D8" i="19"/>
  <c r="C8" i="19"/>
  <c r="L22" i="19"/>
  <c r="I22" i="19"/>
  <c r="D22" i="19"/>
  <c r="J22" i="19"/>
  <c r="B22" i="19"/>
  <c r="H22" i="19"/>
  <c r="C22" i="19"/>
  <c r="K22" i="19"/>
  <c r="M22" i="19"/>
  <c r="D32" i="19"/>
  <c r="L32" i="19"/>
  <c r="K32" i="19"/>
  <c r="M32" i="19"/>
  <c r="H32" i="19"/>
  <c r="B32" i="19"/>
  <c r="I32" i="19"/>
  <c r="J32" i="19"/>
  <c r="C32" i="19"/>
  <c r="I14" i="19"/>
  <c r="M14" i="19"/>
  <c r="B14" i="19"/>
  <c r="L14" i="19"/>
  <c r="D14" i="19"/>
  <c r="H14" i="19"/>
  <c r="J14" i="19"/>
  <c r="C14" i="19"/>
  <c r="K14" i="19"/>
  <c r="O66" i="22"/>
  <c r="C12" i="19"/>
  <c r="I12" i="19"/>
  <c r="B12" i="19"/>
  <c r="M12" i="19"/>
  <c r="H12" i="19"/>
  <c r="J12" i="19"/>
  <c r="K12" i="19"/>
  <c r="L12" i="19"/>
  <c r="D12" i="19"/>
  <c r="H31" i="19"/>
  <c r="C31" i="19"/>
  <c r="B31" i="19"/>
  <c r="J31" i="19"/>
  <c r="D31" i="19"/>
  <c r="K31" i="19"/>
  <c r="M31" i="19"/>
  <c r="I31" i="19"/>
  <c r="L31" i="19"/>
  <c r="D27" i="19"/>
  <c r="C27" i="19"/>
  <c r="H27" i="19"/>
  <c r="M27" i="19"/>
  <c r="L27" i="19"/>
  <c r="K27" i="19"/>
  <c r="B27" i="19"/>
  <c r="J27" i="19"/>
  <c r="I27" i="19"/>
  <c r="L21" i="19"/>
  <c r="C21" i="19"/>
  <c r="D21" i="19"/>
  <c r="M21" i="19"/>
  <c r="B21" i="19"/>
  <c r="I21" i="19"/>
  <c r="H21" i="19"/>
  <c r="J21" i="19"/>
  <c r="K21" i="19"/>
  <c r="B69" i="22"/>
  <c r="B11" i="19"/>
  <c r="L11" i="19"/>
  <c r="M11" i="19"/>
  <c r="H11" i="19"/>
  <c r="I11" i="19"/>
  <c r="K11" i="19"/>
  <c r="C11" i="19"/>
  <c r="D11" i="19"/>
  <c r="J11" i="19"/>
  <c r="O26" i="22"/>
  <c r="L9" i="19"/>
  <c r="C9" i="19"/>
  <c r="I9" i="19"/>
  <c r="M9" i="19"/>
  <c r="J9" i="19"/>
  <c r="H9" i="19"/>
  <c r="B9" i="19"/>
  <c r="D9" i="19"/>
  <c r="K9" i="19"/>
  <c r="L26" i="19"/>
  <c r="J26" i="19"/>
  <c r="H26" i="19"/>
  <c r="K26" i="19"/>
  <c r="C26" i="19"/>
  <c r="D26" i="19"/>
  <c r="B26" i="19"/>
  <c r="M26" i="19"/>
  <c r="I26" i="19"/>
  <c r="B71" i="22"/>
  <c r="H3" i="19"/>
  <c r="J3" i="19"/>
  <c r="B3" i="19"/>
  <c r="I3" i="19"/>
  <c r="L3" i="19"/>
  <c r="D3" i="19"/>
  <c r="C3" i="19"/>
  <c r="K3" i="19"/>
  <c r="M3" i="19"/>
  <c r="E13" i="19" l="1"/>
  <c r="F13" i="19"/>
  <c r="F29" i="19"/>
  <c r="E29" i="19"/>
  <c r="F5" i="19"/>
  <c r="E5" i="19"/>
  <c r="F2" i="19"/>
  <c r="E2" i="19"/>
  <c r="F11" i="19"/>
  <c r="E11" i="19"/>
  <c r="E21" i="19"/>
  <c r="F21" i="19"/>
  <c r="E12" i="19"/>
  <c r="F12" i="19"/>
  <c r="E14" i="19"/>
  <c r="F14" i="19"/>
  <c r="F32" i="19"/>
  <c r="E32" i="19"/>
  <c r="E33" i="19"/>
  <c r="F33" i="19"/>
  <c r="E24" i="19"/>
  <c r="F24" i="19"/>
  <c r="E6" i="19"/>
  <c r="F6" i="19"/>
  <c r="E22" i="19"/>
  <c r="F22" i="19"/>
  <c r="F17" i="19"/>
  <c r="E17" i="19"/>
  <c r="E19" i="19"/>
  <c r="F19" i="19"/>
  <c r="E28" i="19"/>
  <c r="F28" i="19"/>
  <c r="E16" i="19"/>
  <c r="F16" i="19"/>
  <c r="E7" i="19"/>
  <c r="F7" i="19"/>
  <c r="E20" i="19"/>
  <c r="F20" i="19"/>
  <c r="E18" i="19"/>
  <c r="F18" i="19"/>
  <c r="F4" i="19"/>
  <c r="E4" i="19"/>
  <c r="F10" i="19"/>
  <c r="E10" i="19"/>
  <c r="E15" i="19"/>
  <c r="F15" i="19"/>
  <c r="E3" i="19"/>
  <c r="F3" i="19"/>
  <c r="E27" i="19"/>
  <c r="F27" i="19"/>
  <c r="E26" i="19"/>
  <c r="F26" i="19"/>
  <c r="F9" i="19"/>
  <c r="E9" i="19"/>
  <c r="E31" i="19"/>
  <c r="F31" i="19"/>
  <c r="E8" i="19"/>
  <c r="F8" i="19"/>
  <c r="E30" i="19"/>
  <c r="F30" i="19"/>
  <c r="E25" i="19"/>
  <c r="F25" i="19"/>
  <c r="E23" i="19"/>
  <c r="F23" i="19"/>
</calcChain>
</file>

<file path=xl/comments1.xml><?xml version="1.0" encoding="utf-8"?>
<comments xmlns="http://schemas.openxmlformats.org/spreadsheetml/2006/main">
  <authors>
    <author>KATSUMI</author>
  </authors>
  <commentList>
    <comment ref="D5" authorId="0" shapeId="0">
      <text>
        <r>
          <rPr>
            <sz val="9"/>
            <color indexed="81"/>
            <rFont val="ＭＳ Ｐゴシック"/>
            <family val="3"/>
            <charset val="128"/>
          </rPr>
          <t xml:space="preserve">大学名を省略しすぎないでください。
例）名古屋大学
　○名古屋大
　☓名大
</t>
        </r>
      </text>
    </comment>
    <comment ref="D6" authorId="0" shapeId="0">
      <text>
        <r>
          <rPr>
            <b/>
            <sz val="9"/>
            <color indexed="81"/>
            <rFont val="ＭＳ Ｐゴシック"/>
            <family val="3"/>
            <charset val="128"/>
          </rPr>
          <t xml:space="preserve">略称に対するヨミガナを半角カタカナで入力してください。
</t>
        </r>
      </text>
    </comment>
    <comment ref="D9"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KATSUMI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t>
        </r>
        <r>
          <rPr>
            <sz val="9"/>
            <color indexed="10"/>
            <rFont val="ＭＳ ゴシック"/>
            <family val="3"/>
            <charset val="128"/>
          </rPr>
          <t>★SBと参加記録が同じ場合はお手数ですが同じ記録を入力してください。</t>
        </r>
        <r>
          <rPr>
            <sz val="9"/>
            <color indexed="81"/>
            <rFont val="ＭＳ ゴシック"/>
            <family val="3"/>
            <charset val="128"/>
          </rPr>
          <t xml:space="preserve">
</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t>
        </r>
        <r>
          <rPr>
            <sz val="9"/>
            <color indexed="10"/>
            <rFont val="ＭＳ ゴシック"/>
            <family val="3"/>
            <charset val="128"/>
          </rPr>
          <t>★SBと参加記録が同じ場合はお手数ですが同じ記録を入力してください。</t>
        </r>
        <r>
          <rPr>
            <sz val="9"/>
            <color indexed="81"/>
            <rFont val="ＭＳ ゴシック"/>
            <family val="3"/>
            <charset val="128"/>
          </rPr>
          <t xml:space="preserve">
</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text>
        <r>
          <rPr>
            <b/>
            <sz val="9"/>
            <color indexed="81"/>
            <rFont val="ＭＳ Ｐゴシック"/>
            <family val="3"/>
            <charset val="128"/>
          </rPr>
          <t xml:space="preserve">アルファベットを大文字で入力してください。
小文字ではエラーになります。
</t>
        </r>
      </text>
    </comment>
    <comment ref="F10" authorId="0" shapeId="0">
      <text>
        <r>
          <rPr>
            <b/>
            <sz val="9"/>
            <color indexed="81"/>
            <rFont val="ＭＳ ゴシック"/>
            <family val="3"/>
            <charset val="128"/>
          </rPr>
          <t>入力の必要はありません</t>
        </r>
      </text>
    </comment>
    <comment ref="J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0" authorId="1" shapeId="0">
      <text>
        <r>
          <rPr>
            <b/>
            <sz val="10"/>
            <color indexed="81"/>
            <rFont val="MS P ゴシック"/>
            <family val="3"/>
            <charset val="128"/>
          </rPr>
          <t>資格記録よりも良い場合のみ記入してください。</t>
        </r>
      </text>
    </comment>
    <comment ref="L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0" authorId="1" shapeId="0">
      <text>
        <r>
          <rPr>
            <b/>
            <sz val="10"/>
            <color indexed="81"/>
            <rFont val="MS P ゴシック"/>
            <family val="3"/>
            <charset val="128"/>
          </rPr>
          <t>資格記録よりも良い場合のみ記入してください。</t>
        </r>
      </text>
    </comment>
    <comment ref="J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1" authorId="1" shapeId="0">
      <text>
        <r>
          <rPr>
            <b/>
            <sz val="10"/>
            <color indexed="81"/>
            <rFont val="MS P ゴシック"/>
            <family val="3"/>
            <charset val="128"/>
          </rPr>
          <t>資格記録よりも良い場合のみ記入してください。</t>
        </r>
      </text>
    </comment>
    <comment ref="L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1" authorId="1" shapeId="0">
      <text>
        <r>
          <rPr>
            <b/>
            <sz val="10"/>
            <color indexed="81"/>
            <rFont val="MS P ゴシック"/>
            <family val="3"/>
            <charset val="128"/>
          </rPr>
          <t>資格記録よりも良い場合のみ記入してください。</t>
        </r>
      </text>
    </comment>
    <comment ref="J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2" authorId="1" shapeId="0">
      <text>
        <r>
          <rPr>
            <b/>
            <sz val="10"/>
            <color indexed="81"/>
            <rFont val="MS P ゴシック"/>
            <family val="3"/>
            <charset val="128"/>
          </rPr>
          <t>資格記録よりも良い場合のみ記入してください。</t>
        </r>
      </text>
    </comment>
    <comment ref="L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2" authorId="1" shapeId="0">
      <text>
        <r>
          <rPr>
            <b/>
            <sz val="10"/>
            <color indexed="81"/>
            <rFont val="MS P ゴシック"/>
            <family val="3"/>
            <charset val="128"/>
          </rPr>
          <t>資格記録よりも良い場合のみ記入してください。</t>
        </r>
      </text>
    </comment>
    <comment ref="J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3" authorId="1" shapeId="0">
      <text>
        <r>
          <rPr>
            <b/>
            <sz val="10"/>
            <color indexed="81"/>
            <rFont val="MS P ゴシック"/>
            <family val="3"/>
            <charset val="128"/>
          </rPr>
          <t>資格記録よりも良い場合のみ記入してください。</t>
        </r>
      </text>
    </comment>
    <comment ref="L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3" authorId="1" shapeId="0">
      <text>
        <r>
          <rPr>
            <b/>
            <sz val="10"/>
            <color indexed="81"/>
            <rFont val="MS P ゴシック"/>
            <family val="3"/>
            <charset val="128"/>
          </rPr>
          <t>資格記録よりも良い場合のみ記入してください。</t>
        </r>
      </text>
    </comment>
    <comment ref="J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4" authorId="1" shapeId="0">
      <text>
        <r>
          <rPr>
            <b/>
            <sz val="10"/>
            <color indexed="81"/>
            <rFont val="MS P ゴシック"/>
            <family val="3"/>
            <charset val="128"/>
          </rPr>
          <t>資格記録よりも良い場合のみ記入してください。</t>
        </r>
      </text>
    </comment>
    <comment ref="L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4" authorId="1" shapeId="0">
      <text>
        <r>
          <rPr>
            <b/>
            <sz val="10"/>
            <color indexed="81"/>
            <rFont val="MS P ゴシック"/>
            <family val="3"/>
            <charset val="128"/>
          </rPr>
          <t>資格記録よりも良い場合のみ記入してください。</t>
        </r>
      </text>
    </comment>
    <comment ref="J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5" authorId="1" shapeId="0">
      <text>
        <r>
          <rPr>
            <b/>
            <sz val="10"/>
            <color indexed="81"/>
            <rFont val="MS P ゴシック"/>
            <family val="3"/>
            <charset val="128"/>
          </rPr>
          <t>資格記録よりも良い場合のみ記入してください。</t>
        </r>
      </text>
    </comment>
    <comment ref="L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5" authorId="1" shapeId="0">
      <text>
        <r>
          <rPr>
            <b/>
            <sz val="10"/>
            <color indexed="81"/>
            <rFont val="MS P ゴシック"/>
            <family val="3"/>
            <charset val="128"/>
          </rPr>
          <t>資格記録よりも良い場合のみ記入してください。</t>
        </r>
      </text>
    </comment>
    <comment ref="J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6" authorId="1" shapeId="0">
      <text>
        <r>
          <rPr>
            <b/>
            <sz val="10"/>
            <color indexed="81"/>
            <rFont val="MS P ゴシック"/>
            <family val="3"/>
            <charset val="128"/>
          </rPr>
          <t>資格記録よりも良い場合のみ記入してください。</t>
        </r>
      </text>
    </comment>
    <comment ref="L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6" authorId="1" shapeId="0">
      <text>
        <r>
          <rPr>
            <b/>
            <sz val="10"/>
            <color indexed="81"/>
            <rFont val="MS P ゴシック"/>
            <family val="3"/>
            <charset val="128"/>
          </rPr>
          <t>資格記録よりも良い場合のみ記入してください。</t>
        </r>
      </text>
    </comment>
    <comment ref="J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7" authorId="1" shapeId="0">
      <text>
        <r>
          <rPr>
            <b/>
            <sz val="10"/>
            <color indexed="81"/>
            <rFont val="MS P ゴシック"/>
            <family val="3"/>
            <charset val="128"/>
          </rPr>
          <t>資格記録よりも良い場合のみ記入してください。</t>
        </r>
      </text>
    </comment>
    <comment ref="L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7" authorId="1" shapeId="0">
      <text>
        <r>
          <rPr>
            <b/>
            <sz val="10"/>
            <color indexed="81"/>
            <rFont val="MS P ゴシック"/>
            <family val="3"/>
            <charset val="128"/>
          </rPr>
          <t>資格記録よりも良い場合のみ記入してください。</t>
        </r>
      </text>
    </comment>
    <comment ref="J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8" authorId="1" shapeId="0">
      <text>
        <r>
          <rPr>
            <b/>
            <sz val="10"/>
            <color indexed="81"/>
            <rFont val="MS P ゴシック"/>
            <family val="3"/>
            <charset val="128"/>
          </rPr>
          <t>資格記録よりも良い場合のみ記入してください。</t>
        </r>
      </text>
    </comment>
    <comment ref="L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8" authorId="1" shapeId="0">
      <text>
        <r>
          <rPr>
            <b/>
            <sz val="10"/>
            <color indexed="81"/>
            <rFont val="MS P ゴシック"/>
            <family val="3"/>
            <charset val="128"/>
          </rPr>
          <t>資格記録よりも良い場合のみ記入してください。</t>
        </r>
      </text>
    </comment>
    <comment ref="J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19" authorId="1" shapeId="0">
      <text>
        <r>
          <rPr>
            <b/>
            <sz val="10"/>
            <color indexed="81"/>
            <rFont val="MS P ゴシック"/>
            <family val="3"/>
            <charset val="128"/>
          </rPr>
          <t>資格記録よりも良い場合のみ記入してください。</t>
        </r>
      </text>
    </comment>
    <comment ref="L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19" authorId="1" shapeId="0">
      <text>
        <r>
          <rPr>
            <b/>
            <sz val="10"/>
            <color indexed="81"/>
            <rFont val="MS P ゴシック"/>
            <family val="3"/>
            <charset val="128"/>
          </rPr>
          <t>資格記録よりも良い場合のみ記入してください。</t>
        </r>
      </text>
    </comment>
    <comment ref="J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0" authorId="1" shapeId="0">
      <text>
        <r>
          <rPr>
            <b/>
            <sz val="10"/>
            <color indexed="81"/>
            <rFont val="MS P ゴシック"/>
            <family val="3"/>
            <charset val="128"/>
          </rPr>
          <t>資格記録よりも良い場合のみ記入してください。</t>
        </r>
      </text>
    </comment>
    <comment ref="L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0" authorId="1" shapeId="0">
      <text>
        <r>
          <rPr>
            <b/>
            <sz val="10"/>
            <color indexed="81"/>
            <rFont val="MS P ゴシック"/>
            <family val="3"/>
            <charset val="128"/>
          </rPr>
          <t>資格記録よりも良い場合のみ記入してください。</t>
        </r>
      </text>
    </comment>
    <comment ref="J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1" authorId="1" shapeId="0">
      <text>
        <r>
          <rPr>
            <b/>
            <sz val="10"/>
            <color indexed="81"/>
            <rFont val="MS P ゴシック"/>
            <family val="3"/>
            <charset val="128"/>
          </rPr>
          <t>資格記録よりも良い場合のみ記入してください。</t>
        </r>
      </text>
    </comment>
    <comment ref="L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1" authorId="1" shapeId="0">
      <text>
        <r>
          <rPr>
            <b/>
            <sz val="10"/>
            <color indexed="81"/>
            <rFont val="MS P ゴシック"/>
            <family val="3"/>
            <charset val="128"/>
          </rPr>
          <t>資格記録よりも良い場合のみ記入してください。</t>
        </r>
      </text>
    </comment>
    <comment ref="J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2" authorId="1" shapeId="0">
      <text>
        <r>
          <rPr>
            <b/>
            <sz val="10"/>
            <color indexed="81"/>
            <rFont val="MS P ゴシック"/>
            <family val="3"/>
            <charset val="128"/>
          </rPr>
          <t>資格記録よりも良い場合のみ記入してください。</t>
        </r>
      </text>
    </comment>
    <comment ref="L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2" authorId="1" shapeId="0">
      <text>
        <r>
          <rPr>
            <b/>
            <sz val="10"/>
            <color indexed="81"/>
            <rFont val="MS P ゴシック"/>
            <family val="3"/>
            <charset val="128"/>
          </rPr>
          <t>資格記録よりも良い場合のみ記入してください。</t>
        </r>
      </text>
    </comment>
    <comment ref="J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3" authorId="1" shapeId="0">
      <text>
        <r>
          <rPr>
            <b/>
            <sz val="10"/>
            <color indexed="81"/>
            <rFont val="MS P ゴシック"/>
            <family val="3"/>
            <charset val="128"/>
          </rPr>
          <t>資格記録よりも良い場合のみ記入してください。</t>
        </r>
      </text>
    </comment>
    <comment ref="L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3" authorId="1" shapeId="0">
      <text>
        <r>
          <rPr>
            <b/>
            <sz val="10"/>
            <color indexed="81"/>
            <rFont val="MS P ゴシック"/>
            <family val="3"/>
            <charset val="128"/>
          </rPr>
          <t>資格記録よりも良い場合のみ記入してください。</t>
        </r>
      </text>
    </comment>
    <comment ref="J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4" authorId="1" shapeId="0">
      <text>
        <r>
          <rPr>
            <b/>
            <sz val="10"/>
            <color indexed="81"/>
            <rFont val="MS P ゴシック"/>
            <family val="3"/>
            <charset val="128"/>
          </rPr>
          <t>資格記録よりも良い場合のみ記入してください。</t>
        </r>
      </text>
    </comment>
    <comment ref="L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4" authorId="1" shapeId="0">
      <text>
        <r>
          <rPr>
            <b/>
            <sz val="10"/>
            <color indexed="81"/>
            <rFont val="MS P ゴシック"/>
            <family val="3"/>
            <charset val="128"/>
          </rPr>
          <t>資格記録よりも良い場合のみ記入してください。</t>
        </r>
      </text>
    </comment>
    <comment ref="J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5" authorId="1" shapeId="0">
      <text>
        <r>
          <rPr>
            <b/>
            <sz val="10"/>
            <color indexed="81"/>
            <rFont val="MS P ゴシック"/>
            <family val="3"/>
            <charset val="128"/>
          </rPr>
          <t>資格記録よりも良い場合のみ記入してください。</t>
        </r>
      </text>
    </comment>
    <comment ref="L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5" authorId="1" shapeId="0">
      <text>
        <r>
          <rPr>
            <b/>
            <sz val="10"/>
            <color indexed="81"/>
            <rFont val="MS P ゴシック"/>
            <family val="3"/>
            <charset val="128"/>
          </rPr>
          <t>資格記録よりも良い場合のみ記入してください。</t>
        </r>
      </text>
    </comment>
    <comment ref="J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6" authorId="1" shapeId="0">
      <text>
        <r>
          <rPr>
            <b/>
            <sz val="10"/>
            <color indexed="81"/>
            <rFont val="MS P ゴシック"/>
            <family val="3"/>
            <charset val="128"/>
          </rPr>
          <t>資格記録よりも良い場合のみ記入してください。</t>
        </r>
      </text>
    </comment>
    <comment ref="L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6" authorId="1" shapeId="0">
      <text>
        <r>
          <rPr>
            <b/>
            <sz val="10"/>
            <color indexed="81"/>
            <rFont val="MS P ゴシック"/>
            <family val="3"/>
            <charset val="128"/>
          </rPr>
          <t>資格記録よりも良い場合のみ記入してください。</t>
        </r>
      </text>
    </comment>
    <comment ref="J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7" authorId="1" shapeId="0">
      <text>
        <r>
          <rPr>
            <b/>
            <sz val="10"/>
            <color indexed="81"/>
            <rFont val="MS P ゴシック"/>
            <family val="3"/>
            <charset val="128"/>
          </rPr>
          <t>資格記録よりも良い場合のみ記入してください。</t>
        </r>
      </text>
    </comment>
    <comment ref="L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7" authorId="1" shapeId="0">
      <text>
        <r>
          <rPr>
            <b/>
            <sz val="10"/>
            <color indexed="81"/>
            <rFont val="MS P ゴシック"/>
            <family val="3"/>
            <charset val="128"/>
          </rPr>
          <t>資格記録よりも良い場合のみ記入してください。</t>
        </r>
      </text>
    </comment>
    <comment ref="J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8" authorId="1" shapeId="0">
      <text>
        <r>
          <rPr>
            <b/>
            <sz val="10"/>
            <color indexed="81"/>
            <rFont val="MS P ゴシック"/>
            <family val="3"/>
            <charset val="128"/>
          </rPr>
          <t>資格記録よりも良い場合のみ記入してください。</t>
        </r>
      </text>
    </comment>
    <comment ref="L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8" authorId="1" shapeId="0">
      <text>
        <r>
          <rPr>
            <b/>
            <sz val="10"/>
            <color indexed="81"/>
            <rFont val="MS P ゴシック"/>
            <family val="3"/>
            <charset val="128"/>
          </rPr>
          <t>資格記録よりも良い場合のみ記入してください。</t>
        </r>
      </text>
    </comment>
    <comment ref="J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29" authorId="1" shapeId="0">
      <text>
        <r>
          <rPr>
            <b/>
            <sz val="10"/>
            <color indexed="81"/>
            <rFont val="MS P ゴシック"/>
            <family val="3"/>
            <charset val="128"/>
          </rPr>
          <t>資格記録よりも良い場合のみ記入してください。</t>
        </r>
      </text>
    </comment>
    <comment ref="L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29" authorId="1" shapeId="0">
      <text>
        <r>
          <rPr>
            <b/>
            <sz val="10"/>
            <color indexed="81"/>
            <rFont val="MS P ゴシック"/>
            <family val="3"/>
            <charset val="128"/>
          </rPr>
          <t>資格記録よりも良い場合のみ記入してください。</t>
        </r>
      </text>
    </comment>
    <comment ref="J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0" authorId="1" shapeId="0">
      <text>
        <r>
          <rPr>
            <b/>
            <sz val="10"/>
            <color indexed="81"/>
            <rFont val="MS P ゴシック"/>
            <family val="3"/>
            <charset val="128"/>
          </rPr>
          <t>資格記録よりも良い場合のみ記入してください。</t>
        </r>
      </text>
    </comment>
    <comment ref="L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0" authorId="1" shapeId="0">
      <text>
        <r>
          <rPr>
            <b/>
            <sz val="10"/>
            <color indexed="81"/>
            <rFont val="MS P ゴシック"/>
            <family val="3"/>
            <charset val="128"/>
          </rPr>
          <t>資格記録よりも良い場合のみ記入してください。</t>
        </r>
      </text>
    </comment>
    <comment ref="J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1" authorId="1" shapeId="0">
      <text>
        <r>
          <rPr>
            <b/>
            <sz val="10"/>
            <color indexed="81"/>
            <rFont val="MS P ゴシック"/>
            <family val="3"/>
            <charset val="128"/>
          </rPr>
          <t>資格記録よりも良い場合のみ記入してください。</t>
        </r>
      </text>
    </comment>
    <comment ref="L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1" authorId="1" shapeId="0">
      <text>
        <r>
          <rPr>
            <b/>
            <sz val="10"/>
            <color indexed="81"/>
            <rFont val="MS P ゴシック"/>
            <family val="3"/>
            <charset val="128"/>
          </rPr>
          <t>資格記録よりも良い場合のみ記入してください。</t>
        </r>
      </text>
    </comment>
    <comment ref="J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2" authorId="1" shapeId="0">
      <text>
        <r>
          <rPr>
            <b/>
            <sz val="10"/>
            <color indexed="81"/>
            <rFont val="MS P ゴシック"/>
            <family val="3"/>
            <charset val="128"/>
          </rPr>
          <t>資格記録よりも良い場合のみ記入してください。</t>
        </r>
      </text>
    </comment>
    <comment ref="L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2" authorId="1" shapeId="0">
      <text>
        <r>
          <rPr>
            <b/>
            <sz val="10"/>
            <color indexed="81"/>
            <rFont val="MS P ゴシック"/>
            <family val="3"/>
            <charset val="128"/>
          </rPr>
          <t>資格記録よりも良い場合のみ記入してください。</t>
        </r>
      </text>
    </comment>
    <comment ref="J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3" authorId="1" shapeId="0">
      <text>
        <r>
          <rPr>
            <b/>
            <sz val="10"/>
            <color indexed="81"/>
            <rFont val="MS P ゴシック"/>
            <family val="3"/>
            <charset val="128"/>
          </rPr>
          <t>資格記録よりも良い場合のみ記入してください。</t>
        </r>
      </text>
    </comment>
    <comment ref="L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3" authorId="1" shapeId="0">
      <text>
        <r>
          <rPr>
            <b/>
            <sz val="10"/>
            <color indexed="81"/>
            <rFont val="MS P ゴシック"/>
            <family val="3"/>
            <charset val="128"/>
          </rPr>
          <t>資格記録よりも良い場合のみ記入してください。</t>
        </r>
      </text>
    </comment>
    <comment ref="J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4" authorId="1" shapeId="0">
      <text>
        <r>
          <rPr>
            <b/>
            <sz val="10"/>
            <color indexed="81"/>
            <rFont val="MS P ゴシック"/>
            <family val="3"/>
            <charset val="128"/>
          </rPr>
          <t>資格記録よりも良い場合のみ記入してください。</t>
        </r>
      </text>
    </comment>
    <comment ref="L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4" authorId="1" shapeId="0">
      <text>
        <r>
          <rPr>
            <b/>
            <sz val="10"/>
            <color indexed="81"/>
            <rFont val="MS P ゴシック"/>
            <family val="3"/>
            <charset val="128"/>
          </rPr>
          <t>資格記録よりも良い場合のみ記入してください。</t>
        </r>
      </text>
    </comment>
    <comment ref="J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5" authorId="1" shapeId="0">
      <text>
        <r>
          <rPr>
            <b/>
            <sz val="10"/>
            <color indexed="81"/>
            <rFont val="MS P ゴシック"/>
            <family val="3"/>
            <charset val="128"/>
          </rPr>
          <t>資格記録よりも良い場合のみ記入してください。</t>
        </r>
      </text>
    </comment>
    <comment ref="L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5" authorId="1" shapeId="0">
      <text>
        <r>
          <rPr>
            <b/>
            <sz val="10"/>
            <color indexed="81"/>
            <rFont val="MS P ゴシック"/>
            <family val="3"/>
            <charset val="128"/>
          </rPr>
          <t>資格記録よりも良い場合のみ記入してください。</t>
        </r>
      </text>
    </comment>
    <comment ref="J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6" authorId="1" shapeId="0">
      <text>
        <r>
          <rPr>
            <b/>
            <sz val="10"/>
            <color indexed="81"/>
            <rFont val="MS P ゴシック"/>
            <family val="3"/>
            <charset val="128"/>
          </rPr>
          <t>資格記録よりも良い場合のみ記入してください。</t>
        </r>
      </text>
    </comment>
    <comment ref="L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6" authorId="1" shapeId="0">
      <text>
        <r>
          <rPr>
            <b/>
            <sz val="10"/>
            <color indexed="81"/>
            <rFont val="MS P ゴシック"/>
            <family val="3"/>
            <charset val="128"/>
          </rPr>
          <t>資格記録よりも良い場合のみ記入してください。</t>
        </r>
      </text>
    </comment>
    <comment ref="J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7" authorId="1" shapeId="0">
      <text>
        <r>
          <rPr>
            <b/>
            <sz val="10"/>
            <color indexed="81"/>
            <rFont val="MS P ゴシック"/>
            <family val="3"/>
            <charset val="128"/>
          </rPr>
          <t>資格記録よりも良い場合のみ記入してください。</t>
        </r>
      </text>
    </comment>
    <comment ref="L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7" authorId="1" shapeId="0">
      <text>
        <r>
          <rPr>
            <b/>
            <sz val="10"/>
            <color indexed="81"/>
            <rFont val="MS P ゴシック"/>
            <family val="3"/>
            <charset val="128"/>
          </rPr>
          <t>資格記録よりも良い場合のみ記入してください。</t>
        </r>
      </text>
    </comment>
    <comment ref="J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8" authorId="1" shapeId="0">
      <text>
        <r>
          <rPr>
            <b/>
            <sz val="10"/>
            <color indexed="81"/>
            <rFont val="MS P ゴシック"/>
            <family val="3"/>
            <charset val="128"/>
          </rPr>
          <t>資格記録よりも良い場合のみ記入してください。</t>
        </r>
      </text>
    </comment>
    <comment ref="L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8" authorId="1" shapeId="0">
      <text>
        <r>
          <rPr>
            <b/>
            <sz val="10"/>
            <color indexed="81"/>
            <rFont val="MS P ゴシック"/>
            <family val="3"/>
            <charset val="128"/>
          </rPr>
          <t>資格記録よりも良い場合のみ記入してください。</t>
        </r>
      </text>
    </comment>
    <comment ref="J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39" authorId="1" shapeId="0">
      <text>
        <r>
          <rPr>
            <b/>
            <sz val="10"/>
            <color indexed="81"/>
            <rFont val="MS P ゴシック"/>
            <family val="3"/>
            <charset val="128"/>
          </rPr>
          <t>資格記録よりも良い場合のみ記入してください。</t>
        </r>
      </text>
    </comment>
    <comment ref="L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39" authorId="1" shapeId="0">
      <text>
        <r>
          <rPr>
            <b/>
            <sz val="10"/>
            <color indexed="81"/>
            <rFont val="MS P ゴシック"/>
            <family val="3"/>
            <charset val="128"/>
          </rPr>
          <t>資格記録よりも良い場合のみ記入してください。</t>
        </r>
      </text>
    </comment>
    <comment ref="J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0" authorId="1" shapeId="0">
      <text>
        <r>
          <rPr>
            <b/>
            <sz val="10"/>
            <color indexed="81"/>
            <rFont val="MS P ゴシック"/>
            <family val="3"/>
            <charset val="128"/>
          </rPr>
          <t>資格記録よりも良い場合のみ記入してください。</t>
        </r>
      </text>
    </comment>
    <comment ref="L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0" authorId="1" shapeId="0">
      <text>
        <r>
          <rPr>
            <b/>
            <sz val="10"/>
            <color indexed="81"/>
            <rFont val="MS P ゴシック"/>
            <family val="3"/>
            <charset val="128"/>
          </rPr>
          <t>資格記録よりも良い場合のみ記入してください。</t>
        </r>
      </text>
    </comment>
    <comment ref="J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1" authorId="1" shapeId="0">
      <text>
        <r>
          <rPr>
            <b/>
            <sz val="10"/>
            <color indexed="81"/>
            <rFont val="MS P ゴシック"/>
            <family val="3"/>
            <charset val="128"/>
          </rPr>
          <t>資格記録よりも良い場合のみ記入してください。</t>
        </r>
      </text>
    </comment>
    <comment ref="L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1" authorId="1" shapeId="0">
      <text>
        <r>
          <rPr>
            <b/>
            <sz val="10"/>
            <color indexed="81"/>
            <rFont val="MS P ゴシック"/>
            <family val="3"/>
            <charset val="128"/>
          </rPr>
          <t>資格記録よりも良い場合のみ記入してください。</t>
        </r>
      </text>
    </comment>
    <comment ref="J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2" authorId="1" shapeId="0">
      <text>
        <r>
          <rPr>
            <b/>
            <sz val="10"/>
            <color indexed="81"/>
            <rFont val="MS P ゴシック"/>
            <family val="3"/>
            <charset val="128"/>
          </rPr>
          <t>資格記録よりも良い場合のみ記入してください。</t>
        </r>
      </text>
    </comment>
    <comment ref="L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2" authorId="1" shapeId="0">
      <text>
        <r>
          <rPr>
            <b/>
            <sz val="10"/>
            <color indexed="81"/>
            <rFont val="MS P ゴシック"/>
            <family val="3"/>
            <charset val="128"/>
          </rPr>
          <t>資格記録よりも良い場合のみ記入してください。</t>
        </r>
      </text>
    </comment>
    <comment ref="J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3" authorId="1" shapeId="0">
      <text>
        <r>
          <rPr>
            <b/>
            <sz val="10"/>
            <color indexed="81"/>
            <rFont val="MS P ゴシック"/>
            <family val="3"/>
            <charset val="128"/>
          </rPr>
          <t>資格記録よりも良い場合のみ記入してください。</t>
        </r>
      </text>
    </comment>
    <comment ref="L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3" authorId="1" shapeId="0">
      <text>
        <r>
          <rPr>
            <b/>
            <sz val="10"/>
            <color indexed="81"/>
            <rFont val="MS P ゴシック"/>
            <family val="3"/>
            <charset val="128"/>
          </rPr>
          <t>資格記録よりも良い場合のみ記入してください。</t>
        </r>
      </text>
    </comment>
    <comment ref="J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4" authorId="1" shapeId="0">
      <text>
        <r>
          <rPr>
            <b/>
            <sz val="10"/>
            <color indexed="81"/>
            <rFont val="MS P ゴシック"/>
            <family val="3"/>
            <charset val="128"/>
          </rPr>
          <t>資格記録よりも良い場合のみ記入してください。</t>
        </r>
      </text>
    </comment>
    <comment ref="L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4" authorId="1" shapeId="0">
      <text>
        <r>
          <rPr>
            <b/>
            <sz val="10"/>
            <color indexed="81"/>
            <rFont val="MS P ゴシック"/>
            <family val="3"/>
            <charset val="128"/>
          </rPr>
          <t>資格記録よりも良い場合のみ記入してください。</t>
        </r>
      </text>
    </comment>
    <comment ref="J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5" authorId="1" shapeId="0">
      <text>
        <r>
          <rPr>
            <b/>
            <sz val="10"/>
            <color indexed="81"/>
            <rFont val="MS P ゴシック"/>
            <family val="3"/>
            <charset val="128"/>
          </rPr>
          <t>資格記録よりも良い場合のみ記入してください。</t>
        </r>
      </text>
    </comment>
    <comment ref="L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5" authorId="1" shapeId="0">
      <text>
        <r>
          <rPr>
            <b/>
            <sz val="10"/>
            <color indexed="81"/>
            <rFont val="MS P ゴシック"/>
            <family val="3"/>
            <charset val="128"/>
          </rPr>
          <t>資格記録よりも良い場合のみ記入してください。</t>
        </r>
      </text>
    </comment>
    <comment ref="J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6" authorId="1" shapeId="0">
      <text>
        <r>
          <rPr>
            <b/>
            <sz val="10"/>
            <color indexed="81"/>
            <rFont val="MS P ゴシック"/>
            <family val="3"/>
            <charset val="128"/>
          </rPr>
          <t>資格記録よりも良い場合のみ記入してください。</t>
        </r>
      </text>
    </comment>
    <comment ref="L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6" authorId="1" shapeId="0">
      <text>
        <r>
          <rPr>
            <b/>
            <sz val="10"/>
            <color indexed="81"/>
            <rFont val="MS P ゴシック"/>
            <family val="3"/>
            <charset val="128"/>
          </rPr>
          <t>資格記録よりも良い場合のみ記入してください。</t>
        </r>
      </text>
    </comment>
    <comment ref="J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7" authorId="1" shapeId="0">
      <text>
        <r>
          <rPr>
            <b/>
            <sz val="10"/>
            <color indexed="81"/>
            <rFont val="MS P ゴシック"/>
            <family val="3"/>
            <charset val="128"/>
          </rPr>
          <t>資格記録よりも良い場合のみ記入してください。</t>
        </r>
      </text>
    </comment>
    <comment ref="L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7" authorId="1" shapeId="0">
      <text>
        <r>
          <rPr>
            <b/>
            <sz val="10"/>
            <color indexed="81"/>
            <rFont val="MS P ゴシック"/>
            <family val="3"/>
            <charset val="128"/>
          </rPr>
          <t>資格記録よりも良い場合のみ記入してください。</t>
        </r>
      </text>
    </comment>
    <comment ref="J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8" authorId="1" shapeId="0">
      <text>
        <r>
          <rPr>
            <b/>
            <sz val="10"/>
            <color indexed="81"/>
            <rFont val="MS P ゴシック"/>
            <family val="3"/>
            <charset val="128"/>
          </rPr>
          <t>資格記録よりも良い場合のみ記入してください。</t>
        </r>
      </text>
    </comment>
    <comment ref="L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8" authorId="1" shapeId="0">
      <text>
        <r>
          <rPr>
            <b/>
            <sz val="10"/>
            <color indexed="81"/>
            <rFont val="MS P ゴシック"/>
            <family val="3"/>
            <charset val="128"/>
          </rPr>
          <t>資格記録よりも良い場合のみ記入してください。</t>
        </r>
      </text>
    </comment>
    <comment ref="J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K49" authorId="1" shapeId="0">
      <text>
        <r>
          <rPr>
            <b/>
            <sz val="10"/>
            <color indexed="81"/>
            <rFont val="MS P ゴシック"/>
            <family val="3"/>
            <charset val="128"/>
          </rPr>
          <t>資格記録よりも良い場合のみ記入してください。</t>
        </r>
      </text>
    </comment>
    <comment ref="L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14.20.00 　（14分20秒00）
 ②5m00　（５ｍ００）
０を省略しないでください。
</t>
        </r>
        <r>
          <rPr>
            <sz val="9"/>
            <color indexed="10"/>
            <rFont val="ＭＳ ゴシック"/>
            <family val="3"/>
            <charset val="128"/>
          </rPr>
          <t>★SBと参加記録が同じ場合はSB欄は未記入にしてください。</t>
        </r>
      </text>
    </comment>
    <comment ref="M49" authorId="1" shapeId="0">
      <text>
        <r>
          <rPr>
            <b/>
            <sz val="10"/>
            <color indexed="81"/>
            <rFont val="MS P ゴシック"/>
            <family val="3"/>
            <charset val="128"/>
          </rPr>
          <t>資格記録よりも良い場合のみ記入してください。</t>
        </r>
      </text>
    </comment>
  </commentList>
</comments>
</file>

<file path=xl/comments3.xml><?xml version="1.0" encoding="utf-8"?>
<comments xmlns="http://schemas.openxmlformats.org/spreadsheetml/2006/main">
  <authors>
    <author>m.katsumi</author>
  </authors>
  <commentList>
    <comment ref="E7" authorId="0" shapeId="0">
      <text>
        <r>
          <rPr>
            <b/>
            <sz val="12"/>
            <color indexed="81"/>
            <rFont val="ＭＳ Ｐゴシック"/>
            <family val="3"/>
            <charset val="128"/>
          </rPr>
          <t>ラウンドと順位を記入してください。</t>
        </r>
      </text>
    </comment>
    <comment ref="G7" authorId="0" shapeId="0">
      <text>
        <r>
          <rPr>
            <b/>
            <sz val="9"/>
            <color indexed="81"/>
            <rFont val="ＭＳ Ｐゴシック"/>
            <family val="3"/>
            <charset val="128"/>
          </rPr>
          <t xml:space="preserve">資格取得記録を入力してください
</t>
        </r>
      </text>
    </comment>
    <comment ref="I7" authorId="0" shapeId="0">
      <text>
        <r>
          <rPr>
            <b/>
            <sz val="14"/>
            <color indexed="81"/>
            <rFont val="ＭＳ Ｐゴシック"/>
            <family val="3"/>
            <charset val="128"/>
          </rPr>
          <t>出場資格を取得した日付と大会名を入力してください。</t>
        </r>
      </text>
    </comment>
    <comment ref="R7" authorId="0" shapeId="0">
      <text>
        <r>
          <rPr>
            <b/>
            <sz val="12"/>
            <color indexed="81"/>
            <rFont val="ＭＳ Ｐゴシック"/>
            <family val="3"/>
            <charset val="128"/>
          </rPr>
          <t>ラウンドと順位を記入してください。</t>
        </r>
      </text>
    </comment>
    <comment ref="T7" authorId="0" shapeId="0">
      <text>
        <r>
          <rPr>
            <b/>
            <sz val="9"/>
            <color indexed="81"/>
            <rFont val="ＭＳ Ｐゴシック"/>
            <family val="3"/>
            <charset val="128"/>
          </rPr>
          <t xml:space="preserve">資格取得記録を入力してください
</t>
        </r>
      </text>
    </comment>
    <comment ref="V7" authorId="0" shapeId="0">
      <text>
        <r>
          <rPr>
            <b/>
            <sz val="14"/>
            <color indexed="81"/>
            <rFont val="ＭＳ Ｐゴシック"/>
            <family val="3"/>
            <charset val="128"/>
          </rPr>
          <t>出場資格を取得した日付と大会名を入力してください。</t>
        </r>
      </text>
    </comment>
    <comment ref="A11" authorId="0" shapeId="0">
      <text>
        <r>
          <rPr>
            <b/>
            <sz val="14"/>
            <color indexed="81"/>
            <rFont val="ＭＳ Ｐゴシック"/>
            <family val="3"/>
            <charset val="128"/>
          </rPr>
          <t>ﾅﾝﾊﾞｰを入力してください。</t>
        </r>
      </text>
    </comment>
    <comment ref="N11" authorId="0" shapeId="0">
      <text>
        <r>
          <rPr>
            <b/>
            <sz val="14"/>
            <color indexed="81"/>
            <rFont val="ＭＳ Ｐゴシック"/>
            <family val="3"/>
            <charset val="128"/>
          </rPr>
          <t>ﾅﾝﾊﾞｰを入力してください。</t>
        </r>
      </text>
    </comment>
    <comment ref="A12" authorId="0" shapeId="0">
      <text>
        <r>
          <rPr>
            <b/>
            <sz val="14"/>
            <color indexed="81"/>
            <rFont val="ＭＳ Ｐゴシック"/>
            <family val="3"/>
            <charset val="128"/>
          </rPr>
          <t>ﾅﾝﾊﾞｰを入力してください。</t>
        </r>
      </text>
    </comment>
    <comment ref="N12" authorId="0" shapeId="0">
      <text>
        <r>
          <rPr>
            <b/>
            <sz val="14"/>
            <color indexed="81"/>
            <rFont val="ＭＳ Ｐゴシック"/>
            <family val="3"/>
            <charset val="128"/>
          </rPr>
          <t>ﾅﾝﾊﾞｰを入力してください。</t>
        </r>
      </text>
    </comment>
    <comment ref="A13" authorId="0" shapeId="0">
      <text>
        <r>
          <rPr>
            <b/>
            <sz val="14"/>
            <color indexed="81"/>
            <rFont val="ＭＳ Ｐゴシック"/>
            <family val="3"/>
            <charset val="128"/>
          </rPr>
          <t>ﾅﾝﾊﾞｰを入力してください。</t>
        </r>
      </text>
    </comment>
    <comment ref="N13" authorId="0" shapeId="0">
      <text>
        <r>
          <rPr>
            <b/>
            <sz val="14"/>
            <color indexed="81"/>
            <rFont val="ＭＳ Ｐゴシック"/>
            <family val="3"/>
            <charset val="128"/>
          </rPr>
          <t>ﾅﾝﾊﾞｰを入力してください。</t>
        </r>
      </text>
    </comment>
    <comment ref="A14" authorId="0" shapeId="0">
      <text>
        <r>
          <rPr>
            <b/>
            <sz val="14"/>
            <color indexed="81"/>
            <rFont val="ＭＳ Ｐゴシック"/>
            <family val="3"/>
            <charset val="128"/>
          </rPr>
          <t>ﾅﾝﾊﾞｰを入力してください。</t>
        </r>
      </text>
    </comment>
    <comment ref="N14" authorId="0" shapeId="0">
      <text>
        <r>
          <rPr>
            <b/>
            <sz val="14"/>
            <color indexed="81"/>
            <rFont val="ＭＳ Ｐゴシック"/>
            <family val="3"/>
            <charset val="128"/>
          </rPr>
          <t>ﾅﾝﾊﾞｰを入力してください。</t>
        </r>
      </text>
    </comment>
    <comment ref="A15" authorId="0" shapeId="0">
      <text>
        <r>
          <rPr>
            <b/>
            <sz val="14"/>
            <color indexed="81"/>
            <rFont val="ＭＳ Ｐゴシック"/>
            <family val="3"/>
            <charset val="128"/>
          </rPr>
          <t>ﾅﾝﾊﾞｰを入力してください。</t>
        </r>
      </text>
    </comment>
    <comment ref="N15" authorId="0" shapeId="0">
      <text>
        <r>
          <rPr>
            <b/>
            <sz val="14"/>
            <color indexed="81"/>
            <rFont val="ＭＳ Ｐゴシック"/>
            <family val="3"/>
            <charset val="128"/>
          </rPr>
          <t>ﾅﾝﾊﾞｰを入力してください。</t>
        </r>
      </text>
    </comment>
    <comment ref="A16" authorId="0" shapeId="0">
      <text>
        <r>
          <rPr>
            <b/>
            <sz val="14"/>
            <color indexed="81"/>
            <rFont val="ＭＳ Ｐゴシック"/>
            <family val="3"/>
            <charset val="128"/>
          </rPr>
          <t>ﾅﾝﾊﾞｰを入力してください。</t>
        </r>
      </text>
    </comment>
    <comment ref="N16" authorId="0" shapeId="0">
      <text>
        <r>
          <rPr>
            <b/>
            <sz val="14"/>
            <color indexed="81"/>
            <rFont val="ＭＳ Ｐゴシック"/>
            <family val="3"/>
            <charset val="128"/>
          </rPr>
          <t>ﾅﾝﾊﾞｰを入力してください。</t>
        </r>
      </text>
    </comment>
    <comment ref="A17" authorId="0" shapeId="0">
      <text>
        <r>
          <rPr>
            <b/>
            <sz val="14"/>
            <color indexed="81"/>
            <rFont val="ＭＳ Ｐゴシック"/>
            <family val="3"/>
            <charset val="128"/>
          </rPr>
          <t>ﾅﾝﾊﾞｰを入力してください。</t>
        </r>
      </text>
    </comment>
    <comment ref="N17" authorId="0" shapeId="0">
      <text>
        <r>
          <rPr>
            <b/>
            <sz val="14"/>
            <color indexed="81"/>
            <rFont val="ＭＳ Ｐゴシック"/>
            <family val="3"/>
            <charset val="128"/>
          </rPr>
          <t>ﾅﾝﾊﾞｰを入力してください。</t>
        </r>
      </text>
    </comment>
    <comment ref="A18" authorId="0" shapeId="0">
      <text>
        <r>
          <rPr>
            <b/>
            <sz val="14"/>
            <color indexed="81"/>
            <rFont val="ＭＳ Ｐゴシック"/>
            <family val="3"/>
            <charset val="128"/>
          </rPr>
          <t>ﾅﾝﾊﾞｰを入力してください。</t>
        </r>
      </text>
    </comment>
    <comment ref="N18" authorId="0" shapeId="0">
      <text>
        <r>
          <rPr>
            <b/>
            <sz val="14"/>
            <color indexed="81"/>
            <rFont val="ＭＳ Ｐゴシック"/>
            <family val="3"/>
            <charset val="128"/>
          </rPr>
          <t>ﾅﾝﾊﾞｰを入力してください。</t>
        </r>
      </text>
    </comment>
    <comment ref="E45" authorId="0" shapeId="0">
      <text>
        <r>
          <rPr>
            <b/>
            <sz val="12"/>
            <color indexed="81"/>
            <rFont val="ＭＳ Ｐゴシック"/>
            <family val="3"/>
            <charset val="128"/>
          </rPr>
          <t>ラウンドと順位を記入してください。</t>
        </r>
      </text>
    </comment>
    <comment ref="G45" authorId="0" shapeId="0">
      <text>
        <r>
          <rPr>
            <b/>
            <sz val="9"/>
            <color indexed="81"/>
            <rFont val="ＭＳ Ｐゴシック"/>
            <family val="3"/>
            <charset val="128"/>
          </rPr>
          <t xml:space="preserve">資格取得記録を入力してください
</t>
        </r>
      </text>
    </comment>
    <comment ref="I45" authorId="0" shapeId="0">
      <text>
        <r>
          <rPr>
            <b/>
            <sz val="14"/>
            <color indexed="81"/>
            <rFont val="ＭＳ Ｐゴシック"/>
            <family val="3"/>
            <charset val="128"/>
          </rPr>
          <t>出場資格を取得した日付と大会名を入力してください。</t>
        </r>
      </text>
    </comment>
    <comment ref="R45" authorId="0" shapeId="0">
      <text>
        <r>
          <rPr>
            <b/>
            <sz val="12"/>
            <color indexed="81"/>
            <rFont val="ＭＳ Ｐゴシック"/>
            <family val="3"/>
            <charset val="128"/>
          </rPr>
          <t>ラウンドと順位を記入してください。</t>
        </r>
      </text>
    </comment>
    <comment ref="T45" authorId="0" shapeId="0">
      <text>
        <r>
          <rPr>
            <b/>
            <sz val="9"/>
            <color indexed="81"/>
            <rFont val="ＭＳ Ｐゴシック"/>
            <family val="3"/>
            <charset val="128"/>
          </rPr>
          <t xml:space="preserve">資格取得記録を入力してください
</t>
        </r>
      </text>
    </comment>
    <comment ref="V45" authorId="0" shapeId="0">
      <text>
        <r>
          <rPr>
            <b/>
            <sz val="14"/>
            <color indexed="81"/>
            <rFont val="ＭＳ Ｐゴシック"/>
            <family val="3"/>
            <charset val="128"/>
          </rPr>
          <t>出場資格を取得した日付と大会名を入力してください。</t>
        </r>
      </text>
    </comment>
    <comment ref="A49" authorId="0" shapeId="0">
      <text>
        <r>
          <rPr>
            <b/>
            <sz val="14"/>
            <color indexed="81"/>
            <rFont val="ＭＳ Ｐゴシック"/>
            <family val="3"/>
            <charset val="128"/>
          </rPr>
          <t>ﾅﾝﾊﾞｰを入力してください。</t>
        </r>
      </text>
    </comment>
    <comment ref="N49" authorId="0" shapeId="0">
      <text>
        <r>
          <rPr>
            <b/>
            <sz val="14"/>
            <color indexed="81"/>
            <rFont val="ＭＳ Ｐゴシック"/>
            <family val="3"/>
            <charset val="128"/>
          </rPr>
          <t>ﾅﾝﾊﾞｰを入力してください。</t>
        </r>
      </text>
    </comment>
    <comment ref="A50" authorId="0" shapeId="0">
      <text>
        <r>
          <rPr>
            <b/>
            <sz val="14"/>
            <color indexed="81"/>
            <rFont val="ＭＳ Ｐゴシック"/>
            <family val="3"/>
            <charset val="128"/>
          </rPr>
          <t>ﾅﾝﾊﾞｰを入力してください。</t>
        </r>
      </text>
    </comment>
    <comment ref="N50" authorId="0" shapeId="0">
      <text>
        <r>
          <rPr>
            <b/>
            <sz val="14"/>
            <color indexed="81"/>
            <rFont val="ＭＳ Ｐゴシック"/>
            <family val="3"/>
            <charset val="128"/>
          </rPr>
          <t>ﾅﾝﾊﾞｰを入力してください。</t>
        </r>
      </text>
    </comment>
    <comment ref="A51" authorId="0" shapeId="0">
      <text>
        <r>
          <rPr>
            <b/>
            <sz val="14"/>
            <color indexed="81"/>
            <rFont val="ＭＳ Ｐゴシック"/>
            <family val="3"/>
            <charset val="128"/>
          </rPr>
          <t>ﾅﾝﾊﾞｰを入力してください。</t>
        </r>
      </text>
    </comment>
    <comment ref="N51" authorId="0" shapeId="0">
      <text>
        <r>
          <rPr>
            <b/>
            <sz val="14"/>
            <color indexed="81"/>
            <rFont val="ＭＳ Ｐゴシック"/>
            <family val="3"/>
            <charset val="128"/>
          </rPr>
          <t>ﾅﾝﾊﾞｰを入力してください。</t>
        </r>
      </text>
    </comment>
    <comment ref="A52" authorId="0" shapeId="0">
      <text>
        <r>
          <rPr>
            <b/>
            <sz val="14"/>
            <color indexed="81"/>
            <rFont val="ＭＳ Ｐゴシック"/>
            <family val="3"/>
            <charset val="128"/>
          </rPr>
          <t>ﾅﾝﾊﾞｰを入力してください。</t>
        </r>
      </text>
    </comment>
    <comment ref="N52" authorId="0" shapeId="0">
      <text>
        <r>
          <rPr>
            <b/>
            <sz val="14"/>
            <color indexed="81"/>
            <rFont val="ＭＳ Ｐゴシック"/>
            <family val="3"/>
            <charset val="128"/>
          </rPr>
          <t>ﾅﾝﾊﾞｰを入力してください。</t>
        </r>
      </text>
    </comment>
    <comment ref="A53" authorId="0" shapeId="0">
      <text>
        <r>
          <rPr>
            <b/>
            <sz val="14"/>
            <color indexed="81"/>
            <rFont val="ＭＳ Ｐゴシック"/>
            <family val="3"/>
            <charset val="128"/>
          </rPr>
          <t>ﾅﾝﾊﾞｰを入力してください。</t>
        </r>
      </text>
    </comment>
    <comment ref="N53" authorId="0" shapeId="0">
      <text>
        <r>
          <rPr>
            <b/>
            <sz val="14"/>
            <color indexed="81"/>
            <rFont val="ＭＳ Ｐゴシック"/>
            <family val="3"/>
            <charset val="128"/>
          </rPr>
          <t>ﾅﾝﾊﾞｰを入力してください。</t>
        </r>
      </text>
    </comment>
    <comment ref="A54" authorId="0" shapeId="0">
      <text>
        <r>
          <rPr>
            <b/>
            <sz val="14"/>
            <color indexed="81"/>
            <rFont val="ＭＳ Ｐゴシック"/>
            <family val="3"/>
            <charset val="128"/>
          </rPr>
          <t>ﾅﾝﾊﾞｰを入力してください。</t>
        </r>
      </text>
    </comment>
    <comment ref="N54" authorId="0" shapeId="0">
      <text>
        <r>
          <rPr>
            <b/>
            <sz val="14"/>
            <color indexed="81"/>
            <rFont val="ＭＳ Ｐゴシック"/>
            <family val="3"/>
            <charset val="128"/>
          </rPr>
          <t>ﾅﾝﾊﾞｰを入力してください。</t>
        </r>
      </text>
    </comment>
    <comment ref="A55" authorId="0" shapeId="0">
      <text>
        <r>
          <rPr>
            <b/>
            <sz val="14"/>
            <color indexed="81"/>
            <rFont val="ＭＳ Ｐゴシック"/>
            <family val="3"/>
            <charset val="128"/>
          </rPr>
          <t>ﾅﾝﾊﾞｰを入力してください。</t>
        </r>
      </text>
    </comment>
    <comment ref="N55" authorId="0" shapeId="0">
      <text>
        <r>
          <rPr>
            <b/>
            <sz val="14"/>
            <color indexed="81"/>
            <rFont val="ＭＳ Ｐゴシック"/>
            <family val="3"/>
            <charset val="128"/>
          </rPr>
          <t>ﾅﾝﾊﾞｰを入力してください。</t>
        </r>
      </text>
    </comment>
    <comment ref="A56" authorId="0" shapeId="0">
      <text>
        <r>
          <rPr>
            <b/>
            <sz val="14"/>
            <color indexed="81"/>
            <rFont val="ＭＳ Ｐゴシック"/>
            <family val="3"/>
            <charset val="128"/>
          </rPr>
          <t>ﾅﾝﾊﾞｰを入力してください。</t>
        </r>
      </text>
    </comment>
    <comment ref="N56" authorId="0" shapeId="0">
      <text>
        <r>
          <rPr>
            <b/>
            <sz val="14"/>
            <color indexed="81"/>
            <rFont val="ＭＳ Ｐゴシック"/>
            <family val="3"/>
            <charset val="128"/>
          </rPr>
          <t>ﾅﾝﾊﾞｰを入力してください。</t>
        </r>
      </text>
    </comment>
  </commentList>
</comments>
</file>

<file path=xl/sharedStrings.xml><?xml version="1.0" encoding="utf-8"?>
<sst xmlns="http://schemas.openxmlformats.org/spreadsheetml/2006/main" count="4799" uniqueCount="406">
  <si>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</si>
  <si>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</si>
  <si>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</si>
  <si>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</si>
  <si>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</si>
  <si>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</si>
  <si>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</si>
  <si>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</si>
  <si>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</si>
  <si>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</si>
  <si>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</si>
  <si>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</si>
  <si>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</si>
  <si>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</si>
  <si>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</si>
  <si>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</si>
  <si>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</si>
  <si>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</si>
  <si>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</si>
  <si>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</si>
  <si>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</si>
  <si>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</si>
  <si>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</si>
  <si>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</si>
  <si>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</si>
  <si>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</si>
  <si>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</si>
  <si>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</si>
  <si>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</si>
  <si>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</si>
  <si>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</si>
  <si>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</si>
  <si>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</si>
  <si>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</si>
  <si>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</si>
  <si>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</si>
  <si>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</si>
  <si>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2"/>
  </si>
  <si>
    <t>性別</t>
    <rPh sb="0" eb="2">
      <t>セイベツ</t>
    </rPh>
    <phoneticPr fontId="2"/>
  </si>
  <si>
    <t>学年</t>
    <rPh sb="0" eb="2">
      <t>ガクネン</t>
    </rPh>
    <phoneticPr fontId="2"/>
  </si>
  <si>
    <t>記録</t>
    <rPh sb="0" eb="2">
      <t>キロク</t>
    </rPh>
    <phoneticPr fontId="2"/>
  </si>
  <si>
    <t>種目１</t>
    <rPh sb="0" eb="2">
      <t>シュモク</t>
    </rPh>
    <phoneticPr fontId="2"/>
  </si>
  <si>
    <t>記録１</t>
    <rPh sb="0" eb="2">
      <t>キロク</t>
    </rPh>
    <phoneticPr fontId="2"/>
  </si>
  <si>
    <t>種目２</t>
    <rPh sb="0" eb="2">
      <t>シュモク</t>
    </rPh>
    <phoneticPr fontId="2"/>
  </si>
  <si>
    <t>記録２</t>
    <rPh sb="0" eb="2">
      <t>キロク</t>
    </rPh>
    <phoneticPr fontId="2"/>
  </si>
  <si>
    <t>例</t>
    <rPh sb="0" eb="1">
      <t>レイ</t>
    </rPh>
    <phoneticPr fontId="2"/>
  </si>
  <si>
    <t>西三　太郎</t>
    <rPh sb="0" eb="1">
      <t>セイ</t>
    </rPh>
    <rPh sb="1" eb="2">
      <t>サン</t>
    </rPh>
    <rPh sb="3" eb="5">
      <t>タロウ</t>
    </rPh>
    <phoneticPr fontId="2"/>
  </si>
  <si>
    <t>4X100mR</t>
    <phoneticPr fontId="2"/>
  </si>
  <si>
    <t>4X400mR</t>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</si>
  <si>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</si>
  <si>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</si>
  <si>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</si>
  <si>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</si>
  <si>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</si>
  <si>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</si>
  <si>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</si>
  <si>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</si>
  <si>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</si>
  <si>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４×１００ｍＲ</t>
    <phoneticPr fontId="6"/>
  </si>
  <si>
    <t>４×４００ｍＲ</t>
    <phoneticPr fontId="6"/>
  </si>
  <si>
    <t>参　　加　　料</t>
    <rPh sb="0" eb="1">
      <t>サン</t>
    </rPh>
    <rPh sb="3" eb="4">
      <t>カ</t>
    </rPh>
    <rPh sb="6" eb="7">
      <t>リョウ</t>
    </rPh>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</si>
  <si>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</si>
  <si>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</si>
  <si>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男</t>
    <rPh sb="0" eb="1">
      <t>オトコ</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</si>
  <si>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</si>
  <si>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</si>
  <si>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</si>
  <si>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</si>
  <si>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</si>
  <si>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</si>
  <si>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</si>
  <si>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</si>
  <si>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</si>
  <si>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</si>
  <si>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</si>
  <si>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</si>
  <si>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</si>
  <si>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</si>
  <si>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</si>
  <si>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</si>
  <si>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</si>
  <si>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 xml:space="preserve">チーム名 </t>
    <rPh sb="3" eb="4">
      <t>メイ</t>
    </rPh>
    <phoneticPr fontId="2"/>
  </si>
  <si>
    <t>54秒23</t>
    <rPh sb="2" eb="3">
      <t>ビョウ</t>
    </rPh>
    <phoneticPr fontId="2"/>
  </si>
  <si>
    <t>↓</t>
    <phoneticPr fontId="2"/>
  </si>
  <si>
    <t xml:space="preserve">１ </t>
    <phoneticPr fontId="2"/>
  </si>
  <si>
    <t xml:space="preserve">２ </t>
    <phoneticPr fontId="2"/>
  </si>
  <si>
    <t xml:space="preserve">３ </t>
    <phoneticPr fontId="2"/>
  </si>
  <si>
    <t xml:space="preserve">４ </t>
    <phoneticPr fontId="2"/>
  </si>
  <si>
    <t>期　日</t>
    <rPh sb="0" eb="1">
      <t>キ</t>
    </rPh>
    <rPh sb="2" eb="3">
      <t>ヒ</t>
    </rPh>
    <phoneticPr fontId="2"/>
  </si>
  <si>
    <t>会　場</t>
    <rPh sb="0" eb="1">
      <t>カイ</t>
    </rPh>
    <rPh sb="2" eb="3">
      <t>バ</t>
    </rPh>
    <phoneticPr fontId="2"/>
  </si>
  <si>
    <t>　★作業の流れは次のとおりです。</t>
    <rPh sb="2" eb="4">
      <t>サギョウ</t>
    </rPh>
    <rPh sb="5" eb="6">
      <t>ナガ</t>
    </rPh>
    <rPh sb="8" eb="9">
      <t>ツギ</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</si>
  <si>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</si>
  <si>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</si>
  <si>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</si>
  <si>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</si>
  <si>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</si>
  <si>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2"/>
  </si>
  <si>
    <t>　　なっていることを確認してください。</t>
    <rPh sb="10" eb="12">
      <t>カクニン</t>
    </rPh>
    <phoneticPr fontId="2"/>
  </si>
  <si>
    <t>←入力</t>
    <rPh sb="1" eb="3">
      <t>ニュウリョク</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</si>
  <si>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</si>
  <si>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t>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</si>
  <si>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</si>
  <si>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</si>
  <si>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</si>
  <si>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</si>
  <si>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</si>
  <si>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</si>
  <si>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氏　名</t>
    <rPh sb="0" eb="1">
      <t>シ</t>
    </rPh>
    <rPh sb="2" eb="3">
      <t>メイ</t>
    </rPh>
    <phoneticPr fontId="2"/>
  </si>
  <si>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2"/>
  </si>
  <si>
    <t>　＜注意事項等＞</t>
    <rPh sb="2" eb="4">
      <t>チュウイ</t>
    </rPh>
    <rPh sb="4" eb="6">
      <t>ジコウ</t>
    </rPh>
    <rPh sb="6" eb="7">
      <t>トウ</t>
    </rPh>
    <phoneticPr fontId="2"/>
  </si>
  <si>
    <t xml:space="preserve">６ </t>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</si>
  <si>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</si>
  <si>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</si>
  <si>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</si>
  <si>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</si>
  <si>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2"/>
  </si>
  <si>
    <t>ｾｲｻﾝ ﾀﾛｳ</t>
    <phoneticPr fontId="2"/>
  </si>
  <si>
    <t>ﾌﾘｶﾞﾅ</t>
    <phoneticPr fontId="2"/>
  </si>
  <si>
    <t>種目</t>
    <rPh sb="0" eb="2">
      <t>シュモク</t>
    </rPh>
    <phoneticPr fontId="41"/>
  </si>
  <si>
    <t>男4X100mR</t>
    <rPh sb="0" eb="1">
      <t>オトコ</t>
    </rPh>
    <phoneticPr fontId="41"/>
  </si>
  <si>
    <t>男4X400mR</t>
    <rPh sb="0" eb="1">
      <t>オトコ</t>
    </rPh>
    <phoneticPr fontId="41"/>
  </si>
  <si>
    <t>男4X100mR</t>
    <rPh sb="0" eb="1">
      <t>オトコ</t>
    </rPh>
    <phoneticPr fontId="2"/>
  </si>
  <si>
    <t>男4X400mR</t>
    <rPh sb="0" eb="1">
      <t>オトコ</t>
    </rPh>
    <phoneticPr fontId="2"/>
  </si>
  <si>
    <t>女4X100mR</t>
    <phoneticPr fontId="2"/>
  </si>
  <si>
    <t>女4X400mR</t>
    <phoneticPr fontId="2"/>
  </si>
  <si>
    <t>男子</t>
    <rPh sb="0" eb="2">
      <t>ダンシ</t>
    </rPh>
    <phoneticPr fontId="41"/>
  </si>
  <si>
    <t>女子</t>
    <rPh sb="0" eb="2">
      <t>ジョシ</t>
    </rPh>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</si>
  <si>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</si>
  <si>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</si>
  <si>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</si>
  <si>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</si>
  <si>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学校名</t>
    <rPh sb="0" eb="2">
      <t>ガッコウ</t>
    </rPh>
    <rPh sb="2" eb="3">
      <t>メイ</t>
    </rPh>
    <phoneticPr fontId="6"/>
  </si>
  <si>
    <t>ｶﾅ</t>
    <phoneticPr fontId="2"/>
  </si>
  <si>
    <r>
      <t>◎トラック種目・・・・分秒をドット「．」で区切り、</t>
    </r>
    <r>
      <rPr>
        <b/>
        <u/>
        <sz val="11"/>
        <color rgb="FFFF0000"/>
        <rFont val="ＭＳ ゴシック"/>
        <family val="3"/>
        <charset val="128"/>
      </rPr>
      <t>100分の1秒まで入力</t>
    </r>
    <rPh sb="5" eb="7">
      <t>シュモク</t>
    </rPh>
    <phoneticPr fontId="2"/>
  </si>
  <si>
    <r>
      <t>◎フィールド種目・・・メートルを「m」で区切り、</t>
    </r>
    <r>
      <rPr>
        <b/>
        <u/>
        <sz val="11"/>
        <color rgb="FFFF0000"/>
        <rFont val="ＭＳ ゴシック"/>
        <family val="3"/>
        <charset val="128"/>
      </rPr>
      <t>cm単位まで入力（「cm」の文字は入れない）</t>
    </r>
    <rPh sb="6" eb="8">
      <t>シュモク</t>
    </rPh>
    <phoneticPr fontId="2"/>
  </si>
  <si>
    <t>学校名</t>
    <rPh sb="0" eb="2">
      <t>ガッコウ</t>
    </rPh>
    <rPh sb="2" eb="3">
      <t>メイ</t>
    </rPh>
    <phoneticPr fontId="41"/>
  </si>
  <si>
    <t>女4X100mR</t>
    <rPh sb="0" eb="1">
      <t>オンナ</t>
    </rPh>
    <phoneticPr fontId="41"/>
  </si>
  <si>
    <t>女4X400mR</t>
    <rPh sb="0" eb="1">
      <t>オンナ</t>
    </rPh>
    <phoneticPr fontId="41"/>
  </si>
  <si>
    <t>リレー</t>
    <phoneticPr fontId="41"/>
  </si>
  <si>
    <t>ﾅﾝﾊﾞｰ</t>
    <phoneticPr fontId="41"/>
  </si>
  <si>
    <t>氏　名</t>
    <rPh sb="0" eb="1">
      <t>シ</t>
    </rPh>
    <rPh sb="2" eb="3">
      <t>メイ</t>
    </rPh>
    <phoneticPr fontId="41"/>
  </si>
  <si>
    <t>性</t>
    <rPh sb="0" eb="1">
      <t>セイ</t>
    </rPh>
    <phoneticPr fontId="41"/>
  </si>
  <si>
    <t>年</t>
    <rPh sb="0" eb="1">
      <t>ネン</t>
    </rPh>
    <phoneticPr fontId="41"/>
  </si>
  <si>
    <t>4R</t>
    <phoneticPr fontId="41"/>
  </si>
  <si>
    <t>16R</t>
    <phoneticPr fontId="41"/>
  </si>
  <si>
    <t xml:space="preserve">７ </t>
    <phoneticPr fontId="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</si>
  <si>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2"/>
  </si>
  <si>
    <t>人数</t>
    <rPh sb="0" eb="2">
      <t>ニンズウ</t>
    </rPh>
    <phoneticPr fontId="41"/>
  </si>
  <si>
    <t>男　　子</t>
    <rPh sb="0" eb="1">
      <t>オトコ</t>
    </rPh>
    <rPh sb="3" eb="4">
      <t>コ</t>
    </rPh>
    <phoneticPr fontId="41"/>
  </si>
  <si>
    <t>女　　子</t>
    <rPh sb="0" eb="1">
      <t>オンナ</t>
    </rPh>
    <rPh sb="3" eb="4">
      <t>コ</t>
    </rPh>
    <phoneticPr fontId="41"/>
  </si>
  <si>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</si>
  <si>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男　　　子</t>
    <rPh sb="0" eb="1">
      <t>オトコ</t>
    </rPh>
    <rPh sb="4" eb="5">
      <t>コ</t>
    </rPh>
    <phoneticPr fontId="41"/>
  </si>
  <si>
    <t>女　　　子</t>
    <rPh sb="0" eb="1">
      <t>オンナ</t>
    </rPh>
    <rPh sb="4" eb="5">
      <t>コ</t>
    </rPh>
    <phoneticPr fontId="41"/>
  </si>
  <si>
    <t>大会名</t>
    <rPh sb="0" eb="2">
      <t>タイカイ</t>
    </rPh>
    <rPh sb="2" eb="3">
      <t>メイ</t>
    </rPh>
    <phoneticPr fontId="41"/>
  </si>
  <si>
    <t>一覧表用　種目名</t>
    <rPh sb="0" eb="2">
      <t>イチラン</t>
    </rPh>
    <rPh sb="2" eb="3">
      <t>ヒョウ</t>
    </rPh>
    <rPh sb="3" eb="4">
      <t>ヨウ</t>
    </rPh>
    <rPh sb="5" eb="7">
      <t>シュモク</t>
    </rPh>
    <rPh sb="7" eb="8">
      <t>メイ</t>
    </rPh>
    <phoneticPr fontId="41"/>
  </si>
  <si>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3"/>
  </si>
  <si>
    <t>↓</t>
    <phoneticPr fontId="2"/>
  </si>
  <si>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</si>
  <si>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2"/>
  </si>
  <si>
    <t>⇒</t>
    <phoneticPr fontId="2"/>
  </si>
  <si>
    <t>↓</t>
    <phoneticPr fontId="2"/>
  </si>
  <si>
    <t>4.07.00</t>
    <phoneticPr fontId="2"/>
  </si>
  <si>
    <t>⇒</t>
    <phoneticPr fontId="2"/>
  </si>
  <si>
    <t>↓</t>
    <phoneticPr fontId="2"/>
  </si>
  <si>
    <t>20m</t>
    <phoneticPr fontId="2"/>
  </si>
  <si>
    <t>20m00</t>
    <phoneticPr fontId="2"/>
  </si>
  <si>
    <t>↓</t>
    <phoneticPr fontId="2"/>
  </si>
  <si>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1"/>
  </si>
  <si>
    <t>　　⑨郵送</t>
    <rPh sb="3" eb="5">
      <t>ユウソウ</t>
    </rPh>
    <phoneticPr fontId="2"/>
  </si>
  <si>
    <t>　　⑩申込完了</t>
    <rPh sb="3" eb="5">
      <t>モウシコミ</t>
    </rPh>
    <rPh sb="5" eb="7">
      <t>カンリョウ</t>
    </rPh>
    <phoneticPr fontId="2"/>
  </si>
  <si>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</si>
  <si>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</si>
  <si>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男400R</t>
    <rPh sb="0" eb="1">
      <t>オトコ</t>
    </rPh>
    <phoneticPr fontId="2"/>
  </si>
  <si>
    <t>リレー記録</t>
    <rPh sb="3" eb="5">
      <t>キロク</t>
    </rPh>
    <phoneticPr fontId="2"/>
  </si>
  <si>
    <t>4X400mR</t>
  </si>
  <si>
    <t>男子</t>
    <rPh sb="0" eb="2">
      <t>ダンシ</t>
    </rPh>
    <phoneticPr fontId="2"/>
  </si>
  <si>
    <t>女子</t>
    <rPh sb="0" eb="2">
      <t>ジョシ</t>
    </rPh>
    <phoneticPr fontId="2"/>
  </si>
  <si>
    <t>男1600R</t>
    <rPh sb="0" eb="1">
      <t>オトコ</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</si>
  <si>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</si>
  <si>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</si>
  <si>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</si>
  <si>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</si>
  <si>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</si>
  <si>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</si>
  <si>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</si>
  <si>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　　③リレー情報の確認</t>
    <rPh sb="6" eb="8">
      <t>ジョウホウ</t>
    </rPh>
    <rPh sb="9" eb="11">
      <t>カクニン</t>
    </rPh>
    <phoneticPr fontId="2"/>
  </si>
  <si>
    <t>　・リレーにエントリーをする選手のナンバーと、チームの記録を確認してください。</t>
    <rPh sb="14" eb="16">
      <t>センシュ</t>
    </rPh>
    <rPh sb="27" eb="29">
      <t>キロク</t>
    </rPh>
    <rPh sb="30" eb="32">
      <t>カクニン</t>
    </rPh>
    <phoneticPr fontId="2"/>
  </si>
  <si>
    <t>　　修正がある場合は、「②選手情報入力」で修正してください。</t>
    <rPh sb="2" eb="4">
      <t>シュウセイ</t>
    </rPh>
    <rPh sb="7" eb="9">
      <t>バアイ</t>
    </rPh>
    <rPh sb="13" eb="15">
      <t>センシュ</t>
    </rPh>
    <rPh sb="15" eb="17">
      <t>ジョウホウ</t>
    </rPh>
    <rPh sb="17" eb="19">
      <t>ニュウリョク</t>
    </rPh>
    <rPh sb="21" eb="23">
      <t>シュウセイ</t>
    </rPh>
    <phoneticPr fontId="2"/>
  </si>
  <si>
    <t>パロマ瑞穂スタジアム・パロマ瑞穂北陸上競技場</t>
    <rPh sb="3" eb="5">
      <t>ミズホ</t>
    </rPh>
    <rPh sb="14" eb="16">
      <t>ミズホ</t>
    </rPh>
    <rPh sb="16" eb="17">
      <t>キタ</t>
    </rPh>
    <rPh sb="17" eb="22">
      <t>リクジョウキョウギジョウ</t>
    </rPh>
    <phoneticPr fontId="2"/>
  </si>
  <si>
    <t>男子4X100mR</t>
  </si>
  <si>
    <t>男子4X400mR</t>
  </si>
  <si>
    <t>女子4X100mR</t>
  </si>
  <si>
    <t>女子4X400mR</t>
  </si>
  <si>
    <t>種　目　数</t>
    <rPh sb="0" eb="1">
      <t>シュ</t>
    </rPh>
    <rPh sb="2" eb="3">
      <t>メ</t>
    </rPh>
    <rPh sb="4" eb="5">
      <t>スウ</t>
    </rPh>
    <phoneticPr fontId="6"/>
  </si>
  <si>
    <t>種目計</t>
    <rPh sb="0" eb="2">
      <t>シュモク</t>
    </rPh>
    <rPh sb="2" eb="3">
      <t>ケイ</t>
    </rPh>
    <phoneticPr fontId="2"/>
  </si>
  <si>
    <t>リレー</t>
    <phoneticPr fontId="6"/>
  </si>
  <si>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2"/>
  </si>
  <si>
    <t>リレー計</t>
    <rPh sb="3" eb="4">
      <t>ケイ</t>
    </rPh>
    <phoneticPr fontId="2"/>
  </si>
  <si>
    <t>プログラム購入部数</t>
    <phoneticPr fontId="6"/>
  </si>
  <si>
    <t>部</t>
    <rPh sb="0" eb="1">
      <t>ブ</t>
    </rPh>
    <phoneticPr fontId="6"/>
  </si>
  <si>
    <t>申込責任者</t>
    <rPh sb="0" eb="2">
      <t>モウシコミ</t>
    </rPh>
    <rPh sb="2" eb="5">
      <t>セキニ</t>
    </rPh>
    <phoneticPr fontId="2"/>
  </si>
  <si>
    <t>男子5000m</t>
  </si>
  <si>
    <t>申込責任者</t>
    <rPh sb="0" eb="2">
      <t>モウシコミ</t>
    </rPh>
    <rPh sb="2" eb="5">
      <t>セキニンシャ</t>
    </rPh>
    <phoneticPr fontId="2"/>
  </si>
  <si>
    <t>団体コード</t>
    <rPh sb="0" eb="2">
      <t>ダン</t>
    </rPh>
    <phoneticPr fontId="2"/>
  </si>
  <si>
    <t>略称ヨミガナ</t>
    <rPh sb="0" eb="2">
      <t>リャクショウ</t>
    </rPh>
    <phoneticPr fontId="2"/>
  </si>
  <si>
    <t>団体名</t>
    <rPh sb="0" eb="2">
      <t>ダン</t>
    </rPh>
    <rPh sb="2" eb="3">
      <t>メイ</t>
    </rPh>
    <phoneticPr fontId="2"/>
  </si>
  <si>
    <t>略称団体名</t>
    <rPh sb="0" eb="2">
      <t>リャクショウ</t>
    </rPh>
    <rPh sb="2" eb="4">
      <t>ダ</t>
    </rPh>
    <rPh sb="4" eb="5">
      <t>メイ</t>
    </rPh>
    <phoneticPr fontId="2"/>
  </si>
  <si>
    <t xml:space="preserve">５ </t>
    <phoneticPr fontId="2"/>
  </si>
  <si>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2"/>
  </si>
  <si>
    <t>　・正しく送信されれば、受信した旨の返信が届きます。</t>
    <rPh sb="2" eb="3">
      <t>タダ</t>
    </rPh>
    <rPh sb="5" eb="7">
      <t>ソウシン</t>
    </rPh>
    <rPh sb="12" eb="14">
      <t>ジュシン</t>
    </rPh>
    <rPh sb="16" eb="17">
      <t>ムネ</t>
    </rPh>
    <rPh sb="18" eb="20">
      <t>ヘンシン</t>
    </rPh>
    <rPh sb="21" eb="22">
      <t>トド</t>
    </rPh>
    <phoneticPr fontId="2"/>
  </si>
  <si>
    <r>
      <t>　・入力したファイルを送信してください。</t>
    </r>
    <r>
      <rPr>
        <b/>
        <sz val="12"/>
        <color theme="1"/>
        <rFont val="ＭＳ 明朝"/>
        <family val="1"/>
        <charset val="128"/>
      </rPr>
      <t/>
    </r>
    <rPh sb="2" eb="4">
      <t>ニュウリョク</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</si>
  <si>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2"/>
  </si>
  <si>
    <t>①団体情報入力</t>
    <rPh sb="1" eb="3">
      <t>ダンタイ</t>
    </rPh>
    <rPh sb="3" eb="5">
      <t>ジョウホウ</t>
    </rPh>
    <rPh sb="5" eb="7">
      <t>ニュウリョク</t>
    </rPh>
    <phoneticPr fontId="2"/>
  </si>
  <si>
    <t>No</t>
    <phoneticPr fontId="41"/>
  </si>
  <si>
    <t>プログラム購入部数</t>
    <phoneticPr fontId="2"/>
  </si>
  <si>
    <t>部</t>
    <rPh sb="0" eb="1">
      <t>ブ</t>
    </rPh>
    <phoneticPr fontId="2"/>
  </si>
  <si>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2"/>
  </si>
  <si>
    <t>※種目数・参加料等を確認してから印刷をしてください。</t>
  </si>
  <si>
    <r>
      <t>　　　帳票印刷ボタンをクリックして印刷を行ってください。</t>
    </r>
    <r>
      <rPr>
        <b/>
        <sz val="16"/>
        <color rgb="FFFF0000"/>
        <rFont val="ＭＳ ゴシック"/>
        <family val="3"/>
        <charset val="128"/>
      </rPr>
      <t>↓</t>
    </r>
    <r>
      <rPr>
        <b/>
        <sz val="12"/>
        <color rgb="FFFF0000"/>
        <rFont val="ＭＳ ゴシック"/>
        <family val="3"/>
        <charset val="128"/>
      </rPr>
      <t>　　</t>
    </r>
    <rPh sb="3" eb="5">
      <t>チョウヒョウ</t>
    </rPh>
    <rPh sb="5" eb="7">
      <t>インサツ</t>
    </rPh>
    <rPh sb="17" eb="19">
      <t>インサツ</t>
    </rPh>
    <rPh sb="20" eb="21">
      <t>オコナ</t>
    </rPh>
    <phoneticPr fontId="2"/>
  </si>
  <si>
    <t>　・プログラム購入部数を入力後、合計金額を確認してください。</t>
    <rPh sb="7" eb="9">
      <t>コウニュウ</t>
    </rPh>
    <rPh sb="9" eb="11">
      <t>ブスウ</t>
    </rPh>
    <rPh sb="12" eb="15">
      <t>ニュウリョクゴ</t>
    </rPh>
    <rPh sb="16" eb="20">
      <t>ゴウケイキンガク</t>
    </rPh>
    <rPh sb="21" eb="23">
      <t>カクニン</t>
    </rPh>
    <phoneticPr fontId="2"/>
  </si>
  <si>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2"/>
  </si>
  <si>
    <t>　　⑦ファイルの保存</t>
    <rPh sb="8" eb="10">
      <t>ホゾン</t>
    </rPh>
    <phoneticPr fontId="2"/>
  </si>
  <si>
    <t>　　⑧メール送信</t>
    <rPh sb="6" eb="8">
      <t>ソウシン</t>
    </rPh>
    <phoneticPr fontId="2"/>
  </si>
  <si>
    <t>　　⑨参加料の振込</t>
    <rPh sb="3" eb="6">
      <t>サンカリョウ</t>
    </rPh>
    <rPh sb="7" eb="9">
      <t>フリコミ</t>
    </rPh>
    <phoneticPr fontId="54"/>
  </si>
  <si>
    <t xml:space="preserve">８ </t>
    <phoneticPr fontId="2"/>
  </si>
  <si>
    <r>
      <t>このファイルには、印刷ボタンにマクロを使用しています。</t>
    </r>
    <r>
      <rPr>
        <sz val="11"/>
        <color rgb="FFFF0000"/>
        <rFont val="ＭＳ 明朝"/>
        <family val="1"/>
        <charset val="128"/>
      </rPr>
      <t>エクセルの設定をマクロ有効にしてください。</t>
    </r>
    <rPh sb="9" eb="11">
      <t>インサツ</t>
    </rPh>
    <rPh sb="19" eb="21">
      <t>シヨウ</t>
    </rPh>
    <rPh sb="32" eb="34">
      <t>セッテイ</t>
    </rPh>
    <rPh sb="38" eb="40">
      <t>ユウコウ</t>
    </rPh>
    <phoneticPr fontId="2"/>
  </si>
  <si>
    <t>申込期間</t>
    <rPh sb="0" eb="2">
      <t>モウシコミ</t>
    </rPh>
    <rPh sb="2" eb="4">
      <t>キカン</t>
    </rPh>
    <phoneticPr fontId="2"/>
  </si>
  <si>
    <t>※メール送信・書類郵送・振込を完了してください！</t>
    <rPh sb="4" eb="6">
      <t>ソウシン</t>
    </rPh>
    <rPh sb="7" eb="9">
      <t>ショルイ</t>
    </rPh>
    <rPh sb="9" eb="11">
      <t>ユウソウ</t>
    </rPh>
    <rPh sb="12" eb="14">
      <t>フリコミ</t>
    </rPh>
    <rPh sb="15" eb="17">
      <t>カンリョウ</t>
    </rPh>
    <phoneticPr fontId="2"/>
  </si>
  <si>
    <t>リレー参加数✕2000円</t>
    <rPh sb="3" eb="6">
      <t>サンカスウ</t>
    </rPh>
    <rPh sb="11" eb="12">
      <t>エン</t>
    </rPh>
    <phoneticPr fontId="2"/>
  </si>
  <si>
    <t>プログラム部数✕1000円</t>
    <rPh sb="5" eb="7">
      <t>ブスウ</t>
    </rPh>
    <rPh sb="12" eb="13">
      <t>エン</t>
    </rPh>
    <phoneticPr fontId="2"/>
  </si>
  <si>
    <t>支払金額</t>
    <rPh sb="0" eb="4">
      <t>シハライキンガク</t>
    </rPh>
    <phoneticPr fontId="2"/>
  </si>
  <si>
    <t>No</t>
    <phoneticPr fontId="41"/>
  </si>
  <si>
    <t>FLAG</t>
    <phoneticPr fontId="41"/>
  </si>
  <si>
    <t>No</t>
    <phoneticPr fontId="41"/>
  </si>
  <si>
    <t>↓</t>
    <phoneticPr fontId="54"/>
  </si>
  <si>
    <t>mail：</t>
    <phoneticPr fontId="2"/>
  </si>
  <si>
    <t>toiawase.aichi@gmail.com</t>
    <phoneticPr fontId="2"/>
  </si>
  <si>
    <t>女子5000m</t>
  </si>
  <si>
    <t>女子5000m</t>
    <phoneticPr fontId="41"/>
  </si>
  <si>
    <t>女子10000m</t>
  </si>
  <si>
    <t>女子10000m</t>
    <phoneticPr fontId="41"/>
  </si>
  <si>
    <t>男子5000m</t>
    <phoneticPr fontId="41"/>
  </si>
  <si>
    <t>男子10000m</t>
  </si>
  <si>
    <t>男子10000m</t>
    <phoneticPr fontId="41"/>
  </si>
  <si>
    <t>28.12.53</t>
    <phoneticPr fontId="2"/>
  </si>
  <si>
    <t>男子10000m</t>
    <rPh sb="0" eb="1">
      <t>ダン</t>
    </rPh>
    <rPh sb="1" eb="2">
      <t>コ</t>
    </rPh>
    <phoneticPr fontId="2"/>
  </si>
  <si>
    <t>男子5000m</t>
    <rPh sb="0" eb="1">
      <t>オトコ</t>
    </rPh>
    <phoneticPr fontId="6"/>
  </si>
  <si>
    <t>13.45.67</t>
    <phoneticPr fontId="2"/>
  </si>
  <si>
    <t>27.35.00</t>
    <phoneticPr fontId="2"/>
  </si>
  <si>
    <t>13.30.00</t>
    <phoneticPr fontId="2"/>
  </si>
  <si>
    <t>4X100mR</t>
    <phoneticPr fontId="2"/>
  </si>
  <si>
    <t>資格記録</t>
    <rPh sb="0" eb="2">
      <t>シカク</t>
    </rPh>
    <rPh sb="2" eb="4">
      <t>キロク</t>
    </rPh>
    <phoneticPr fontId="2"/>
  </si>
  <si>
    <t>ｼｰｽﾞﾝﾍﾞｽﾄ</t>
    <phoneticPr fontId="2"/>
  </si>
  <si>
    <t>愛知選手権    リレー申込票</t>
    <phoneticPr fontId="78"/>
  </si>
  <si>
    <t>（コピーの場合も同サイズで作成。切り離す。）</t>
    <rPh sb="16" eb="17">
      <t>キ</t>
    </rPh>
    <rPh sb="18" eb="19">
      <t>ハナ</t>
    </rPh>
    <phoneticPr fontId="78"/>
  </si>
  <si>
    <t>資格審査用</t>
  </si>
  <si>
    <t>男子</t>
    <rPh sb="0" eb="1">
      <t>オトコ</t>
    </rPh>
    <rPh sb="1" eb="2">
      <t>コ</t>
    </rPh>
    <phoneticPr fontId="78"/>
  </si>
  <si>
    <t>最 高 記 録</t>
  </si>
  <si>
    <t>種  目</t>
    <phoneticPr fontId="78"/>
  </si>
  <si>
    <t>１ 前年度選手権者</t>
  </si>
  <si>
    <t>種  目</t>
    <phoneticPr fontId="78"/>
  </si>
  <si>
    <t>２ 各支部予選通過</t>
  </si>
  <si>
    <t>加 入 団 体 名</t>
    <rPh sb="0" eb="1">
      <t>カ</t>
    </rPh>
    <rPh sb="2" eb="3">
      <t>イ</t>
    </rPh>
    <phoneticPr fontId="78"/>
  </si>
  <si>
    <t>資格取得大会</t>
  </si>
  <si>
    <t>記　録</t>
  </si>
  <si>
    <t>３ 県高校総体８位</t>
  </si>
  <si>
    <t>女子</t>
    <rPh sb="0" eb="1">
      <t>オンナ</t>
    </rPh>
    <rPh sb="1" eb="2">
      <t>コ</t>
    </rPh>
    <phoneticPr fontId="78"/>
  </si>
  <si>
    <t>４ 標準記録突破</t>
  </si>
  <si>
    <t>５ 推薦</t>
  </si>
  <si>
    <t>６ 大学生</t>
    <rPh sb="2" eb="5">
      <t>ダイガクセイ</t>
    </rPh>
    <phoneticPr fontId="78"/>
  </si>
  <si>
    <t>氏　　　名</t>
  </si>
  <si>
    <t>ﾌ ﾘ ｶﾞﾅ</t>
  </si>
  <si>
    <t>備　考</t>
  </si>
  <si>
    <t>※標準記録突破大会は、公認大会で、記録会は正式名称を記入。</t>
  </si>
  <si>
    <t>※参加資格・記録等記入不備の場合、審査の対象としない。</t>
    <rPh sb="1" eb="3">
      <t>サンカ</t>
    </rPh>
    <rPh sb="3" eb="5">
      <t>シカク</t>
    </rPh>
    <rPh sb="6" eb="8">
      <t>キロク</t>
    </rPh>
    <rPh sb="8" eb="9">
      <t>トウ</t>
    </rPh>
    <rPh sb="9" eb="11">
      <t>キニュウ</t>
    </rPh>
    <rPh sb="17" eb="19">
      <t>シンサ</t>
    </rPh>
    <rPh sb="20" eb="22">
      <t>タイショウ</t>
    </rPh>
    <phoneticPr fontId="78"/>
  </si>
  <si>
    <t>※申込締切期日厳守。</t>
  </si>
  <si>
    <t>愛知選手権    リレー申込票</t>
    <phoneticPr fontId="78"/>
  </si>
  <si>
    <t>◎女子は赤でマーキング</t>
    <rPh sb="1" eb="3">
      <t>ジョシ</t>
    </rPh>
    <rPh sb="4" eb="5">
      <t>アカ</t>
    </rPh>
    <phoneticPr fontId="78"/>
  </si>
  <si>
    <t>資格</t>
    <rPh sb="0" eb="2">
      <t>シカク</t>
    </rPh>
    <phoneticPr fontId="78"/>
  </si>
  <si>
    <t>性　　別</t>
    <rPh sb="0" eb="1">
      <t>セイ</t>
    </rPh>
    <rPh sb="3" eb="4">
      <t>ベツ</t>
    </rPh>
    <phoneticPr fontId="78"/>
  </si>
  <si>
    <t>出場資格条件（選択)</t>
    <rPh sb="7" eb="9">
      <t>センタク</t>
    </rPh>
    <phoneticPr fontId="78"/>
  </si>
  <si>
    <t xml:space="preserve"> １ 前年度選手権者</t>
  </si>
  <si>
    <t>種  目</t>
    <phoneticPr fontId="78"/>
  </si>
  <si>
    <t xml:space="preserve"> ２ 各支部予選通過</t>
  </si>
  <si>
    <t xml:space="preserve"> ３ 中部実業団･東海学生入賞</t>
  </si>
  <si>
    <t xml:space="preserve"> ４ 県高校総体８位</t>
  </si>
  <si>
    <t>氏 名</t>
  </si>
  <si>
    <t xml:space="preserve"> ５ 前年度10傑</t>
  </si>
  <si>
    <t xml:space="preserve"> ６ 標準記録突破</t>
  </si>
  <si>
    <t>出場資格
取得大会</t>
    <phoneticPr fontId="78"/>
  </si>
  <si>
    <t>大　会　名</t>
    <phoneticPr fontId="78"/>
  </si>
  <si>
    <t>加入団体名</t>
    <rPh sb="0" eb="2">
      <t>カニュウ</t>
    </rPh>
    <phoneticPr fontId="78"/>
  </si>
  <si>
    <t xml:space="preserve"> ７ 推薦</t>
  </si>
  <si>
    <t>年.月.日</t>
  </si>
  <si>
    <t>順 位</t>
  </si>
  <si>
    <t>場  所</t>
  </si>
  <si>
    <t>本 年 度</t>
  </si>
  <si>
    <t>最高記録</t>
  </si>
  <si>
    <t>備　  考</t>
    <phoneticPr fontId="78"/>
  </si>
  <si>
    <t>※記入不要</t>
  </si>
  <si>
    <t>ここを</t>
    <phoneticPr fontId="78"/>
  </si>
  <si>
    <t>切り取る</t>
    <phoneticPr fontId="78"/>
  </si>
  <si>
    <t>備　  考</t>
    <phoneticPr fontId="78"/>
  </si>
  <si>
    <t/>
  </si>
  <si>
    <t>このファイルは申込人数40名まで入力できます。40名を超える場合は、ファイルを追加してください。</t>
    <rPh sb="7" eb="9">
      <t>モウシコミ</t>
    </rPh>
    <rPh sb="9" eb="11">
      <t>ニンズウ</t>
    </rPh>
    <rPh sb="13" eb="14">
      <t>メイ</t>
    </rPh>
    <rPh sb="16" eb="18">
      <t>ニュウリョク</t>
    </rPh>
    <rPh sb="25" eb="26">
      <t>メイ</t>
    </rPh>
    <rPh sb="27" eb="28">
      <t>コ</t>
    </rPh>
    <rPh sb="30" eb="32">
      <t>バアイ</t>
    </rPh>
    <rPh sb="39" eb="41">
      <t>ツイカ</t>
    </rPh>
    <phoneticPr fontId="2"/>
  </si>
  <si>
    <t>男子十種競技</t>
  </si>
  <si>
    <t>男子十種競技</t>
    <phoneticPr fontId="41"/>
  </si>
  <si>
    <t>女子七種競技</t>
  </si>
  <si>
    <t>女子七種競技</t>
    <phoneticPr fontId="41"/>
  </si>
  <si>
    <t>十種競技　個人申込票　(男子)</t>
    <rPh sb="0" eb="1">
      <t>ジュウ</t>
    </rPh>
    <rPh sb="1" eb="2">
      <t>シュ</t>
    </rPh>
    <rPh sb="12" eb="14">
      <t>ダンシ</t>
    </rPh>
    <phoneticPr fontId="98"/>
  </si>
  <si>
    <t>七種競技　個人申込票　(女子）</t>
    <rPh sb="0" eb="1">
      <t>ナナ</t>
    </rPh>
    <rPh sb="12" eb="14">
      <t>ジョシ</t>
    </rPh>
    <phoneticPr fontId="98"/>
  </si>
  <si>
    <t>ﾅ ﾝ ﾊﾞ ｰ</t>
  </si>
  <si>
    <t>加入団体名</t>
    <rPh sb="0" eb="2">
      <t>カニュウ</t>
    </rPh>
    <rPh sb="2" eb="4">
      <t>ダンタイ</t>
    </rPh>
    <rPh sb="4" eb="5">
      <t>メイ</t>
    </rPh>
    <phoneticPr fontId="98"/>
  </si>
  <si>
    <t>参加資格</t>
  </si>
  <si>
    <t>①総得点</t>
    <phoneticPr fontId="98"/>
  </si>
  <si>
    <t>点</t>
    <rPh sb="0" eb="1">
      <t>テン</t>
    </rPh>
    <phoneticPr fontId="78"/>
  </si>
  <si>
    <t>②高校総体</t>
    <rPh sb="1" eb="3">
      <t>コウコウ</t>
    </rPh>
    <rPh sb="3" eb="5">
      <t>ソウタイ</t>
    </rPh>
    <phoneticPr fontId="98"/>
  </si>
  <si>
    <t>位</t>
    <phoneticPr fontId="78"/>
  </si>
  <si>
    <t>点</t>
    <rPh sb="0" eb="1">
      <t>テン</t>
    </rPh>
    <phoneticPr fontId="98"/>
  </si>
  <si>
    <t>①総得点</t>
    <phoneticPr fontId="98"/>
  </si>
  <si>
    <t>位</t>
    <phoneticPr fontId="78"/>
  </si>
  <si>
    <t>大  会  名</t>
    <rPh sb="0" eb="1">
      <t>ダイ</t>
    </rPh>
    <rPh sb="3" eb="4">
      <t>カイ</t>
    </rPh>
    <rPh sb="6" eb="7">
      <t>メイ</t>
    </rPh>
    <phoneticPr fontId="98"/>
  </si>
  <si>
    <t>年  月  日</t>
    <phoneticPr fontId="98"/>
  </si>
  <si>
    <t>場     所</t>
    <rPh sb="0" eb="1">
      <t>バ</t>
    </rPh>
    <rPh sb="6" eb="7">
      <t>ショ</t>
    </rPh>
    <phoneticPr fontId="98"/>
  </si>
  <si>
    <t>年  月  日</t>
    <phoneticPr fontId="98"/>
  </si>
  <si>
    <t>③ベスト　３ 種 目　合計得点</t>
    <rPh sb="7" eb="8">
      <t>タネ</t>
    </rPh>
    <rPh sb="9" eb="10">
      <t>メ</t>
    </rPh>
    <rPh sb="11" eb="13">
      <t>ゴウケイ</t>
    </rPh>
    <rPh sb="13" eb="14">
      <t>トク</t>
    </rPh>
    <rPh sb="14" eb="15">
      <t>テン</t>
    </rPh>
    <phoneticPr fontId="98"/>
  </si>
  <si>
    <t>種　目</t>
  </si>
  <si>
    <t>大会名</t>
    <rPh sb="0" eb="3">
      <t>タイカイメイ</t>
    </rPh>
    <phoneticPr fontId="98"/>
  </si>
  <si>
    <t>得点</t>
    <rPh sb="0" eb="2">
      <t>トクテン</t>
    </rPh>
    <phoneticPr fontId="98"/>
  </si>
  <si>
    <t>1850点以上</t>
    <rPh sb="4" eb="5">
      <t>テン</t>
    </rPh>
    <rPh sb="5" eb="7">
      <t>イジョウ</t>
    </rPh>
    <phoneticPr fontId="98"/>
  </si>
  <si>
    <t>合　計　得　点</t>
    <rPh sb="0" eb="1">
      <t>ゴウ</t>
    </rPh>
    <rPh sb="2" eb="3">
      <t>ケイ</t>
    </rPh>
    <rPh sb="4" eb="5">
      <t>トク</t>
    </rPh>
    <rPh sb="6" eb="7">
      <t>テン</t>
    </rPh>
    <phoneticPr fontId="98"/>
  </si>
  <si>
    <t>1750点以上</t>
    <rPh sb="4" eb="5">
      <t>テン</t>
    </rPh>
    <rPh sb="5" eb="7">
      <t>イジョウ</t>
    </rPh>
    <phoneticPr fontId="98"/>
  </si>
  <si>
    <t>走高跳･棒高跳のＡ・Ｂ区分</t>
    <rPh sb="0" eb="1">
      <t>ハシ</t>
    </rPh>
    <rPh sb="1" eb="3">
      <t>タカト</t>
    </rPh>
    <rPh sb="4" eb="7">
      <t>ボウタカト</t>
    </rPh>
    <rPh sb="11" eb="13">
      <t>クブン</t>
    </rPh>
    <phoneticPr fontId="98"/>
  </si>
  <si>
    <t>走 高 跳</t>
    <rPh sb="0" eb="1">
      <t>ハシ</t>
    </rPh>
    <rPh sb="2" eb="3">
      <t>タカ</t>
    </rPh>
    <rPh sb="4" eb="5">
      <t>ハ</t>
    </rPh>
    <phoneticPr fontId="98"/>
  </si>
  <si>
    <t>棒 高 跳</t>
    <rPh sb="0" eb="1">
      <t>ボウ</t>
    </rPh>
    <rPh sb="2" eb="3">
      <t>タカ</t>
    </rPh>
    <rPh sb="4" eb="5">
      <t>ハ</t>
    </rPh>
    <phoneticPr fontId="98"/>
  </si>
  <si>
    <t>走高跳のＡ・Ｂ区分</t>
    <rPh sb="0" eb="1">
      <t>ハシ</t>
    </rPh>
    <rPh sb="1" eb="3">
      <t>タカト</t>
    </rPh>
    <rPh sb="7" eb="9">
      <t>クブン</t>
    </rPh>
    <phoneticPr fontId="98"/>
  </si>
  <si>
    <t>※記載等に不備・不正があり、審査の結果で返却した場合、再受付はしない。</t>
  </si>
  <si>
    <t>※申込締切期日に遅れた場合は、受付けない。</t>
  </si>
  <si>
    <t>個人種目数</t>
    <rPh sb="0" eb="4">
      <t>コジンシュモク</t>
    </rPh>
    <rPh sb="4" eb="5">
      <t>スウ</t>
    </rPh>
    <phoneticPr fontId="2"/>
  </si>
  <si>
    <t>混成種目数</t>
    <rPh sb="0" eb="2">
      <t>コンセイ</t>
    </rPh>
    <rPh sb="2" eb="5">
      <t>シュモクスウ</t>
    </rPh>
    <phoneticPr fontId="2"/>
  </si>
  <si>
    <t>個人種目数</t>
    <rPh sb="0" eb="2">
      <t>コジン</t>
    </rPh>
    <rPh sb="2" eb="5">
      <t>シュモクスウ</t>
    </rPh>
    <phoneticPr fontId="6"/>
  </si>
  <si>
    <t>混成種目数</t>
    <rPh sb="0" eb="2">
      <t>コンセイ</t>
    </rPh>
    <rPh sb="2" eb="5">
      <t>シュモクスウ</t>
    </rPh>
    <phoneticPr fontId="6"/>
  </si>
  <si>
    <t>記録</t>
    <rPh sb="0" eb="2">
      <t>キロク</t>
    </rPh>
    <phoneticPr fontId="41"/>
  </si>
  <si>
    <t>種  目</t>
    <phoneticPr fontId="78"/>
  </si>
  <si>
    <t>順位等</t>
    <rPh sb="0" eb="2">
      <t>ジュンイ</t>
    </rPh>
    <rPh sb="2" eb="3">
      <t>ナド</t>
    </rPh>
    <phoneticPr fontId="41"/>
  </si>
  <si>
    <t xml:space="preserve">９ </t>
    <phoneticPr fontId="2"/>
  </si>
  <si>
    <t>１０</t>
  </si>
  <si>
    <r>
      <t>　・</t>
    </r>
    <r>
      <rPr>
        <b/>
        <u/>
        <sz val="11"/>
        <color indexed="10"/>
        <rFont val="ＭＳ ゴシック"/>
        <family val="3"/>
        <charset val="128"/>
      </rPr>
      <t>ファイル名を団体名（例：○○○）に変更し</t>
    </r>
    <r>
      <rPr>
        <sz val="11"/>
        <color indexed="8"/>
        <rFont val="ＭＳ 明朝"/>
        <family val="1"/>
        <charset val="128"/>
      </rPr>
      <t>保存してください。メールに添付するときは、ファイル名が団体名に</t>
    </r>
    <rPh sb="6" eb="7">
      <t>メイ</t>
    </rPh>
    <rPh sb="8" eb="10">
      <t>ダンタイ</t>
    </rPh>
    <rPh sb="10" eb="11">
      <t>メイ</t>
    </rPh>
    <rPh sb="12" eb="13">
      <t>レイ</t>
    </rPh>
    <rPh sb="19" eb="21">
      <t>ヘンコウ</t>
    </rPh>
    <rPh sb="22" eb="24">
      <t>ホゾン</t>
    </rPh>
    <rPh sb="35" eb="37">
      <t>テンプ</t>
    </rPh>
    <rPh sb="47" eb="48">
      <t>メイ</t>
    </rPh>
    <rPh sb="49" eb="51">
      <t>ダンタイ</t>
    </rPh>
    <rPh sb="51" eb="52">
      <t>メイ</t>
    </rPh>
    <phoneticPr fontId="2"/>
  </si>
  <si>
    <t>混成種目数✕2000円</t>
    <rPh sb="0" eb="2">
      <t>コンセイ</t>
    </rPh>
    <rPh sb="2" eb="4">
      <t>シュモク</t>
    </rPh>
    <rPh sb="4" eb="5">
      <t>スウ</t>
    </rPh>
    <rPh sb="10" eb="11">
      <t>エン</t>
    </rPh>
    <phoneticPr fontId="2"/>
  </si>
  <si>
    <t>少年B男子100m</t>
  </si>
  <si>
    <t>少年B男子3000m</t>
  </si>
  <si>
    <t>少年B男子110mJH(0.991m)</t>
  </si>
  <si>
    <t>少年B男子走幅跳</t>
  </si>
  <si>
    <t>少年B男子砲丸投</t>
  </si>
  <si>
    <t>少年B女子100m</t>
  </si>
  <si>
    <t>少年B女子1500m</t>
  </si>
  <si>
    <t>少年B女子100mYH(0.762/8.5m)</t>
  </si>
  <si>
    <t>少年B女子走幅跳</t>
  </si>
  <si>
    <t>県選長距離種目数×1000円</t>
    <rPh sb="0" eb="5">
      <t>ケンセ</t>
    </rPh>
    <rPh sb="5" eb="8">
      <t>シュモクスウ</t>
    </rPh>
    <rPh sb="13" eb="14">
      <t>エン</t>
    </rPh>
    <phoneticPr fontId="2"/>
  </si>
  <si>
    <t>少年Ｂ種目数✕800円</t>
    <rPh sb="0" eb="2">
      <t>ショウネン</t>
    </rPh>
    <rPh sb="3" eb="6">
      <t>シュモクスウ</t>
    </rPh>
    <rPh sb="10" eb="11">
      <t>エン</t>
    </rPh>
    <phoneticPr fontId="2"/>
  </si>
  <si>
    <t>少年Ｂ種目数</t>
    <rPh sb="0" eb="2">
      <t>ショウネン</t>
    </rPh>
    <rPh sb="3" eb="6">
      <t>シュモクスウ</t>
    </rPh>
    <phoneticPr fontId="2"/>
  </si>
  <si>
    <t>愛知選手権5000m･10000m 国体少年Ｂ 個人申込票</t>
    <rPh sb="2" eb="5">
      <t>センシュケン</t>
    </rPh>
    <rPh sb="18" eb="20">
      <t>コクタイ</t>
    </rPh>
    <rPh sb="20" eb="22">
      <t>ショウネン</t>
    </rPh>
    <rPh sb="24" eb="26">
      <t>コジン</t>
    </rPh>
    <phoneticPr fontId="78"/>
  </si>
  <si>
    <t>愛知選手権5000m･10000m 国体少年Ｂ 個人申込票</t>
    <phoneticPr fontId="78"/>
  </si>
  <si>
    <t>愛知選手権5000m･10000m 国体少年Ｂ 個人申込票</t>
    <phoneticPr fontId="78"/>
  </si>
  <si>
    <t>女子は</t>
    <phoneticPr fontId="78"/>
  </si>
  <si>
    <r>
      <t>←入力</t>
    </r>
    <r>
      <rPr>
        <b/>
        <sz val="11"/>
        <rFont val="ＭＳ ゴシック"/>
        <family val="3"/>
        <charset val="128"/>
      </rPr>
      <t>(全角６文字以内です。"高"を入れて６文字以内です。)</t>
    </r>
    <rPh sb="1" eb="3">
      <t>ニュウリョク</t>
    </rPh>
    <rPh sb="4" eb="6">
      <t>ゼンカク</t>
    </rPh>
    <rPh sb="7" eb="11">
      <t>モジイナイ</t>
    </rPh>
    <rPh sb="15" eb="16">
      <t>コウ</t>
    </rPh>
    <rPh sb="18" eb="19">
      <t>イ</t>
    </rPh>
    <rPh sb="22" eb="26">
      <t>モジイナイ</t>
    </rPh>
    <phoneticPr fontId="2"/>
  </si>
  <si>
    <r>
      <t>←略称の読みを</t>
    </r>
    <r>
      <rPr>
        <b/>
        <sz val="11"/>
        <rFont val="ＭＳ ゴシック"/>
        <family val="3"/>
        <charset val="128"/>
      </rPr>
      <t>半角カタカナで入力してください。</t>
    </r>
    <rPh sb="1" eb="3">
      <t>リャクショウ</t>
    </rPh>
    <rPh sb="4" eb="5">
      <t>ヨ</t>
    </rPh>
    <rPh sb="7" eb="9">
      <t>ハン</t>
    </rPh>
    <rPh sb="14" eb="16">
      <t>ニュウリョク</t>
    </rPh>
    <phoneticPr fontId="2"/>
  </si>
  <si>
    <t>⑤申込一覧表</t>
    <rPh sb="1" eb="3">
      <t>モウシコミ</t>
    </rPh>
    <rPh sb="3" eb="6">
      <t>イチランヒョウ</t>
    </rPh>
    <phoneticPr fontId="2"/>
  </si>
  <si>
    <r>
      <t>混成種目は、</t>
    </r>
    <r>
      <rPr>
        <b/>
        <sz val="14"/>
        <color theme="1"/>
        <rFont val="ＭＳ Ｐゴシック"/>
        <family val="3"/>
        <charset val="128"/>
      </rPr>
      <t>種目１でのみ選択ができます。</t>
    </r>
    <rPh sb="0" eb="5">
      <t>コンセイ</t>
    </rPh>
    <rPh sb="6" eb="9">
      <t>シュモ</t>
    </rPh>
    <rPh sb="12" eb="14">
      <t>センタク</t>
    </rPh>
    <phoneticPr fontId="2"/>
  </si>
  <si>
    <t>４×１００ｍ</t>
    <phoneticPr fontId="78"/>
  </si>
  <si>
    <t>４×４００ｍ</t>
    <phoneticPr fontId="78"/>
  </si>
  <si>
    <t>シーズンベストが資格記録を上回る場合のみ、シーズンベストの欄に記録を記入してください。</t>
    <rPh sb="8" eb="10">
      <t>シカク</t>
    </rPh>
    <rPh sb="10" eb="12">
      <t>キロク</t>
    </rPh>
    <rPh sb="13" eb="15">
      <t>ウワマワ</t>
    </rPh>
    <rPh sb="16" eb="18">
      <t>バアイ</t>
    </rPh>
    <rPh sb="29" eb="30">
      <t>ラン</t>
    </rPh>
    <rPh sb="31" eb="33">
      <t>キロク</t>
    </rPh>
    <rPh sb="34" eb="36">
      <t>キニュウ</t>
    </rPh>
    <phoneticPr fontId="2"/>
  </si>
  <si>
    <t>この大会は、資格審査があります。資格取得記録を入力してください。</t>
    <rPh sb="2" eb="4">
      <t>タイカイ</t>
    </rPh>
    <rPh sb="6" eb="10">
      <t>シカクシンサ</t>
    </rPh>
    <rPh sb="16" eb="20">
      <t>シカクシ</t>
    </rPh>
    <rPh sb="20" eb="22">
      <t>キロク</t>
    </rPh>
    <rPh sb="23" eb="25">
      <t>ニュウリョク</t>
    </rPh>
    <phoneticPr fontId="2"/>
  </si>
  <si>
    <t>※シーズンベスト欄は、シーズンベストが資格記録を上回る場合にのみ記入してください。</t>
    <rPh sb="8" eb="9">
      <t>ラン</t>
    </rPh>
    <rPh sb="19" eb="21">
      <t>シカク</t>
    </rPh>
    <rPh sb="21" eb="23">
      <t>キロク</t>
    </rPh>
    <rPh sb="24" eb="26">
      <t>ウワマワ</t>
    </rPh>
    <rPh sb="27" eb="29">
      <t>バアイ</t>
    </rPh>
    <rPh sb="32" eb="34">
      <t>キニュウ</t>
    </rPh>
    <phoneticPr fontId="2"/>
  </si>
  <si>
    <t>参加資格
取得記録１</t>
    <rPh sb="0" eb="4">
      <t>サンカシカク</t>
    </rPh>
    <rPh sb="5" eb="7">
      <t>シュトク</t>
    </rPh>
    <rPh sb="7" eb="9">
      <t>キロク</t>
    </rPh>
    <phoneticPr fontId="2"/>
  </si>
  <si>
    <t>参加資格
取得記録２</t>
    <rPh sb="0" eb="4">
      <t>サンカシカク</t>
    </rPh>
    <rPh sb="5" eb="7">
      <t>シュトク</t>
    </rPh>
    <rPh sb="7" eb="9">
      <t>キロク</t>
    </rPh>
    <phoneticPr fontId="2"/>
  </si>
  <si>
    <t>シーズン
ベスト１</t>
    <phoneticPr fontId="2"/>
  </si>
  <si>
    <t>シーズン
ベスト２</t>
    <phoneticPr fontId="2"/>
  </si>
  <si>
    <r>
      <rPr>
        <sz val="14"/>
        <color theme="1"/>
        <rFont val="ＭＳ 明朝"/>
        <family val="1"/>
        <charset val="128"/>
      </rPr>
      <t>シーズンベストが資格記録の場合には、シーズンベストの欄は</t>
    </r>
    <r>
      <rPr>
        <b/>
        <i/>
        <sz val="14"/>
        <color theme="1"/>
        <rFont val="ＭＳ ゴシック"/>
        <family val="3"/>
        <charset val="128"/>
      </rPr>
      <t>未記入</t>
    </r>
    <r>
      <rPr>
        <sz val="14"/>
        <color theme="1"/>
        <rFont val="ＭＳ 明朝"/>
        <family val="1"/>
        <charset val="128"/>
      </rPr>
      <t>にしてください。</t>
    </r>
    <rPh sb="8" eb="10">
      <t>シカク</t>
    </rPh>
    <rPh sb="10" eb="12">
      <t>キロク</t>
    </rPh>
    <rPh sb="13" eb="15">
      <t>バアイ</t>
    </rPh>
    <rPh sb="26" eb="27">
      <t>ラン</t>
    </rPh>
    <rPh sb="28" eb="29">
      <t>ミ</t>
    </rPh>
    <rPh sb="29" eb="31">
      <t>キニュウ</t>
    </rPh>
    <phoneticPr fontId="2"/>
  </si>
  <si>
    <t>～</t>
    <phoneticPr fontId="2"/>
  </si>
  <si>
    <t>※メール送信を最優先してください。</t>
    <rPh sb="7" eb="10">
      <t>サイユウセン</t>
    </rPh>
    <phoneticPr fontId="2"/>
  </si>
  <si>
    <t>　・それ以外の場合は、必要事項を入力してください。</t>
    <rPh sb="4" eb="6">
      <t>イガイ</t>
    </rPh>
    <rPh sb="7" eb="9">
      <t>バアイ</t>
    </rPh>
    <rPh sb="11" eb="13">
      <t>ヒツヨウ</t>
    </rPh>
    <rPh sb="13" eb="15">
      <t>ジコウ</t>
    </rPh>
    <rPh sb="16" eb="18">
      <t>ニュウリョク</t>
    </rPh>
    <phoneticPr fontId="2"/>
  </si>
  <si>
    <t>　　④種目別人数の確認　⑤申込一覧表の確認</t>
    <rPh sb="3" eb="6">
      <t>シュモクベツ</t>
    </rPh>
    <rPh sb="6" eb="8">
      <t>ニンズウ</t>
    </rPh>
    <rPh sb="9" eb="11">
      <t>カクニン</t>
    </rPh>
    <phoneticPr fontId="2"/>
  </si>
  <si>
    <t>　　⑥種目別人数表・申込一覧表・個人種目個票・リレー個票・混成個票の印刷</t>
    <rPh sb="3" eb="6">
      <t>シュモクベツ</t>
    </rPh>
    <rPh sb="6" eb="8">
      <t>ニンズウ</t>
    </rPh>
    <rPh sb="8" eb="9">
      <t>オモテ</t>
    </rPh>
    <rPh sb="10" eb="12">
      <t>モウシコミ</t>
    </rPh>
    <rPh sb="12" eb="14">
      <t>イチラン</t>
    </rPh>
    <rPh sb="14" eb="15">
      <t>ヒョウ</t>
    </rPh>
    <rPh sb="16" eb="20">
      <t>コジンシュモク</t>
    </rPh>
    <rPh sb="20" eb="22">
      <t>コヒョウ</t>
    </rPh>
    <rPh sb="26" eb="28">
      <t>コヒョウ</t>
    </rPh>
    <rPh sb="29" eb="31">
      <t>コンセイ</t>
    </rPh>
    <rPh sb="31" eb="33">
      <t>コヒョウ</t>
    </rPh>
    <rPh sb="34" eb="36">
      <t>インサツ</t>
    </rPh>
    <phoneticPr fontId="2"/>
  </si>
  <si>
    <t xml:space="preserve">〒460-0012　名古屋市中区千代田２－19－16　千代田ビル７Ｆ
         （財）愛知陸上競技協会　「愛知選手権リレー・5000m・10000m大会・県混成競技会」宛
</t>
    <phoneticPr fontId="2"/>
  </si>
  <si>
    <r>
      <t>　・</t>
    </r>
    <r>
      <rPr>
        <b/>
        <sz val="11"/>
        <color rgb="FFFF0000"/>
        <rFont val="ＭＳ 明朝"/>
        <family val="1"/>
        <charset val="128"/>
      </rPr>
      <t>「④種目別一覧表」「⑤申込一覧表」「各種個票」</t>
    </r>
    <r>
      <rPr>
        <b/>
        <sz val="11"/>
        <color theme="1"/>
        <rFont val="ＭＳ 明朝"/>
        <family val="1"/>
        <charset val="128"/>
      </rPr>
      <t>を郵送してください。</t>
    </r>
    <rPh sb="4" eb="7">
      <t>シュモクベツ</t>
    </rPh>
    <rPh sb="7" eb="10">
      <t>イチランヒョウ</t>
    </rPh>
    <rPh sb="13" eb="15">
      <t>モウシコミ</t>
    </rPh>
    <rPh sb="15" eb="18">
      <t>イチランヒョウ</t>
    </rPh>
    <rPh sb="20" eb="22">
      <t>カクシュ</t>
    </rPh>
    <rPh sb="22" eb="24">
      <t>コヒョウ</t>
    </rPh>
    <rPh sb="26" eb="28">
      <t>ユウソウ</t>
    </rPh>
    <phoneticPr fontId="2"/>
  </si>
  <si>
    <t>振込明細書のコピーを添付してください</t>
    <rPh sb="0" eb="2">
      <t>フリコミ</t>
    </rPh>
    <rPh sb="2" eb="5">
      <t>メイサイショ</t>
    </rPh>
    <rPh sb="10" eb="12">
      <t>テンプ</t>
    </rPh>
    <phoneticPr fontId="2"/>
  </si>
  <si>
    <t>少年B男子砲丸投(5.000kg)</t>
    <phoneticPr fontId="41"/>
  </si>
  <si>
    <t>　　①選手情報の入力</t>
    <rPh sb="3" eb="5">
      <t>センシュ</t>
    </rPh>
    <rPh sb="5" eb="7">
      <t>ジョウホウ</t>
    </rPh>
    <rPh sb="8" eb="10">
      <t>ニュウリョク</t>
    </rPh>
    <phoneticPr fontId="2"/>
  </si>
  <si>
    <t>　　②団体情報の入力</t>
    <rPh sb="3" eb="5">
      <t>ダ</t>
    </rPh>
    <rPh sb="5" eb="7">
      <t>ジョウホウ</t>
    </rPh>
    <rPh sb="8" eb="10">
      <t>ニュウリョク</t>
    </rPh>
    <phoneticPr fontId="2"/>
  </si>
  <si>
    <t>　・選手情報入力はNoだけで必要事項が入力されます。</t>
    <rPh sb="2" eb="6">
      <t>センシュジョウホウ</t>
    </rPh>
    <rPh sb="6" eb="8">
      <t>ニュウリョク</t>
    </rPh>
    <rPh sb="14" eb="18">
      <t>ヒツヨウジコウ</t>
    </rPh>
    <rPh sb="19" eb="21">
      <t>ニュウリョク</t>
    </rPh>
    <phoneticPr fontId="2"/>
  </si>
  <si>
    <r>
      <t>　・「④種目別人数表」にある、</t>
    </r>
    <r>
      <rPr>
        <b/>
        <sz val="11"/>
        <color rgb="FFFF0000"/>
        <rFont val="ＭＳ ゴシック"/>
        <family val="3"/>
        <charset val="128"/>
      </rPr>
      <t>帳票印刷ボタン</t>
    </r>
    <r>
      <rPr>
        <sz val="11"/>
        <color theme="1"/>
        <rFont val="ＭＳ 明朝"/>
        <family val="1"/>
        <charset val="128"/>
      </rPr>
      <t>をクリックして種目別人数表・申込一覧表・個人種目個票等の印刷を行ってください。</t>
    </r>
    <rPh sb="4" eb="7">
      <t>シュモクベツ</t>
    </rPh>
    <rPh sb="7" eb="9">
      <t>ニンズウ</t>
    </rPh>
    <rPh sb="9" eb="10">
      <t>ヒョウ</t>
    </rPh>
    <rPh sb="15" eb="19">
      <t>チョウ</t>
    </rPh>
    <rPh sb="29" eb="32">
      <t>シュモクベツ</t>
    </rPh>
    <rPh sb="32" eb="34">
      <t>ニンズウ</t>
    </rPh>
    <rPh sb="34" eb="35">
      <t>ヒョウ</t>
    </rPh>
    <rPh sb="36" eb="38">
      <t>モウシコミ</t>
    </rPh>
    <rPh sb="38" eb="41">
      <t>イチランヒョウ</t>
    </rPh>
    <rPh sb="42" eb="46">
      <t>コジンシュモク</t>
    </rPh>
    <rPh sb="46" eb="48">
      <t>コヒョウ</t>
    </rPh>
    <rPh sb="48" eb="49">
      <t>ナド</t>
    </rPh>
    <rPh sb="50" eb="53">
      <t>イン</t>
    </rPh>
    <rPh sb="53" eb="56">
      <t>オコ</t>
    </rPh>
    <phoneticPr fontId="2"/>
  </si>
  <si>
    <t>４月末の登録データが入っていますので、ナンバーの入力で選手データが入りますが、新入生などに対応していない場合があります。</t>
    <rPh sb="1" eb="3">
      <t>ガツマツ</t>
    </rPh>
    <rPh sb="4" eb="6">
      <t>トウロク</t>
    </rPh>
    <rPh sb="10" eb="11">
      <t>ハイ</t>
    </rPh>
    <rPh sb="24" eb="26">
      <t>ニュウリョク</t>
    </rPh>
    <rPh sb="27" eb="29">
      <t>センシュ</t>
    </rPh>
    <rPh sb="33" eb="34">
      <t>ハイ</t>
    </rPh>
    <rPh sb="39" eb="41">
      <t>シンニュウ</t>
    </rPh>
    <rPh sb="41" eb="42">
      <t>セイ</t>
    </rPh>
    <rPh sb="45" eb="47">
      <t>タイオウ</t>
    </rPh>
    <rPh sb="52" eb="54">
      <t>バアイ</t>
    </rPh>
    <phoneticPr fontId="2"/>
  </si>
  <si>
    <t>Ver2</t>
    <phoneticPr fontId="2"/>
  </si>
  <si>
    <t>Ver2</t>
    <phoneticPr fontId="41"/>
  </si>
  <si>
    <t>出場資格</t>
    <phoneticPr fontId="78"/>
  </si>
  <si>
    <t>出場資格</t>
    <phoneticPr fontId="78"/>
  </si>
  <si>
    <t>←入力不要です。</t>
    <rPh sb="1" eb="3">
      <t>ニュウリョク</t>
    </rPh>
    <rPh sb="3" eb="5">
      <t>フヨウ</t>
    </rPh>
    <phoneticPr fontId="2"/>
  </si>
  <si>
    <r>
      <t>←</t>
    </r>
    <r>
      <rPr>
        <b/>
        <sz val="14"/>
        <color rgb="FFFF0000"/>
        <rFont val="ＭＳ ゴシック"/>
        <family val="3"/>
        <charset val="128"/>
      </rPr>
      <t>愛知県立･名古屋市立等を省いて入力してください。</t>
    </r>
    <rPh sb="1" eb="5">
      <t>アイチケンリツ</t>
    </rPh>
    <rPh sb="6" eb="12">
      <t>ナゴヤシリツナド</t>
    </rPh>
    <rPh sb="13" eb="14">
      <t>ハブ</t>
    </rPh>
    <rPh sb="16" eb="18">
      <t>ニュウリョク</t>
    </rPh>
    <phoneticPr fontId="2"/>
  </si>
  <si>
    <t>A</t>
    <phoneticPr fontId="2"/>
  </si>
  <si>
    <t>ﾅﾝﾊﾞｰ1</t>
    <phoneticPr fontId="2"/>
  </si>
  <si>
    <t>ﾅﾝﾊﾞｰ2</t>
  </si>
  <si>
    <r>
      <t>申込みメールアドレス→　</t>
    </r>
    <r>
      <rPr>
        <sz val="18"/>
        <color theme="1"/>
        <rFont val="ＭＳ Ｐゴシック"/>
        <family val="3"/>
        <charset val="128"/>
        <scheme val="minor"/>
      </rPr>
      <t>aichi.relay@gmail.com</t>
    </r>
    <phoneticPr fontId="2"/>
  </si>
  <si>
    <t>Ver３</t>
    <phoneticPr fontId="2"/>
  </si>
  <si>
    <t>愛知選手権混成･リレー･5000m･10000m</t>
    <rPh sb="0" eb="2">
      <t>アイチ</t>
    </rPh>
    <rPh sb="2" eb="5">
      <t>センシュケン</t>
    </rPh>
    <rPh sb="5" eb="7">
      <t>コンセイ</t>
    </rPh>
    <phoneticPr fontId="2"/>
  </si>
  <si>
    <t>一般用</t>
    <rPh sb="0" eb="2">
      <t>イッ</t>
    </rPh>
    <rPh sb="2" eb="3">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</si>
</sst>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411]m&quot;月&quot;d&quot;日&quot;&quot;(&quot;aaa&quot;)郵送必着&quot;"/>
    <numFmt numFmtId="178" formatCode="[$-411]ggge&quot;年&quot;m&quot;月&quot;d&quot;日&quot;&quot;(&quot;aaa&quot;)&quot;"/>
    <numFmt numFmtId="179" formatCode="[$-411]m&quot;月&quot;d&quot;日&quot;&quot;(&quot;aaa&quot;)&quot;"/>
  </numFmts>
  <fonts count="115">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1"/>
      <color theme="3" tint="0.39997558519241921"/>
      <name val="ＭＳ ゴシック"/>
      <family val="3"/>
      <charset val="128"/>
    </font>
    <font>
      <b/>
      <sz val="14"/>
      <color indexed="10"/>
      <name val="ＭＳ 明朝"/>
      <family val="1"/>
      <charset val="128"/>
    </font>
    <font>
      <b/>
      <sz val="14"/>
      <name val="ＭＳ Ｐ明朝"/>
      <family val="1"/>
      <charset val="128"/>
    </font>
    <font>
      <sz val="9"/>
      <color indexed="81"/>
      <name val="ＭＳ Ｐゴシック"/>
      <family val="3"/>
      <charset val="128"/>
    </font>
    <font>
      <b/>
      <sz val="9"/>
      <color indexed="81"/>
      <name val="ＭＳ Ｐゴシック"/>
      <family val="3"/>
      <charset val="128"/>
    </font>
    <font>
      <b/>
      <sz val="16"/>
      <color rgb="FFFF0000"/>
      <name val="ＭＳ ゴシック"/>
      <family val="3"/>
      <charset val="128"/>
    </font>
    <font>
      <sz val="11"/>
      <color rgb="FFFF0000"/>
      <name val="ＭＳ 明朝"/>
      <family val="1"/>
      <charset val="128"/>
    </font>
    <font>
      <sz val="18"/>
      <color theme="1"/>
      <name val="ＭＳ Ｐゴシック"/>
      <family val="3"/>
      <charset val="128"/>
      <scheme val="minor"/>
    </font>
    <font>
      <sz val="16"/>
      <color theme="1"/>
      <name val="ＭＳ 明朝"/>
      <family val="1"/>
      <charset val="128"/>
    </font>
    <font>
      <sz val="8"/>
      <name val="ＤＦ平成明朝体W7"/>
      <family val="3"/>
      <charset val="128"/>
    </font>
    <font>
      <sz val="9"/>
      <name val="ＤＦ平成明朝体W7"/>
      <family val="3"/>
      <charset val="128"/>
    </font>
    <font>
      <sz val="20"/>
      <color theme="1"/>
      <name val="ＭＳ Ｐゴシック"/>
      <family val="3"/>
      <charset val="128"/>
      <scheme val="minor"/>
    </font>
    <font>
      <sz val="18"/>
      <color theme="1"/>
      <name val="ＭＳ 明朝"/>
      <family val="1"/>
      <charset val="128"/>
    </font>
    <font>
      <sz val="20"/>
      <color theme="1"/>
      <name val="ＭＳ 明朝"/>
      <family val="1"/>
      <charset val="128"/>
    </font>
    <font>
      <sz val="11"/>
      <color theme="1"/>
      <name val="ＭＳ Ｐゴシック"/>
      <family val="3"/>
      <charset val="128"/>
      <scheme val="minor"/>
    </font>
    <font>
      <b/>
      <sz val="9"/>
      <name val="ＭＳ ゴシック"/>
      <family val="3"/>
      <charset val="128"/>
    </font>
    <font>
      <b/>
      <sz val="9"/>
      <color rgb="FFFF0000"/>
      <name val="ＭＳ ゴシック"/>
      <family val="3"/>
      <charset val="128"/>
    </font>
    <font>
      <sz val="9"/>
      <color indexed="10"/>
      <name val="ＭＳ ゴシック"/>
      <family val="3"/>
      <charset val="128"/>
    </font>
    <font>
      <sz val="22"/>
      <name val="ＤＨＰ平成明朝体W7"/>
      <family val="3"/>
      <charset val="128"/>
    </font>
    <font>
      <sz val="6"/>
      <name val="ＭＳ Ｐ明朝"/>
      <family val="1"/>
      <charset val="128"/>
    </font>
    <font>
      <sz val="20"/>
      <name val="ＭＳ ゴシック"/>
      <family val="3"/>
      <charset val="128"/>
    </font>
    <font>
      <b/>
      <sz val="12"/>
      <name val="ＭＳ 明朝"/>
      <family val="1"/>
      <charset val="128"/>
    </font>
    <font>
      <sz val="16"/>
      <name val="標準明朝"/>
      <family val="1"/>
      <charset val="128"/>
    </font>
    <font>
      <sz val="8"/>
      <name val="ＭＳ ゴシック"/>
      <family val="3"/>
      <charset val="128"/>
    </font>
    <font>
      <sz val="12"/>
      <name val="ＭＳ 明朝"/>
      <family val="1"/>
      <charset val="128"/>
    </font>
    <font>
      <sz val="9"/>
      <name val="ＭＳ 明朝"/>
      <family val="1"/>
      <charset val="128"/>
    </font>
    <font>
      <sz val="11"/>
      <name val="標準明朝"/>
      <family val="1"/>
      <charset val="128"/>
    </font>
    <font>
      <sz val="12"/>
      <name val="標準明朝"/>
      <family val="1"/>
      <charset val="128"/>
    </font>
    <font>
      <sz val="10"/>
      <name val="ＭＳ 明朝"/>
      <family val="1"/>
      <charset val="128"/>
    </font>
    <font>
      <sz val="8"/>
      <name val="ＭＳ 明朝"/>
      <family val="1"/>
      <charset val="128"/>
    </font>
    <font>
      <sz val="11"/>
      <name val="明朝"/>
      <family val="1"/>
      <charset val="128"/>
    </font>
    <font>
      <sz val="8"/>
      <name val="明朝"/>
      <family val="1"/>
      <charset val="128"/>
    </font>
    <font>
      <b/>
      <sz val="12"/>
      <color indexed="81"/>
      <name val="ＭＳ Ｐゴシック"/>
      <family val="3"/>
      <charset val="128"/>
    </font>
    <font>
      <sz val="20"/>
      <name val="ＤＨＰ平成明朝体W7"/>
      <family val="3"/>
      <charset val="128"/>
    </font>
    <font>
      <sz val="10"/>
      <name val="ＭＳ ゴシック"/>
      <family val="3"/>
      <charset val="128"/>
    </font>
    <font>
      <sz val="20"/>
      <name val="標準明朝"/>
      <family val="1"/>
      <charset val="128"/>
    </font>
    <font>
      <sz val="14"/>
      <name val="ＭＳ 明朝"/>
      <family val="1"/>
      <charset val="128"/>
    </font>
    <font>
      <sz val="16"/>
      <name val="ＭＳ 明朝"/>
      <family val="1"/>
      <charset val="128"/>
    </font>
    <font>
      <sz val="12"/>
      <name val="明朝"/>
      <family val="1"/>
      <charset val="128"/>
    </font>
    <font>
      <sz val="6"/>
      <name val="明朝"/>
      <family val="1"/>
      <charset val="128"/>
    </font>
    <font>
      <b/>
      <sz val="20"/>
      <name val="ＭＳ 明朝"/>
      <family val="1"/>
      <charset val="128"/>
    </font>
    <font>
      <b/>
      <sz val="18"/>
      <name val="標準明朝"/>
      <family val="1"/>
      <charset val="128"/>
    </font>
    <font>
      <b/>
      <sz val="22"/>
      <name val="ＭＳ 明朝"/>
      <family val="1"/>
      <charset val="128"/>
    </font>
    <font>
      <b/>
      <sz val="28"/>
      <name val="ＭＳ 明朝"/>
      <family val="1"/>
      <charset val="128"/>
    </font>
    <font>
      <sz val="26"/>
      <name val="ＭＳ Ｐゴシック"/>
      <family val="3"/>
      <charset val="128"/>
      <scheme val="major"/>
    </font>
    <font>
      <b/>
      <sz val="22"/>
      <name val="ＭＳ Ｐゴシック"/>
      <family val="3"/>
      <charset val="128"/>
      <scheme val="minor"/>
    </font>
    <font>
      <sz val="22"/>
      <name val="ＭＳ Ｐゴシック"/>
      <family val="3"/>
      <charset val="128"/>
      <scheme val="minor"/>
    </font>
    <font>
      <sz val="20"/>
      <name val="ＭＳ 明朝"/>
      <family val="1"/>
      <charset val="128"/>
    </font>
    <font>
      <sz val="14"/>
      <color theme="1"/>
      <name val="ＭＳ 明朝"/>
      <family val="1"/>
      <charset val="128"/>
    </font>
    <font>
      <b/>
      <sz val="14"/>
      <color theme="1"/>
      <name val="ＭＳ Ｐゴシック"/>
      <family val="3"/>
      <charset val="128"/>
    </font>
    <font>
      <b/>
      <sz val="10"/>
      <color indexed="81"/>
      <name val="MS P ゴシック"/>
      <family val="3"/>
      <charset val="128"/>
    </font>
    <font>
      <b/>
      <i/>
      <sz val="14"/>
      <color theme="1"/>
      <name val="ＭＳ ゴシック"/>
      <family val="3"/>
      <charset val="128"/>
    </font>
    <font>
      <sz val="14"/>
      <color theme="1"/>
      <name val="ＭＳ ゴシック"/>
      <family val="1"/>
      <charset val="128"/>
    </font>
    <font>
      <sz val="16"/>
      <name val="ＭＳ Ｐ明朝"/>
      <family val="1"/>
      <charset val="128"/>
    </font>
    <font>
      <sz val="16"/>
      <color theme="1"/>
      <name val="ＭＳ Ｐゴシック"/>
      <family val="3"/>
      <charset val="128"/>
    </font>
    <font>
      <sz val="18"/>
      <color theme="1"/>
      <name val="HG創英ﾌﾟﾚｾﾞﾝｽEB"/>
      <family val="1"/>
      <charset val="128"/>
    </font>
  </fonts>
  <fills count="13">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0000"/>
        <bgColor indexed="64"/>
      </patternFill>
    </fill>
  </fills>
  <borders count="15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diagonalDown="1">
      <left style="thin">
        <color indexed="64"/>
      </left>
      <right style="medium">
        <color indexed="64"/>
      </right>
      <top style="medium">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left style="thin">
        <color auto="1"/>
      </left>
      <right style="medium">
        <color auto="1"/>
      </right>
      <top style="medium">
        <color auto="1"/>
      </top>
      <bottom/>
      <diagonal/>
    </border>
    <border>
      <left style="medium">
        <color auto="1"/>
      </left>
      <right/>
      <top/>
      <bottom style="double">
        <color auto="1"/>
      </bottom>
      <diagonal/>
    </border>
    <border>
      <left style="thin">
        <color auto="1"/>
      </left>
      <right style="medium">
        <color auto="1"/>
      </right>
      <top/>
      <bottom style="double">
        <color auto="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hair">
        <color indexed="64"/>
      </bottom>
      <diagonal style="hair">
        <color indexed="64"/>
      </diagonal>
    </border>
    <border diagonalUp="1" diagonalDown="1">
      <left style="thin">
        <color indexed="64"/>
      </left>
      <right style="thin">
        <color indexed="64"/>
      </right>
      <top style="hair">
        <color indexed="64"/>
      </top>
      <bottom style="hair">
        <color indexed="64"/>
      </bottom>
      <diagonal style="hair">
        <color indexed="64"/>
      </diagonal>
    </border>
    <border diagonalUp="1" diagonalDown="1">
      <left style="thin">
        <color indexed="64"/>
      </left>
      <right style="thin">
        <color indexed="64"/>
      </right>
      <top style="hair">
        <color indexed="64"/>
      </top>
      <bottom/>
      <diagonal style="hair">
        <color indexed="64"/>
      </diagonal>
    </border>
    <border diagonalUp="1" diagonalDown="1">
      <left style="thin">
        <color indexed="64"/>
      </left>
      <right style="thin">
        <color indexed="64"/>
      </right>
      <top style="hair">
        <color indexed="64"/>
      </top>
      <bottom style="thin">
        <color indexed="64"/>
      </bottom>
      <diagonal style="hair">
        <color indexed="64"/>
      </diagonal>
    </border>
    <border diagonalUp="1" diagonalDown="1">
      <left style="thin">
        <color indexed="64"/>
      </left>
      <right style="thin">
        <color indexed="64"/>
      </right>
      <top/>
      <bottom style="hair">
        <color indexed="64"/>
      </bottom>
      <diagonal style="hair">
        <color indexed="64"/>
      </diagonal>
    </border>
    <border>
      <left style="thin">
        <color indexed="64"/>
      </left>
      <right style="thin">
        <color indexed="64"/>
      </right>
      <top style="medium">
        <color indexed="64"/>
      </top>
      <bottom style="medium">
        <color indexed="64"/>
      </bottom>
      <diagonal/>
    </border>
    <border>
      <left style="dotted">
        <color indexed="64"/>
      </left>
      <right/>
      <top/>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hair">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style="medium">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hair">
        <color indexed="64"/>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dotted">
        <color indexed="64"/>
      </diagonal>
    </border>
    <border diagonalDown="1">
      <left style="thin">
        <color indexed="64"/>
      </left>
      <right style="thin">
        <color indexed="64"/>
      </right>
      <top style="thin">
        <color indexed="64"/>
      </top>
      <bottom style="hair">
        <color indexed="64"/>
      </bottom>
      <diagonal style="dotted">
        <color indexed="64"/>
      </diagonal>
    </border>
    <border diagonalDown="1">
      <left style="thin">
        <color indexed="64"/>
      </left>
      <right style="thin">
        <color indexed="64"/>
      </right>
      <top style="hair">
        <color indexed="64"/>
      </top>
      <bottom style="hair">
        <color indexed="64"/>
      </bottom>
      <diagonal style="dotted">
        <color indexed="64"/>
      </diagonal>
    </border>
    <border diagonalDown="1">
      <left style="thin">
        <color indexed="64"/>
      </left>
      <right style="thin">
        <color indexed="64"/>
      </right>
      <top style="hair">
        <color indexed="64"/>
      </top>
      <bottom/>
      <diagonal style="dotted">
        <color indexed="64"/>
      </diagonal>
    </border>
    <border diagonalDown="1">
      <left style="thin">
        <color indexed="64"/>
      </left>
      <right style="thin">
        <color indexed="64"/>
      </right>
      <top style="hair">
        <color indexed="64"/>
      </top>
      <bottom style="thin">
        <color indexed="64"/>
      </bottom>
      <diagonal style="dotted">
        <color indexed="64"/>
      </diagonal>
    </border>
    <border diagonalDown="1">
      <left style="thin">
        <color indexed="64"/>
      </left>
      <right style="thin">
        <color indexed="64"/>
      </right>
      <top/>
      <bottom style="hair">
        <color indexed="64"/>
      </bottom>
      <diagonal style="dotted">
        <color indexed="64"/>
      </diagonal>
    </border>
    <border>
      <left/>
      <right/>
      <top/>
      <bottom style="dashDot">
        <color auto="1"/>
      </bottom>
      <diagonal/>
    </border>
  </borders>
  <cellStyleXfs count="5">
    <xf numFmtId="0" fontId="0" fillId="0" borderId="0">
      <alignment vertical="center"/>
    </xf>
    <xf numFmtId="0" fontId="24" fillId="0" borderId="0"/>
    <xf numFmtId="0" fontId="12" fillId="0" borderId="0">
      <alignment vertical="center"/>
    </xf>
    <xf numFmtId="0" fontId="1" fillId="0" borderId="0">
      <alignment vertical="center"/>
    </xf>
    <xf numFmtId="9" fontId="73" fillId="0" borderId="0" applyFont="0" applyFill="0" applyBorder="0" applyAlignment="0" applyProtection="0">
      <alignment vertical="center"/>
    </xf>
  </cellStyleXfs>
  <cellXfs count="821">
    <xf numFmtId="0" fontId="0" fillId="0" borderId="0" xfId="0">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Fill="1" applyBorder="1" applyAlignment="1">
      <alignment vertical="center"/>
    </xf>
    <xf numFmtId="0" fontId="25" fillId="0" borderId="0" xfId="0" applyFont="1" applyBorder="1" applyAlignment="1">
      <alignment horizontal="center" vertical="center"/>
    </xf>
    <xf numFmtId="0" fontId="0" fillId="0" borderId="0" xfId="0" applyFill="1">
      <alignment vertical="center"/>
    </xf>
    <xf numFmtId="0" fontId="25" fillId="0" borderId="0" xfId="0" applyFont="1" applyFill="1" applyBorder="1">
      <alignment vertical="center"/>
    </xf>
    <xf numFmtId="0" fontId="30" fillId="0" borderId="0" xfId="0" applyFont="1" applyAlignment="1">
      <alignment vertical="center"/>
    </xf>
    <xf numFmtId="0" fontId="30" fillId="0" borderId="0" xfId="0" applyFont="1" applyFill="1" applyBorder="1" applyAlignment="1">
      <alignment vertical="center"/>
    </xf>
    <xf numFmtId="0" fontId="25"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5" fillId="0" borderId="0" xfId="0" applyFont="1">
      <alignment vertical="center"/>
    </xf>
    <xf numFmtId="49" fontId="25" fillId="0" borderId="0" xfId="0" applyNumberFormat="1" applyFont="1" applyAlignment="1">
      <alignment horizontal="right" vertical="center"/>
    </xf>
    <xf numFmtId="0" fontId="25" fillId="0" borderId="0" xfId="0" applyFont="1" applyAlignment="1">
      <alignment horizontal="right" vertical="center"/>
    </xf>
    <xf numFmtId="0" fontId="26" fillId="0" borderId="0" xfId="0" applyFont="1">
      <alignment vertical="center"/>
    </xf>
    <xf numFmtId="0" fontId="29" fillId="3" borderId="3" xfId="0" applyFont="1" applyFill="1" applyBorder="1" applyAlignment="1">
      <alignment horizontal="center" vertical="center"/>
    </xf>
    <xf numFmtId="0" fontId="25" fillId="5" borderId="0" xfId="0" applyFont="1" applyFill="1">
      <alignment vertical="center"/>
    </xf>
    <xf numFmtId="0" fontId="25" fillId="0" borderId="0" xfId="0" applyFont="1" applyFill="1" applyBorder="1" applyAlignment="1">
      <alignment horizontal="left" vertical="center"/>
    </xf>
    <xf numFmtId="0" fontId="35" fillId="5" borderId="0" xfId="0" applyFont="1" applyFill="1">
      <alignment vertical="center"/>
    </xf>
    <xf numFmtId="0" fontId="25" fillId="5" borderId="0" xfId="0" applyFont="1" applyFill="1" applyAlignment="1">
      <alignment horizontal="center" vertical="center"/>
    </xf>
    <xf numFmtId="0" fontId="25" fillId="0" borderId="26" xfId="0" applyFont="1" applyBorder="1" applyAlignment="1">
      <alignment horizontal="center" vertical="center"/>
    </xf>
    <xf numFmtId="0" fontId="25" fillId="0" borderId="19" xfId="0" applyFont="1" applyBorder="1" applyAlignment="1">
      <alignment horizontal="center" vertical="center"/>
    </xf>
    <xf numFmtId="0" fontId="0" fillId="0" borderId="29" xfId="0" applyBorder="1">
      <alignment vertical="center"/>
    </xf>
    <xf numFmtId="0" fontId="25" fillId="0" borderId="23" xfId="0" applyFont="1" applyBorder="1" applyAlignment="1">
      <alignment horizontal="center" vertical="center"/>
    </xf>
    <xf numFmtId="0" fontId="29" fillId="3" borderId="7" xfId="0" applyFont="1" applyFill="1" applyBorder="1" applyAlignment="1">
      <alignment horizontal="center" vertical="center"/>
    </xf>
    <xf numFmtId="0" fontId="25" fillId="0" borderId="30" xfId="0" applyFont="1" applyBorder="1" applyAlignment="1">
      <alignment horizontal="center" vertical="center"/>
    </xf>
    <xf numFmtId="0" fontId="29" fillId="3" borderId="31" xfId="0" applyFont="1" applyFill="1" applyBorder="1" applyAlignment="1">
      <alignment horizontal="center" vertical="center"/>
    </xf>
    <xf numFmtId="0" fontId="25" fillId="0" borderId="19" xfId="0" applyFont="1" applyBorder="1" applyAlignment="1">
      <alignment horizontal="center" vertical="center" wrapText="1"/>
    </xf>
    <xf numFmtId="0" fontId="36" fillId="3" borderId="6" xfId="0" applyFont="1" applyFill="1" applyBorder="1" applyAlignment="1">
      <alignment horizontal="center" vertical="center"/>
    </xf>
    <xf numFmtId="0" fontId="25" fillId="0" borderId="6" xfId="0" applyFont="1" applyBorder="1" applyAlignment="1">
      <alignment horizontal="center" vertical="center"/>
    </xf>
    <xf numFmtId="0" fontId="0" fillId="0" borderId="0" xfId="0" applyBorder="1">
      <alignment vertical="center"/>
    </xf>
    <xf numFmtId="0" fontId="23"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Protection="1">
      <alignment vertical="center"/>
    </xf>
    <xf numFmtId="0" fontId="25" fillId="0" borderId="0" xfId="0" applyFont="1" applyFill="1" applyBorder="1" applyAlignment="1" applyProtection="1">
      <alignment vertical="center"/>
    </xf>
    <xf numFmtId="0" fontId="0" fillId="0" borderId="0" xfId="0" applyFill="1" applyProtection="1">
      <alignment vertical="center"/>
    </xf>
    <xf numFmtId="0" fontId="25" fillId="5" borderId="0" xfId="0" applyFont="1" applyFill="1" applyBorder="1" applyAlignment="1">
      <alignment horizontal="center" vertical="center"/>
    </xf>
    <xf numFmtId="0" fontId="0" fillId="5" borderId="0" xfId="0" applyFill="1">
      <alignment vertical="center"/>
    </xf>
    <xf numFmtId="0" fontId="25" fillId="5" borderId="0" xfId="0" applyFont="1" applyFill="1" applyAlignment="1">
      <alignment horizontal="right" vertical="center"/>
    </xf>
    <xf numFmtId="0" fontId="25" fillId="5" borderId="41" xfId="0" applyFont="1" applyFill="1" applyBorder="1">
      <alignment vertical="center"/>
    </xf>
    <xf numFmtId="0" fontId="25" fillId="5" borderId="42" xfId="0" applyFont="1" applyFill="1" applyBorder="1">
      <alignment vertical="center"/>
    </xf>
    <xf numFmtId="0" fontId="25" fillId="5" borderId="43" xfId="0" applyFont="1" applyFill="1" applyBorder="1">
      <alignment vertical="center"/>
    </xf>
    <xf numFmtId="0" fontId="25" fillId="5" borderId="0" xfId="0" applyFont="1" applyFill="1" applyBorder="1" applyAlignment="1">
      <alignment horizontal="right" vertical="center"/>
    </xf>
    <xf numFmtId="0" fontId="25" fillId="5" borderId="44" xfId="0" applyFont="1" applyFill="1" applyBorder="1">
      <alignment vertical="center"/>
    </xf>
    <xf numFmtId="0" fontId="25" fillId="5" borderId="0" xfId="0" applyFont="1" applyFill="1" applyBorder="1">
      <alignment vertical="center"/>
    </xf>
    <xf numFmtId="0" fontId="25" fillId="5" borderId="45" xfId="0" applyFont="1" applyFill="1" applyBorder="1">
      <alignment vertical="center"/>
    </xf>
    <xf numFmtId="0" fontId="25" fillId="5" borderId="46" xfId="0" applyFont="1" applyFill="1" applyBorder="1" applyAlignment="1">
      <alignment horizontal="right" vertical="center"/>
    </xf>
    <xf numFmtId="0" fontId="25" fillId="5" borderId="47" xfId="0" applyFont="1" applyFill="1" applyBorder="1" applyAlignment="1">
      <alignment horizontal="right" vertical="center"/>
    </xf>
    <xf numFmtId="0" fontId="25" fillId="5" borderId="47" xfId="0" applyFont="1" applyFill="1" applyBorder="1" applyAlignment="1">
      <alignment horizontal="center" vertical="center"/>
    </xf>
    <xf numFmtId="0" fontId="25" fillId="5" borderId="47" xfId="0" applyFont="1" applyFill="1" applyBorder="1" applyAlignment="1">
      <alignment horizontal="left" vertical="center"/>
    </xf>
    <xf numFmtId="0" fontId="25" fillId="5" borderId="48" xfId="0" applyFont="1" applyFill="1" applyBorder="1">
      <alignment vertical="center"/>
    </xf>
    <xf numFmtId="0" fontId="25" fillId="0" borderId="0" xfId="0" applyFont="1" applyProtection="1">
      <alignment vertical="center"/>
    </xf>
    <xf numFmtId="0" fontId="25" fillId="0" borderId="3"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6" xfId="0" applyFont="1" applyBorder="1" applyAlignment="1" applyProtection="1">
      <alignment horizontal="center" vertical="center" shrinkToFit="1"/>
      <protection locked="0"/>
    </xf>
    <xf numFmtId="0" fontId="25" fillId="0" borderId="31" xfId="0" applyFont="1" applyBorder="1" applyAlignment="1" applyProtection="1">
      <alignment horizontal="center" vertical="center" shrinkToFit="1"/>
      <protection locked="0"/>
    </xf>
    <xf numFmtId="0" fontId="25" fillId="0" borderId="0" xfId="0" applyFont="1" applyFill="1" applyBorder="1" applyAlignment="1" applyProtection="1">
      <alignment horizontal="right" vertical="center"/>
    </xf>
    <xf numFmtId="0" fontId="25" fillId="0" borderId="49" xfId="0" applyFont="1" applyBorder="1" applyAlignment="1">
      <alignment vertical="center"/>
    </xf>
    <xf numFmtId="0" fontId="25" fillId="0" borderId="52" xfId="0" applyFont="1" applyBorder="1" applyAlignment="1">
      <alignment horizontal="center" vertical="center"/>
    </xf>
    <xf numFmtId="0" fontId="25" fillId="0" borderId="54" xfId="0" applyFont="1" applyBorder="1" applyAlignment="1">
      <alignment vertical="center"/>
    </xf>
    <xf numFmtId="0" fontId="25" fillId="0" borderId="58" xfId="0" applyFont="1" applyBorder="1" applyAlignment="1">
      <alignment vertical="center"/>
    </xf>
    <xf numFmtId="0" fontId="0" fillId="0" borderId="0" xfId="0" applyAlignment="1">
      <alignment vertical="center"/>
    </xf>
    <xf numFmtId="0" fontId="0" fillId="0" borderId="52" xfId="0" applyBorder="1">
      <alignment vertical="center"/>
    </xf>
    <xf numFmtId="0" fontId="0" fillId="0" borderId="58" xfId="0" applyBorder="1">
      <alignment vertical="center"/>
    </xf>
    <xf numFmtId="0" fontId="0" fillId="0" borderId="53" xfId="0" applyBorder="1">
      <alignment vertical="center"/>
    </xf>
    <xf numFmtId="0" fontId="46" fillId="5" borderId="0" xfId="0" applyFont="1" applyFill="1" applyAlignment="1">
      <alignment vertical="center"/>
    </xf>
    <xf numFmtId="0" fontId="25" fillId="0" borderId="49" xfId="0" applyFont="1" applyBorder="1">
      <alignment vertical="center"/>
    </xf>
    <xf numFmtId="0" fontId="25" fillId="0" borderId="51" xfId="0" applyFont="1" applyBorder="1">
      <alignment vertical="center"/>
    </xf>
    <xf numFmtId="0" fontId="29" fillId="0" borderId="51" xfId="0" applyFont="1" applyBorder="1">
      <alignment vertical="center"/>
    </xf>
    <xf numFmtId="0" fontId="25" fillId="0" borderId="52" xfId="0" applyFont="1" applyBorder="1">
      <alignment vertical="center"/>
    </xf>
    <xf numFmtId="0" fontId="25" fillId="0" borderId="54" xfId="0" applyFont="1" applyBorder="1">
      <alignment vertical="center"/>
    </xf>
    <xf numFmtId="0" fontId="25" fillId="0" borderId="0" xfId="0" applyFont="1" applyBorder="1">
      <alignment vertical="center"/>
    </xf>
    <xf numFmtId="0" fontId="25" fillId="0" borderId="58" xfId="0" applyFont="1" applyBorder="1">
      <alignment vertical="center"/>
    </xf>
    <xf numFmtId="0" fontId="25" fillId="0" borderId="12" xfId="0" applyFont="1" applyBorder="1">
      <alignment vertical="center"/>
    </xf>
    <xf numFmtId="0" fontId="25" fillId="0" borderId="40" xfId="0" applyFont="1" applyBorder="1">
      <alignment vertical="center"/>
    </xf>
    <xf numFmtId="0" fontId="25" fillId="0" borderId="53" xfId="0" applyFont="1" applyBorder="1">
      <alignment vertical="center"/>
    </xf>
    <xf numFmtId="0" fontId="28" fillId="0" borderId="0" xfId="0" applyFont="1">
      <alignment vertical="center"/>
    </xf>
    <xf numFmtId="0" fontId="28" fillId="0" borderId="3" xfId="0" applyFont="1" applyBorder="1" applyAlignment="1">
      <alignment horizontal="center" vertical="center"/>
    </xf>
    <xf numFmtId="0" fontId="48" fillId="0" borderId="0" xfId="0" applyFont="1">
      <alignment vertical="center"/>
    </xf>
    <xf numFmtId="0" fontId="48" fillId="0" borderId="26" xfId="0" applyFont="1" applyBorder="1" applyAlignment="1">
      <alignment horizontal="center" vertical="center"/>
    </xf>
    <xf numFmtId="0" fontId="48" fillId="0" borderId="23" xfId="0" applyFont="1" applyBorder="1" applyAlignment="1">
      <alignment horizontal="center" vertical="center"/>
    </xf>
    <xf numFmtId="0" fontId="48" fillId="0" borderId="0" xfId="0" applyFont="1" applyAlignment="1">
      <alignment horizontal="center" vertical="center"/>
    </xf>
    <xf numFmtId="0" fontId="48" fillId="0" borderId="27" xfId="0" applyFont="1" applyBorder="1" applyAlignment="1">
      <alignment horizontal="center" vertical="center"/>
    </xf>
    <xf numFmtId="0" fontId="48" fillId="0" borderId="24" xfId="0" applyFont="1" applyBorder="1" applyAlignment="1">
      <alignment horizontal="center" vertical="center"/>
    </xf>
    <xf numFmtId="0" fontId="48" fillId="0" borderId="3" xfId="0" applyFont="1" applyBorder="1">
      <alignment vertical="center"/>
    </xf>
    <xf numFmtId="0" fontId="48" fillId="0" borderId="3" xfId="0" applyFont="1" applyBorder="1" applyAlignment="1">
      <alignment horizontal="center" vertical="center"/>
    </xf>
    <xf numFmtId="0" fontId="48" fillId="0" borderId="15" xfId="0" applyFont="1" applyBorder="1">
      <alignment vertical="center"/>
    </xf>
    <xf numFmtId="0" fontId="48" fillId="0" borderId="15" xfId="0" applyFont="1" applyBorder="1" applyAlignment="1">
      <alignment horizontal="center" vertical="center"/>
    </xf>
    <xf numFmtId="0" fontId="48" fillId="0" borderId="16" xfId="0" applyFont="1" applyBorder="1">
      <alignment vertical="center"/>
    </xf>
    <xf numFmtId="0" fontId="48" fillId="0" borderId="16" xfId="0" applyFont="1" applyBorder="1" applyAlignment="1">
      <alignment horizontal="center" vertical="center"/>
    </xf>
    <xf numFmtId="0" fontId="48" fillId="0" borderId="17" xfId="0" applyFont="1" applyBorder="1">
      <alignment vertical="center"/>
    </xf>
    <xf numFmtId="0" fontId="48" fillId="0" borderId="17" xfId="0" applyFont="1" applyBorder="1" applyAlignment="1">
      <alignment horizontal="center" vertical="center"/>
    </xf>
    <xf numFmtId="0" fontId="48" fillId="0" borderId="77" xfId="0" applyFont="1" applyBorder="1">
      <alignment vertical="center"/>
    </xf>
    <xf numFmtId="0" fontId="48" fillId="0" borderId="77" xfId="0" applyFont="1" applyBorder="1" applyAlignment="1">
      <alignment horizontal="center" vertical="center"/>
    </xf>
    <xf numFmtId="0" fontId="48" fillId="0" borderId="78" xfId="0" applyFont="1" applyBorder="1">
      <alignment vertical="center"/>
    </xf>
    <xf numFmtId="0" fontId="48" fillId="0" borderId="78" xfId="0" applyFont="1" applyBorder="1" applyAlignment="1">
      <alignment horizontal="center" vertical="center"/>
    </xf>
    <xf numFmtId="0" fontId="48" fillId="0" borderId="30" xfId="0" applyFont="1" applyBorder="1" applyAlignment="1">
      <alignment horizontal="center" vertical="center"/>
    </xf>
    <xf numFmtId="0" fontId="48" fillId="0" borderId="32" xfId="0" applyFont="1" applyBorder="1" applyAlignment="1">
      <alignment horizontal="center" vertical="center"/>
    </xf>
    <xf numFmtId="0" fontId="0" fillId="0" borderId="51" xfId="0" applyBorder="1">
      <alignment vertical="center"/>
    </xf>
    <xf numFmtId="0" fontId="0" fillId="0" borderId="40" xfId="0" applyBorder="1">
      <alignment vertical="center"/>
    </xf>
    <xf numFmtId="0" fontId="31" fillId="0" borderId="1" xfId="0" applyFont="1" applyBorder="1" applyAlignment="1">
      <alignment horizontal="center" vertical="center"/>
    </xf>
    <xf numFmtId="0" fontId="0" fillId="5" borderId="6" xfId="0" applyFill="1" applyBorder="1" applyAlignment="1">
      <alignment vertical="center" textRotation="255"/>
    </xf>
    <xf numFmtId="0" fontId="0" fillId="5" borderId="18" xfId="0" applyFill="1" applyBorder="1">
      <alignment vertical="center"/>
    </xf>
    <xf numFmtId="0" fontId="0" fillId="5" borderId="33" xfId="0" applyFill="1" applyBorder="1">
      <alignment vertical="center"/>
    </xf>
    <xf numFmtId="0" fontId="48" fillId="0" borderId="35" xfId="0" applyFont="1" applyBorder="1" applyAlignment="1">
      <alignment horizontal="center" vertical="center"/>
    </xf>
    <xf numFmtId="0" fontId="48" fillId="0" borderId="56" xfId="0" applyFont="1" applyBorder="1" applyAlignment="1">
      <alignment horizontal="center" vertical="center"/>
    </xf>
    <xf numFmtId="0" fontId="38" fillId="0" borderId="15" xfId="0" applyFont="1" applyFill="1" applyBorder="1" applyAlignment="1" applyProtection="1">
      <alignment horizontal="center" vertical="center" shrinkToFit="1"/>
    </xf>
    <xf numFmtId="0" fontId="38" fillId="0" borderId="16"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48" fillId="0" borderId="15"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77"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78" xfId="0" applyFont="1" applyBorder="1" applyAlignment="1">
      <alignment horizontal="center" vertical="center" shrinkToFit="1"/>
    </xf>
    <xf numFmtId="0" fontId="26" fillId="0" borderId="0" xfId="3" applyFont="1">
      <alignment vertical="center"/>
    </xf>
    <xf numFmtId="0" fontId="25" fillId="0" borderId="0" xfId="3" applyFont="1">
      <alignment vertical="center"/>
    </xf>
    <xf numFmtId="0" fontId="25" fillId="0" borderId="0" xfId="3" applyFont="1" applyAlignment="1">
      <alignment horizontal="right" vertical="center"/>
    </xf>
    <xf numFmtId="0" fontId="28" fillId="0" borderId="0" xfId="0" applyFont="1" applyFill="1" applyBorder="1" applyAlignment="1" applyProtection="1">
      <alignment horizontal="center" vertical="center"/>
    </xf>
    <xf numFmtId="0" fontId="25" fillId="0" borderId="20" xfId="0" applyFont="1" applyBorder="1" applyAlignment="1">
      <alignment horizontal="center" vertical="center"/>
    </xf>
    <xf numFmtId="0" fontId="26" fillId="0" borderId="0" xfId="0" applyFont="1" applyAlignment="1" applyProtection="1">
      <alignment vertical="center"/>
    </xf>
    <xf numFmtId="0" fontId="5" fillId="5" borderId="0" xfId="0" applyFont="1" applyFill="1" applyBorder="1" applyAlignment="1" applyProtection="1">
      <alignment vertical="center"/>
    </xf>
    <xf numFmtId="0" fontId="25" fillId="5" borderId="0" xfId="0" applyFont="1" applyFill="1" applyAlignment="1" applyProtection="1">
      <alignment horizontal="center" vertical="center"/>
    </xf>
    <xf numFmtId="0" fontId="25" fillId="0" borderId="0" xfId="0" applyFont="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22"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37" fillId="0" borderId="29" xfId="0" applyFont="1" applyFill="1" applyBorder="1" applyAlignment="1" applyProtection="1">
      <alignment vertical="center"/>
    </xf>
    <xf numFmtId="0" fontId="37" fillId="0" borderId="29"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29" fillId="0" borderId="0"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5" fillId="0" borderId="37" xfId="0" applyFont="1" applyFill="1" applyBorder="1" applyProtection="1">
      <alignment vertical="center"/>
    </xf>
    <xf numFmtId="0" fontId="0" fillId="0" borderId="37" xfId="0" applyFill="1" applyBorder="1" applyProtection="1">
      <alignment vertical="center"/>
    </xf>
    <xf numFmtId="0" fontId="25" fillId="0" borderId="0" xfId="0" applyFont="1" applyFill="1" applyAlignment="1" applyProtection="1">
      <alignment horizontal="center" vertical="center"/>
    </xf>
    <xf numFmtId="0" fontId="24" fillId="0" borderId="0" xfId="1" applyAlignment="1" applyProtection="1">
      <alignment horizontal="right" vertical="center" shrinkToFit="1"/>
    </xf>
    <xf numFmtId="0" fontId="24" fillId="0" borderId="0" xfId="1" applyAlignment="1" applyProtection="1">
      <alignment vertical="center"/>
    </xf>
    <xf numFmtId="0" fontId="31" fillId="0" borderId="0" xfId="1" applyFont="1" applyFill="1" applyBorder="1" applyAlignment="1" applyProtection="1">
      <alignment horizontal="right" vertical="center"/>
    </xf>
    <xf numFmtId="0" fontId="33" fillId="0" borderId="0" xfId="1" applyFont="1" applyFill="1" applyBorder="1" applyAlignment="1" applyProtection="1">
      <alignment horizontal="center" vertical="center"/>
    </xf>
    <xf numFmtId="0" fontId="28"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4"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11" fillId="0" borderId="0"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0" xfId="1" applyFont="1" applyAlignment="1" applyProtection="1">
      <alignment horizontal="left" vertical="center"/>
    </xf>
    <xf numFmtId="0" fontId="21"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26" xfId="1" applyFont="1" applyBorder="1" applyAlignment="1" applyProtection="1">
      <alignment horizontal="distributed" vertical="center" indent="1" shrinkToFit="1"/>
    </xf>
    <xf numFmtId="0" fontId="21" fillId="0" borderId="23" xfId="1" applyFont="1" applyBorder="1" applyAlignment="1" applyProtection="1">
      <alignment horizontal="center" vertical="center"/>
    </xf>
    <xf numFmtId="0" fontId="13" fillId="0" borderId="27" xfId="1" applyFont="1" applyBorder="1" applyAlignment="1" applyProtection="1">
      <alignment horizontal="distributed" vertical="center" indent="1" shrinkToFit="1"/>
    </xf>
    <xf numFmtId="0" fontId="21" fillId="0" borderId="24" xfId="1" applyFont="1" applyBorder="1" applyAlignment="1" applyProtection="1">
      <alignment horizontal="center" vertical="center"/>
    </xf>
    <xf numFmtId="0" fontId="13" fillId="0" borderId="9" xfId="1" applyFont="1" applyBorder="1" applyAlignment="1" applyProtection="1">
      <alignment horizontal="distributed" vertical="center" indent="2"/>
    </xf>
    <xf numFmtId="0" fontId="13" fillId="0" borderId="79" xfId="1" applyFont="1" applyBorder="1" applyAlignment="1" applyProtection="1">
      <alignment horizontal="distributed" vertical="center" indent="2"/>
    </xf>
    <xf numFmtId="0" fontId="24" fillId="0" borderId="0" xfId="1" applyBorder="1" applyAlignment="1" applyProtection="1">
      <alignment vertical="center"/>
    </xf>
    <xf numFmtId="0" fontId="33" fillId="0" borderId="0" xfId="1" applyFont="1" applyBorder="1" applyAlignment="1" applyProtection="1">
      <alignment vertical="center" shrinkToFit="1"/>
    </xf>
    <xf numFmtId="0" fontId="16" fillId="0" borderId="0" xfId="1" applyFont="1" applyBorder="1" applyAlignment="1" applyProtection="1"/>
    <xf numFmtId="0" fontId="24" fillId="0" borderId="0" xfId="1" applyBorder="1" applyAlignment="1" applyProtection="1">
      <alignment horizontal="right" shrinkToFit="1"/>
    </xf>
    <xf numFmtId="0" fontId="24" fillId="0" borderId="0" xfId="1" applyBorder="1" applyAlignment="1" applyProtection="1">
      <alignment horizontal="right"/>
    </xf>
    <xf numFmtId="0" fontId="0" fillId="0" borderId="0" xfId="0" applyFill="1" applyBorder="1">
      <alignment vertical="center"/>
    </xf>
    <xf numFmtId="0" fontId="55" fillId="0" borderId="0" xfId="0" applyFont="1" applyFill="1">
      <alignment vertical="center"/>
    </xf>
    <xf numFmtId="0" fontId="28" fillId="0" borderId="0" xfId="0" applyFont="1" applyAlignment="1">
      <alignment vertical="center" shrinkToFit="1"/>
    </xf>
    <xf numFmtId="0" fontId="49" fillId="0" borderId="3" xfId="0" applyFont="1" applyBorder="1" applyAlignment="1" applyProtection="1">
      <alignment horizontal="center" vertical="center" shrinkToFit="1"/>
    </xf>
    <xf numFmtId="0" fontId="44" fillId="0" borderId="6" xfId="1" applyFont="1" applyBorder="1" applyAlignment="1" applyProtection="1">
      <alignment horizontal="center" vertical="center" shrinkToFit="1"/>
    </xf>
    <xf numFmtId="0" fontId="13" fillId="0" borderId="12" xfId="1" applyFont="1" applyBorder="1" applyAlignment="1" applyProtection="1">
      <alignment horizontal="distributed" vertical="center" indent="1"/>
    </xf>
    <xf numFmtId="5" fontId="21" fillId="0" borderId="28" xfId="1" applyNumberFormat="1" applyFont="1" applyBorder="1" applyAlignment="1" applyProtection="1">
      <alignment vertical="center"/>
    </xf>
    <xf numFmtId="0" fontId="10" fillId="0" borderId="0" xfId="1" applyFont="1" applyBorder="1" applyAlignment="1" applyProtection="1">
      <alignment horizontal="center" vertical="center" shrinkToFit="1"/>
    </xf>
    <xf numFmtId="0" fontId="13" fillId="0" borderId="53" xfId="1" applyFont="1" applyBorder="1" applyAlignment="1" applyProtection="1">
      <alignment horizontal="center" vertical="center"/>
    </xf>
    <xf numFmtId="0" fontId="13" fillId="0" borderId="11" xfId="1" applyFont="1" applyBorder="1" applyAlignment="1" applyProtection="1">
      <alignment horizontal="distributed" vertical="center" indent="1" shrinkToFit="1"/>
    </xf>
    <xf numFmtId="0" fontId="13" fillId="0" borderId="9" xfId="1" applyFont="1" applyBorder="1" applyAlignment="1" applyProtection="1">
      <alignment horizontal="distributed" vertical="center" indent="1" shrinkToFit="1"/>
    </xf>
    <xf numFmtId="0" fontId="44" fillId="0" borderId="10" xfId="1" applyFont="1" applyBorder="1" applyAlignment="1" applyProtection="1">
      <alignment horizontal="center" vertical="center" shrinkToFit="1"/>
    </xf>
    <xf numFmtId="0" fontId="25" fillId="0" borderId="86" xfId="0" applyFont="1" applyBorder="1" applyAlignment="1">
      <alignment horizontal="center" vertical="center" wrapText="1"/>
    </xf>
    <xf numFmtId="0" fontId="29" fillId="3" borderId="87" xfId="0" applyNumberFormat="1" applyFont="1" applyFill="1" applyBorder="1" applyAlignment="1">
      <alignment horizontal="center" vertical="center"/>
    </xf>
    <xf numFmtId="0" fontId="25" fillId="0" borderId="87" xfId="0" applyNumberFormat="1" applyFont="1" applyBorder="1" applyAlignment="1" applyProtection="1">
      <alignment horizontal="center" vertical="center" shrinkToFit="1"/>
      <protection locked="0"/>
    </xf>
    <xf numFmtId="0" fontId="43" fillId="0" borderId="88" xfId="1" applyFont="1" applyBorder="1" applyAlignment="1" applyProtection="1">
      <alignment horizontal="center" vertical="center" shrinkToFit="1"/>
    </xf>
    <xf numFmtId="0" fontId="59" fillId="0" borderId="0" xfId="0" applyFont="1" applyFill="1" applyBorder="1" applyAlignment="1">
      <alignment vertical="center"/>
    </xf>
    <xf numFmtId="0" fontId="13" fillId="7" borderId="12" xfId="1" applyFont="1" applyFill="1" applyBorder="1" applyAlignment="1" applyProtection="1">
      <alignment horizontal="distributed" vertical="center" indent="2"/>
    </xf>
    <xf numFmtId="0" fontId="56" fillId="0" borderId="0" xfId="0" applyFont="1" applyFill="1" applyAlignment="1">
      <alignment horizontal="right" vertical="center"/>
    </xf>
    <xf numFmtId="0" fontId="30" fillId="0" borderId="0" xfId="1" applyFont="1" applyAlignment="1" applyProtection="1">
      <alignment horizontal="center" vertical="center"/>
    </xf>
    <xf numFmtId="176" fontId="25" fillId="0" borderId="0" xfId="0" applyNumberFormat="1" applyFont="1" applyAlignment="1">
      <alignment vertical="center"/>
    </xf>
    <xf numFmtId="0" fontId="25" fillId="0" borderId="3" xfId="0" applyFont="1" applyBorder="1" applyAlignment="1">
      <alignment horizontal="center" vertical="center" shrinkToFit="1"/>
    </xf>
    <xf numFmtId="0" fontId="21" fillId="0" borderId="89" xfId="1" applyNumberFormat="1" applyFont="1" applyBorder="1" applyAlignment="1" applyProtection="1">
      <alignment horizontal="center" vertical="center"/>
      <protection locked="0"/>
    </xf>
    <xf numFmtId="0" fontId="21" fillId="0" borderId="39" xfId="1" applyNumberFormat="1" applyFont="1" applyBorder="1" applyAlignment="1" applyProtection="1">
      <alignment vertical="center"/>
    </xf>
    <xf numFmtId="0" fontId="28" fillId="0" borderId="0" xfId="0" applyFont="1" applyAlignment="1">
      <alignment vertical="center"/>
    </xf>
    <xf numFmtId="0" fontId="27" fillId="0" borderId="0" xfId="0" applyFont="1">
      <alignment vertical="center"/>
    </xf>
    <xf numFmtId="0" fontId="15" fillId="0" borderId="0" xfId="0" applyFont="1">
      <alignment vertical="center"/>
    </xf>
    <xf numFmtId="0" fontId="9" fillId="0" borderId="76" xfId="1" applyFont="1" applyBorder="1" applyAlignment="1" applyProtection="1">
      <alignment horizontal="center" vertical="center" shrinkToFit="1"/>
    </xf>
    <xf numFmtId="0" fontId="9" fillId="0" borderId="83" xfId="1" applyFont="1" applyBorder="1" applyAlignment="1" applyProtection="1">
      <alignment horizontal="center" vertical="center" shrinkToFit="1"/>
    </xf>
    <xf numFmtId="0" fontId="25" fillId="0" borderId="35" xfId="0" applyFont="1" applyBorder="1" applyAlignment="1">
      <alignment horizontal="center" vertical="center"/>
    </xf>
    <xf numFmtId="0" fontId="36" fillId="3" borderId="36" xfId="0" applyFont="1" applyFill="1" applyBorder="1" applyAlignment="1">
      <alignment horizontal="center" vertical="center"/>
    </xf>
    <xf numFmtId="0" fontId="67" fillId="0" borderId="0" xfId="3" applyFont="1">
      <alignment vertical="center"/>
    </xf>
    <xf numFmtId="0" fontId="25" fillId="0" borderId="36" xfId="0" applyFont="1" applyBorder="1" applyAlignment="1" applyProtection="1">
      <alignment horizontal="center" vertical="center"/>
      <protection locked="0"/>
    </xf>
    <xf numFmtId="0" fontId="0" fillId="0" borderId="0" xfId="0" applyAlignment="1">
      <alignment horizontal="center" vertical="center"/>
    </xf>
    <xf numFmtId="0" fontId="25" fillId="2" borderId="92" xfId="0" applyFont="1" applyFill="1" applyBorder="1" applyAlignment="1" applyProtection="1">
      <alignment horizontal="center" vertical="center"/>
    </xf>
    <xf numFmtId="0" fontId="29" fillId="3" borderId="93" xfId="0" applyFont="1" applyFill="1" applyBorder="1" applyAlignment="1" applyProtection="1">
      <alignment horizontal="center" vertical="center"/>
    </xf>
    <xf numFmtId="2" fontId="25" fillId="2" borderId="93" xfId="0" applyNumberFormat="1" applyFont="1" applyFill="1" applyBorder="1" applyAlignment="1" applyProtection="1">
      <alignment horizontal="center" vertical="center" shrinkToFit="1"/>
    </xf>
    <xf numFmtId="5" fontId="21" fillId="0" borderId="7" xfId="1" applyNumberFormat="1" applyFont="1" applyBorder="1" applyAlignment="1" applyProtection="1">
      <alignment vertical="center"/>
    </xf>
    <xf numFmtId="0" fontId="68" fillId="0" borderId="95" xfId="1" applyFont="1" applyBorder="1" applyAlignment="1" applyProtection="1">
      <alignment horizontal="distributed" vertical="center" indent="1"/>
    </xf>
    <xf numFmtId="5" fontId="21" fillId="0" borderId="96" xfId="1" applyNumberFormat="1" applyFont="1" applyBorder="1" applyAlignment="1" applyProtection="1">
      <alignment vertical="center"/>
    </xf>
    <xf numFmtId="0" fontId="69" fillId="0" borderId="10" xfId="1" applyFont="1" applyBorder="1" applyAlignment="1" applyProtection="1">
      <alignment horizontal="distributed" vertical="center" indent="1"/>
    </xf>
    <xf numFmtId="0" fontId="48" fillId="0" borderId="97" xfId="0" applyFont="1" applyBorder="1" applyAlignment="1">
      <alignment horizontal="center" vertical="center"/>
    </xf>
    <xf numFmtId="0" fontId="48" fillId="0" borderId="98" xfId="0" applyFont="1" applyBorder="1" applyAlignment="1">
      <alignment horizontal="center" vertical="center"/>
    </xf>
    <xf numFmtId="0" fontId="48" fillId="0" borderId="99" xfId="0" applyFont="1" applyBorder="1" applyAlignment="1">
      <alignment horizontal="center" vertical="center"/>
    </xf>
    <xf numFmtId="0" fontId="48" fillId="0" borderId="100" xfId="0" applyFont="1" applyBorder="1" applyAlignment="1">
      <alignment horizontal="center" vertical="center"/>
    </xf>
    <xf numFmtId="0" fontId="48" fillId="0" borderId="101" xfId="0" applyFont="1" applyBorder="1" applyAlignment="1">
      <alignment horizontal="center" vertical="center"/>
    </xf>
    <xf numFmtId="0" fontId="48" fillId="0" borderId="102" xfId="0" applyFont="1" applyBorder="1" applyAlignment="1">
      <alignment horizontal="center" vertical="center"/>
    </xf>
    <xf numFmtId="0" fontId="11" fillId="0" borderId="9" xfId="1" applyFont="1" applyBorder="1" applyAlignment="1" applyProtection="1">
      <alignment horizontal="center" vertical="center"/>
    </xf>
    <xf numFmtId="0" fontId="21" fillId="0" borderId="85" xfId="1" applyNumberFormat="1" applyFont="1" applyBorder="1" applyAlignment="1" applyProtection="1">
      <alignment horizontal="right" vertical="center"/>
    </xf>
    <xf numFmtId="0" fontId="0" fillId="0" borderId="0" xfId="0">
      <alignment vertical="center"/>
    </xf>
    <xf numFmtId="0" fontId="71" fillId="0" borderId="0" xfId="0" applyFont="1">
      <alignment vertical="center"/>
    </xf>
    <xf numFmtId="0" fontId="0" fillId="0" borderId="0" xfId="0">
      <alignment vertical="center"/>
    </xf>
    <xf numFmtId="0" fontId="25" fillId="0" borderId="0" xfId="0" applyFont="1" applyAlignment="1">
      <alignment horizontal="center" vertical="center"/>
    </xf>
    <xf numFmtId="0" fontId="25" fillId="0" borderId="37" xfId="0" applyFont="1" applyFill="1" applyBorder="1" applyAlignment="1" applyProtection="1">
      <alignment horizontal="center" vertical="center"/>
    </xf>
    <xf numFmtId="0" fontId="25" fillId="0" borderId="0" xfId="0" applyFont="1" applyFill="1" applyBorder="1" applyAlignment="1">
      <alignment horizontal="center" vertical="center"/>
    </xf>
    <xf numFmtId="0" fontId="25" fillId="0" borderId="0" xfId="0" applyFont="1" applyAlignment="1">
      <alignment horizontal="center" vertical="center"/>
    </xf>
    <xf numFmtId="0" fontId="10" fillId="0" borderId="40" xfId="1" applyFont="1" applyBorder="1" applyAlignment="1" applyProtection="1">
      <alignment horizontal="center" vertical="center"/>
    </xf>
    <xf numFmtId="0" fontId="10" fillId="0" borderId="0" xfId="1" applyFont="1" applyBorder="1" applyAlignment="1" applyProtection="1">
      <alignment horizontal="center" vertical="center"/>
    </xf>
    <xf numFmtId="0" fontId="25" fillId="0" borderId="78" xfId="0" applyFont="1" applyFill="1" applyBorder="1" applyAlignment="1" applyProtection="1">
      <alignment horizontal="center" vertical="center"/>
    </xf>
    <xf numFmtId="0" fontId="38" fillId="0" borderId="78" xfId="0" applyFont="1" applyFill="1" applyBorder="1" applyAlignment="1" applyProtection="1">
      <alignment horizontal="center" vertical="center" shrinkToFit="1"/>
    </xf>
    <xf numFmtId="9" fontId="0" fillId="0" borderId="0" xfId="4" applyFont="1" applyBorder="1">
      <alignment vertical="center"/>
    </xf>
    <xf numFmtId="0" fontId="25" fillId="0" borderId="26"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9" fillId="3" borderId="6"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vertical="center" shrinkToFit="1"/>
      <protection locked="0"/>
    </xf>
    <xf numFmtId="0" fontId="25" fillId="0" borderId="19" xfId="0" applyFont="1" applyBorder="1" applyAlignment="1" applyProtection="1">
      <alignment horizontal="center" vertical="center" wrapText="1"/>
      <protection locked="0"/>
    </xf>
    <xf numFmtId="0" fontId="29" fillId="3" borderId="3" xfId="0" applyFont="1" applyFill="1" applyBorder="1" applyAlignment="1" applyProtection="1">
      <alignment horizontal="center" vertical="center"/>
    </xf>
    <xf numFmtId="0" fontId="25" fillId="0" borderId="3" xfId="0" applyFont="1" applyBorder="1" applyAlignment="1" applyProtection="1">
      <alignment horizontal="center" vertical="center" shrinkToFit="1"/>
    </xf>
    <xf numFmtId="0" fontId="25" fillId="2" borderId="19" xfId="0" applyFont="1" applyFill="1" applyBorder="1" applyAlignment="1" applyProtection="1">
      <alignment horizontal="center" vertical="center" wrapText="1"/>
    </xf>
    <xf numFmtId="0" fontId="25" fillId="0" borderId="38" xfId="0" applyFont="1" applyBorder="1" applyAlignment="1">
      <alignment horizontal="center" vertical="center"/>
    </xf>
    <xf numFmtId="0" fontId="25" fillId="0" borderId="11" xfId="0" applyFont="1" applyBorder="1" applyAlignment="1">
      <alignment horizontal="center" vertical="center"/>
    </xf>
    <xf numFmtId="0" fontId="25" fillId="0" borderId="103" xfId="0" applyFont="1" applyBorder="1" applyAlignment="1">
      <alignment horizontal="center" vertical="center"/>
    </xf>
    <xf numFmtId="0" fontId="25" fillId="0" borderId="9" xfId="0" applyFont="1" applyBorder="1" applyAlignment="1">
      <alignment horizontal="center" vertical="center"/>
    </xf>
    <xf numFmtId="2" fontId="25" fillId="0" borderId="19" xfId="0" applyNumberFormat="1" applyFont="1" applyBorder="1" applyAlignment="1" applyProtection="1">
      <alignment horizontal="center" vertical="center"/>
      <protection locked="0"/>
    </xf>
    <xf numFmtId="2" fontId="25" fillId="0" borderId="21" xfId="0" applyNumberFormat="1" applyFont="1" applyBorder="1" applyAlignment="1" applyProtection="1">
      <alignment horizontal="center" vertical="center"/>
      <protection locked="0"/>
    </xf>
    <xf numFmtId="0" fontId="25" fillId="0" borderId="24" xfId="0" applyFont="1" applyBorder="1" applyAlignment="1">
      <alignment horizontal="center" vertical="center"/>
    </xf>
    <xf numFmtId="0" fontId="25" fillId="0" borderId="89" xfId="0" applyFont="1" applyBorder="1" applyAlignment="1">
      <alignment horizontal="center" vertical="center"/>
    </xf>
    <xf numFmtId="0" fontId="25" fillId="0" borderId="34" xfId="0" applyFont="1" applyBorder="1" applyAlignment="1">
      <alignment horizontal="center" vertical="center"/>
    </xf>
    <xf numFmtId="0" fontId="25" fillId="0" borderId="57" xfId="0" applyFont="1" applyBorder="1" applyAlignment="1">
      <alignment horizontal="center" vertical="center"/>
    </xf>
    <xf numFmtId="0" fontId="25" fillId="0" borderId="88" xfId="0" applyFont="1" applyBorder="1" applyAlignment="1">
      <alignment horizontal="center" vertical="center"/>
    </xf>
    <xf numFmtId="0" fontId="25" fillId="0" borderId="26" xfId="0" applyNumberFormat="1" applyFont="1" applyBorder="1" applyAlignment="1" applyProtection="1">
      <alignment horizontal="center" vertical="center"/>
      <protection locked="0"/>
    </xf>
    <xf numFmtId="0" fontId="25" fillId="0" borderId="27" xfId="0" applyNumberFormat="1" applyFont="1" applyBorder="1" applyAlignment="1" applyProtection="1">
      <alignment horizontal="center" vertical="center"/>
      <protection locked="0"/>
    </xf>
    <xf numFmtId="0" fontId="77" fillId="0" borderId="0" xfId="0" applyFont="1" applyBorder="1" applyAlignment="1">
      <alignment horizontal="centerContinuous"/>
    </xf>
    <xf numFmtId="0" fontId="79" fillId="0" borderId="0" xfId="0" applyFont="1" applyBorder="1" applyAlignment="1">
      <alignment horizontal="centerContinuous" vertical="center"/>
    </xf>
    <xf numFmtId="0" fontId="0" fillId="0" borderId="0" xfId="0" quotePrefix="1" applyBorder="1" applyAlignment="1">
      <alignment horizontal="centerContinuous" vertical="center"/>
    </xf>
    <xf numFmtId="0" fontId="0" fillId="0" borderId="0" xfId="0" applyBorder="1" applyAlignment="1">
      <alignment horizontal="centerContinuous" vertical="center"/>
    </xf>
    <xf numFmtId="0" fontId="0" fillId="0" borderId="0" xfId="0" applyAlignment="1"/>
    <xf numFmtId="0" fontId="0" fillId="0" borderId="104" xfId="0" applyBorder="1" applyAlignment="1"/>
    <xf numFmtId="0" fontId="11" fillId="0" borderId="0" xfId="0" applyFont="1" applyAlignment="1">
      <alignment horizontal="left"/>
    </xf>
    <xf numFmtId="0" fontId="15" fillId="0" borderId="0" xfId="0" quotePrefix="1" applyFont="1" applyAlignment="1">
      <alignment horizontal="left"/>
    </xf>
    <xf numFmtId="0" fontId="80" fillId="0" borderId="0" xfId="0" quotePrefix="1" applyFont="1" applyAlignment="1">
      <alignment horizontal="left"/>
    </xf>
    <xf numFmtId="0" fontId="81" fillId="0" borderId="49" xfId="0" applyFont="1" applyBorder="1" applyAlignment="1">
      <alignment horizontal="center"/>
    </xf>
    <xf numFmtId="0" fontId="15" fillId="0" borderId="107" xfId="0" applyFont="1" applyBorder="1" applyAlignment="1">
      <alignment horizontal="centerContinuous" vertical="center"/>
    </xf>
    <xf numFmtId="0" fontId="0" fillId="0" borderId="108" xfId="0" applyBorder="1" applyAlignment="1">
      <alignment horizontal="centerContinuous" vertical="center"/>
    </xf>
    <xf numFmtId="0" fontId="83" fillId="0" borderId="54" xfId="0" quotePrefix="1" applyFont="1" applyBorder="1" applyAlignment="1">
      <alignment horizontal="centerContinuous" vertical="center"/>
    </xf>
    <xf numFmtId="0" fontId="84" fillId="0" borderId="112" xfId="0" quotePrefix="1" applyFont="1" applyBorder="1" applyAlignment="1">
      <alignment vertical="center"/>
    </xf>
    <xf numFmtId="0" fontId="81" fillId="0" borderId="12" xfId="0" applyFont="1" applyBorder="1" applyAlignment="1">
      <alignment horizontal="center"/>
    </xf>
    <xf numFmtId="0" fontId="84" fillId="0" borderId="54" xfId="0" quotePrefix="1" applyFont="1" applyBorder="1" applyAlignment="1">
      <alignment vertical="center"/>
    </xf>
    <xf numFmtId="0" fontId="15" fillId="0" borderId="9" xfId="0" applyFont="1" applyBorder="1" applyAlignment="1">
      <alignment horizontal="centerContinuous" vertical="center"/>
    </xf>
    <xf numFmtId="0" fontId="15" fillId="0" borderId="55" xfId="0" applyFont="1" applyBorder="1" applyAlignment="1">
      <alignment horizontal="centerContinuous" vertical="center"/>
    </xf>
    <xf numFmtId="0" fontId="15" fillId="0" borderId="34" xfId="0" applyFont="1" applyBorder="1" applyAlignment="1">
      <alignment horizontal="centerContinuous" vertical="center"/>
    </xf>
    <xf numFmtId="0" fontId="84" fillId="0" borderId="12" xfId="0" applyFont="1" applyBorder="1" applyAlignment="1">
      <alignment vertical="center"/>
    </xf>
    <xf numFmtId="0" fontId="87" fillId="0" borderId="9" xfId="0" applyFont="1" applyBorder="1" applyAlignment="1">
      <alignment horizontal="center" vertical="center"/>
    </xf>
    <xf numFmtId="0" fontId="87" fillId="0" borderId="34" xfId="0" applyFont="1" applyBorder="1" applyAlignment="1">
      <alignment horizontal="centerContinuous" vertical="center"/>
    </xf>
    <xf numFmtId="0" fontId="87" fillId="0" borderId="55" xfId="0" applyFont="1" applyBorder="1" applyAlignment="1">
      <alignment horizontal="centerContinuous" vertical="center"/>
    </xf>
    <xf numFmtId="0" fontId="87" fillId="0" borderId="23" xfId="0" quotePrefix="1" applyFont="1" applyBorder="1" applyAlignment="1">
      <alignment horizontal="center" vertical="center"/>
    </xf>
    <xf numFmtId="0" fontId="15" fillId="0" borderId="7" xfId="0" quotePrefix="1" applyFont="1" applyBorder="1" applyAlignment="1">
      <alignment horizontal="center" vertical="center"/>
    </xf>
    <xf numFmtId="0" fontId="15" fillId="0" borderId="24" xfId="0" quotePrefix="1" applyFont="1" applyBorder="1" applyAlignment="1">
      <alignment horizontal="center" vertical="center"/>
    </xf>
    <xf numFmtId="0" fontId="83" fillId="0" borderId="0" xfId="0" quotePrefix="1" applyFont="1" applyAlignment="1">
      <alignment horizontal="left"/>
    </xf>
    <xf numFmtId="0" fontId="83" fillId="0" borderId="0" xfId="0" applyFont="1" applyAlignment="1"/>
    <xf numFmtId="0" fontId="15" fillId="0" borderId="0" xfId="0" applyFont="1" applyAlignment="1"/>
    <xf numFmtId="0" fontId="15" fillId="11" borderId="0" xfId="0" applyFont="1" applyFill="1" applyAlignment="1"/>
    <xf numFmtId="0" fontId="84" fillId="0" borderId="0" xfId="0" quotePrefix="1" applyFont="1" applyAlignment="1">
      <alignment horizontal="right"/>
    </xf>
    <xf numFmtId="0" fontId="88" fillId="0" borderId="0" xfId="0" quotePrefix="1" applyFont="1" applyAlignment="1">
      <alignment horizontal="right"/>
    </xf>
    <xf numFmtId="0" fontId="88" fillId="0" borderId="0" xfId="0" quotePrefix="1" applyFont="1" applyAlignment="1">
      <alignment horizontal="right" vertical="center"/>
    </xf>
    <xf numFmtId="0" fontId="88" fillId="0" borderId="0" xfId="0" quotePrefix="1" applyFont="1" applyAlignment="1">
      <alignment horizontal="right" vertical="top"/>
    </xf>
    <xf numFmtId="0" fontId="15" fillId="0" borderId="119" xfId="0" quotePrefix="1" applyFont="1" applyBorder="1" applyAlignment="1">
      <alignment horizontal="left"/>
    </xf>
    <xf numFmtId="0" fontId="89" fillId="0" borderId="119" xfId="0" applyFont="1" applyBorder="1" applyAlignment="1"/>
    <xf numFmtId="0" fontId="0" fillId="0" borderId="119" xfId="0" applyBorder="1" applyAlignment="1"/>
    <xf numFmtId="0" fontId="90" fillId="0" borderId="119" xfId="0" applyFont="1" applyBorder="1" applyAlignment="1"/>
    <xf numFmtId="0" fontId="0" fillId="0" borderId="120" xfId="0" applyBorder="1" applyAlignment="1"/>
    <xf numFmtId="0" fontId="0" fillId="0" borderId="121" xfId="0" applyBorder="1" applyAlignment="1"/>
    <xf numFmtId="0" fontId="14" fillId="0" borderId="0" xfId="0" quotePrefix="1" applyFont="1" applyAlignment="1">
      <alignment horizontal="left"/>
    </xf>
    <xf numFmtId="0" fontId="15" fillId="0" borderId="30" xfId="0" applyFont="1" applyBorder="1" applyAlignment="1">
      <alignment horizontal="centerContinuous" vertical="center"/>
    </xf>
    <xf numFmtId="0" fontId="15" fillId="0" borderId="14" xfId="0" applyFont="1" applyBorder="1" applyAlignment="1">
      <alignment horizontal="centerContinuous" vertical="center"/>
    </xf>
    <xf numFmtId="0" fontId="15" fillId="0" borderId="68" xfId="0" quotePrefix="1" applyFont="1" applyBorder="1" applyAlignment="1">
      <alignment horizontal="centerContinuous" vertical="center"/>
    </xf>
    <xf numFmtId="0" fontId="15" fillId="0" borderId="23" xfId="0" quotePrefix="1" applyFont="1" applyBorder="1" applyAlignment="1">
      <alignment horizontal="center" vertical="center"/>
    </xf>
    <xf numFmtId="0" fontId="89" fillId="0" borderId="121" xfId="0" applyFont="1" applyBorder="1" applyAlignment="1"/>
    <xf numFmtId="0" fontId="89" fillId="0" borderId="0" xfId="0" applyFont="1" applyAlignment="1"/>
    <xf numFmtId="0" fontId="83" fillId="0" borderId="38" xfId="0" quotePrefix="1" applyFont="1" applyBorder="1" applyAlignment="1">
      <alignment horizontal="centerContinuous" vertical="center" shrinkToFit="1"/>
    </xf>
    <xf numFmtId="0" fontId="87" fillId="0" borderId="89" xfId="0" quotePrefix="1" applyFont="1" applyBorder="1" applyAlignment="1">
      <alignment horizontal="left" vertical="top"/>
    </xf>
    <xf numFmtId="0" fontId="15" fillId="0" borderId="50" xfId="0" applyFont="1" applyBorder="1" applyAlignment="1"/>
    <xf numFmtId="0" fontId="15" fillId="0" borderId="39" xfId="0" applyFont="1" applyBorder="1" applyAlignment="1"/>
    <xf numFmtId="0" fontId="15" fillId="0" borderId="0" xfId="0" applyFont="1" applyBorder="1" applyAlignment="1"/>
    <xf numFmtId="0" fontId="87" fillId="0" borderId="0" xfId="0" quotePrefix="1" applyFont="1" applyAlignment="1">
      <alignment horizontal="left"/>
    </xf>
    <xf numFmtId="0" fontId="97" fillId="0" borderId="121" xfId="0" applyFont="1" applyBorder="1" applyAlignment="1"/>
    <xf numFmtId="0" fontId="97" fillId="0" borderId="0" xfId="0" applyFont="1" applyAlignment="1"/>
    <xf numFmtId="0" fontId="83" fillId="0" borderId="0" xfId="0" quotePrefix="1" applyFont="1" applyBorder="1" applyAlignment="1">
      <alignment horizontal="left"/>
    </xf>
    <xf numFmtId="0" fontId="83" fillId="0" borderId="0" xfId="0" applyFont="1" applyBorder="1" applyAlignment="1"/>
    <xf numFmtId="0" fontId="84" fillId="0" borderId="0" xfId="0" quotePrefix="1" applyFont="1" applyBorder="1" applyAlignment="1">
      <alignment horizontal="left"/>
    </xf>
    <xf numFmtId="0" fontId="90" fillId="0" borderId="0" xfId="0" applyFont="1" applyBorder="1" applyAlignment="1"/>
    <xf numFmtId="0" fontId="97" fillId="0" borderId="0" xfId="0" applyFont="1" applyBorder="1" applyAlignment="1"/>
    <xf numFmtId="0" fontId="83" fillId="0" borderId="133" xfId="0" quotePrefix="1" applyFont="1" applyBorder="1" applyAlignment="1">
      <alignment horizontal="left"/>
    </xf>
    <xf numFmtId="0" fontId="83" fillId="0" borderId="133" xfId="0" applyFont="1" applyBorder="1" applyAlignment="1"/>
    <xf numFmtId="0" fontId="84" fillId="0" borderId="133" xfId="0" quotePrefix="1" applyFont="1" applyBorder="1" applyAlignment="1">
      <alignment horizontal="left"/>
    </xf>
    <xf numFmtId="0" fontId="90" fillId="0" borderId="133" xfId="0" applyFont="1" applyBorder="1" applyAlignment="1"/>
    <xf numFmtId="0" fontId="97" fillId="0" borderId="134" xfId="0" applyFont="1" applyBorder="1" applyAlignment="1"/>
    <xf numFmtId="0" fontId="97" fillId="0" borderId="133" xfId="0" applyFont="1" applyBorder="1" applyAlignment="1"/>
    <xf numFmtId="0" fontId="0" fillId="0" borderId="133" xfId="0" applyBorder="1" applyAlignment="1"/>
    <xf numFmtId="0" fontId="97" fillId="0" borderId="135" xfId="0" applyFont="1" applyBorder="1" applyAlignment="1"/>
    <xf numFmtId="0" fontId="93" fillId="0" borderId="49" xfId="0" applyFont="1" applyBorder="1" applyAlignment="1">
      <alignment horizontal="centerContinuous" vertical="center"/>
    </xf>
    <xf numFmtId="0" fontId="10" fillId="0" borderId="51" xfId="0" quotePrefix="1" applyFont="1" applyBorder="1" applyAlignment="1">
      <alignment horizontal="centerContinuous" vertical="center"/>
    </xf>
    <xf numFmtId="0" fontId="10" fillId="0" borderId="51" xfId="0" applyFont="1" applyBorder="1" applyAlignment="1">
      <alignment horizontal="centerContinuous"/>
    </xf>
    <xf numFmtId="0" fontId="11" fillId="0" borderId="52" xfId="0" applyFont="1" applyBorder="1" applyAlignment="1">
      <alignment horizontal="centerContinuous"/>
    </xf>
    <xf numFmtId="0" fontId="53" fillId="10" borderId="72" xfId="0" applyFont="1" applyFill="1" applyBorder="1" applyAlignment="1">
      <alignment vertical="center" shrinkToFit="1"/>
    </xf>
    <xf numFmtId="0" fontId="28" fillId="9" borderId="0" xfId="0" applyFont="1" applyFill="1">
      <alignment vertical="center"/>
    </xf>
    <xf numFmtId="0" fontId="25" fillId="9" borderId="0" xfId="0" applyFont="1" applyFill="1">
      <alignment vertical="center"/>
    </xf>
    <xf numFmtId="0" fontId="14" fillId="9" borderId="0" xfId="0" applyFont="1" applyFill="1">
      <alignment vertical="center"/>
    </xf>
    <xf numFmtId="0" fontId="0" fillId="0" borderId="0" xfId="0">
      <alignment vertical="center"/>
    </xf>
    <xf numFmtId="0" fontId="25" fillId="0" borderId="0" xfId="0" applyFont="1" applyFill="1" applyAlignment="1">
      <alignment horizontal="center" vertical="center"/>
    </xf>
    <xf numFmtId="0" fontId="26"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5" fillId="0" borderId="0" xfId="0" applyFont="1" applyFill="1" applyBorder="1" applyAlignment="1" applyProtection="1">
      <alignment horizontal="center" vertical="center" shrinkToFit="1"/>
      <protection locked="0"/>
    </xf>
    <xf numFmtId="0" fontId="21" fillId="0" borderId="0" xfId="1" applyFont="1" applyBorder="1" applyAlignment="1" applyProtection="1">
      <alignment horizontal="center" vertical="center"/>
    </xf>
    <xf numFmtId="0" fontId="26" fillId="0" borderId="0" xfId="0" applyFont="1" applyAlignment="1">
      <alignment horizontal="center" vertical="center"/>
    </xf>
    <xf numFmtId="0" fontId="69" fillId="0" borderId="54" xfId="1" applyFont="1" applyBorder="1" applyAlignment="1" applyProtection="1">
      <alignment horizontal="distributed" vertical="center" indent="1"/>
    </xf>
    <xf numFmtId="5" fontId="21" fillId="0" borderId="117" xfId="1" applyNumberFormat="1" applyFont="1" applyBorder="1" applyAlignment="1" applyProtection="1">
      <alignment vertical="center"/>
    </xf>
    <xf numFmtId="0" fontId="13" fillId="0" borderId="0" xfId="1" applyFont="1" applyBorder="1" applyAlignment="1" applyProtection="1">
      <alignment horizontal="distributed" vertical="center" indent="1" shrinkToFit="1"/>
    </xf>
    <xf numFmtId="0" fontId="13" fillId="0" borderId="149" xfId="1" applyFont="1" applyBorder="1" applyAlignment="1" applyProtection="1">
      <alignment horizontal="distributed" vertical="center" indent="2"/>
    </xf>
    <xf numFmtId="0" fontId="83" fillId="0" borderId="54" xfId="0" quotePrefix="1" applyFont="1" applyBorder="1" applyAlignment="1" applyProtection="1">
      <alignment horizontal="centerContinuous" shrinkToFit="1"/>
    </xf>
    <xf numFmtId="0" fontId="83" fillId="0" borderId="54" xfId="0" applyFont="1" applyBorder="1" applyAlignment="1" applyProtection="1">
      <alignment horizontal="centerContinuous" vertical="top" shrinkToFit="1"/>
    </xf>
    <xf numFmtId="0" fontId="87" fillId="0" borderId="49" xfId="0" applyFont="1" applyBorder="1" applyAlignment="1">
      <alignment horizontal="center" vertical="center"/>
    </xf>
    <xf numFmtId="0" fontId="87" fillId="0" borderId="69" xfId="0" applyFont="1" applyBorder="1" applyAlignment="1">
      <alignment horizontal="centerContinuous" vertical="center"/>
    </xf>
    <xf numFmtId="0" fontId="87" fillId="0" borderId="0" xfId="0" applyFont="1" applyBorder="1" applyAlignment="1">
      <alignment horizontal="centerContinuous" vertical="center"/>
    </xf>
    <xf numFmtId="0" fontId="87" fillId="0" borderId="94" xfId="0" quotePrefix="1" applyFont="1" applyBorder="1" applyAlignment="1">
      <alignment horizontal="center" vertical="center"/>
    </xf>
    <xf numFmtId="0" fontId="96" fillId="0" borderId="10" xfId="0" applyFont="1" applyBorder="1" applyAlignment="1" applyProtection="1">
      <alignment horizontal="centerContinuous" vertical="center"/>
      <protection locked="0"/>
    </xf>
    <xf numFmtId="0" fontId="96" fillId="0" borderId="11" xfId="0" applyFont="1" applyBorder="1" applyAlignment="1" applyProtection="1">
      <alignment horizontal="centerContinuous" vertical="center"/>
      <protection locked="0"/>
    </xf>
    <xf numFmtId="0" fontId="95" fillId="0" borderId="112" xfId="0" applyFont="1" applyBorder="1" applyAlignment="1" applyProtection="1">
      <alignment vertical="center"/>
      <protection locked="0" hidden="1"/>
    </xf>
    <xf numFmtId="0" fontId="95" fillId="0" borderId="113" xfId="0" applyFont="1" applyBorder="1" applyAlignment="1" applyProtection="1">
      <alignment vertical="center"/>
      <protection locked="0" hidden="1"/>
    </xf>
    <xf numFmtId="0" fontId="95" fillId="0" borderId="54" xfId="0" applyFont="1" applyBorder="1" applyAlignment="1" applyProtection="1">
      <alignment vertical="center"/>
      <protection locked="0" hidden="1"/>
    </xf>
    <xf numFmtId="0" fontId="95" fillId="0" borderId="58" xfId="0" applyFont="1" applyBorder="1" applyAlignment="1" applyProtection="1">
      <alignment vertical="center"/>
      <protection locked="0" hidden="1"/>
    </xf>
    <xf numFmtId="0" fontId="0" fillId="0" borderId="0" xfId="0" applyAlignment="1" applyProtection="1"/>
    <xf numFmtId="0" fontId="0" fillId="0" borderId="104" xfId="0" applyBorder="1" applyAlignment="1" applyProtection="1"/>
    <xf numFmtId="0" fontId="10" fillId="0" borderId="0" xfId="0" applyFont="1" applyAlignment="1" applyProtection="1">
      <alignment horizontal="left"/>
    </xf>
    <xf numFmtId="0" fontId="83" fillId="0" borderId="0" xfId="0" quotePrefix="1" applyFont="1" applyAlignment="1" applyProtection="1">
      <alignment horizontal="left"/>
    </xf>
    <xf numFmtId="0" fontId="83" fillId="0" borderId="9" xfId="0" applyFont="1" applyBorder="1" applyAlignment="1" applyProtection="1">
      <alignment horizontal="centerContinuous" vertical="center"/>
    </xf>
    <xf numFmtId="0" fontId="15" fillId="0" borderId="55" xfId="0" quotePrefix="1" applyFont="1" applyBorder="1" applyAlignment="1" applyProtection="1">
      <alignment horizontal="centerContinuous" vertical="center"/>
    </xf>
    <xf numFmtId="0" fontId="15" fillId="0" borderId="9" xfId="0" quotePrefix="1" applyFont="1" applyBorder="1" applyAlignment="1" applyProtection="1">
      <alignment horizontal="centerContinuous" vertical="center"/>
    </xf>
    <xf numFmtId="0" fontId="0" fillId="0" borderId="0" xfId="0" applyAlignment="1" applyProtection="1">
      <alignment vertical="center"/>
    </xf>
    <xf numFmtId="0" fontId="0" fillId="0" borderId="104" xfId="0" applyBorder="1" applyAlignment="1" applyProtection="1">
      <alignment vertical="center"/>
    </xf>
    <xf numFmtId="0" fontId="95" fillId="0" borderId="12" xfId="0" applyFont="1" applyBorder="1" applyAlignment="1" applyProtection="1">
      <alignment horizontal="centerContinuous" vertical="center"/>
    </xf>
    <xf numFmtId="0" fontId="95" fillId="0" borderId="35" xfId="0" applyFont="1" applyBorder="1" applyAlignment="1" applyProtection="1">
      <alignment horizontal="center" vertical="center"/>
    </xf>
    <xf numFmtId="0" fontId="95" fillId="0" borderId="123" xfId="0" applyFont="1" applyBorder="1" applyAlignment="1" applyProtection="1">
      <alignment horizontal="right" vertical="center"/>
    </xf>
    <xf numFmtId="0" fontId="95" fillId="0" borderId="136" xfId="0" applyFont="1" applyBorder="1" applyAlignment="1" applyProtection="1">
      <alignment horizontal="right" vertical="center"/>
    </xf>
    <xf numFmtId="0" fontId="95" fillId="0" borderId="51" xfId="0" applyFont="1" applyBorder="1" applyAlignment="1" applyProtection="1">
      <alignment horizontal="right" vertical="center"/>
    </xf>
    <xf numFmtId="0" fontId="95" fillId="0" borderId="52" xfId="0" applyFont="1" applyBorder="1" applyAlignment="1" applyProtection="1">
      <alignment horizontal="right" vertical="center"/>
    </xf>
    <xf numFmtId="0" fontId="87" fillId="0" borderId="34" xfId="0" quotePrefix="1" applyFont="1" applyBorder="1" applyAlignment="1" applyProtection="1">
      <alignment horizontal="centerContinuous" vertical="center"/>
    </xf>
    <xf numFmtId="0" fontId="15" fillId="0" borderId="40" xfId="0" applyFont="1" applyBorder="1" applyAlignment="1" applyProtection="1">
      <alignment horizontal="center" vertical="center"/>
    </xf>
    <xf numFmtId="0" fontId="15" fillId="0" borderId="0" xfId="0" applyFont="1" applyBorder="1" applyAlignment="1" applyProtection="1"/>
    <xf numFmtId="0" fontId="15" fillId="0" borderId="0" xfId="0" applyFont="1" applyAlignment="1" applyProtection="1"/>
    <xf numFmtId="0" fontId="87" fillId="0" borderId="0" xfId="0" quotePrefix="1" applyFont="1" applyBorder="1" applyAlignment="1" applyProtection="1">
      <alignment horizontal="left"/>
    </xf>
    <xf numFmtId="0" fontId="87" fillId="0" borderId="0" xfId="0" applyFont="1" applyBorder="1" applyAlignment="1" applyProtection="1"/>
    <xf numFmtId="0" fontId="0" fillId="0" borderId="0" xfId="0" applyBorder="1" applyAlignment="1" applyProtection="1"/>
    <xf numFmtId="0" fontId="87" fillId="0" borderId="0" xfId="0" quotePrefix="1" applyFont="1" applyAlignment="1" applyProtection="1">
      <alignment horizontal="left"/>
    </xf>
    <xf numFmtId="0" fontId="87" fillId="0" borderId="0" xfId="0" applyFont="1" applyAlignment="1" applyProtection="1"/>
    <xf numFmtId="0" fontId="0" fillId="0" borderId="0" xfId="0">
      <alignment vertical="center"/>
    </xf>
    <xf numFmtId="0" fontId="0" fillId="0" borderId="0" xfId="0" applyAlignment="1">
      <alignment horizontal="center" vertical="center"/>
    </xf>
    <xf numFmtId="0" fontId="0" fillId="0" borderId="0" xfId="0">
      <alignment vertical="center"/>
    </xf>
    <xf numFmtId="0" fontId="69" fillId="0" borderId="49" xfId="1" applyFont="1" applyBorder="1" applyAlignment="1" applyProtection="1">
      <alignment horizontal="distributed" vertical="center" indent="1"/>
    </xf>
    <xf numFmtId="5" fontId="21" fillId="0" borderId="94" xfId="1" applyNumberFormat="1" applyFont="1" applyBorder="1" applyAlignment="1" applyProtection="1">
      <alignment vertical="center"/>
    </xf>
    <xf numFmtId="0" fontId="21" fillId="0" borderId="0" xfId="1" applyFont="1" applyBorder="1" applyAlignment="1" applyProtection="1">
      <alignment vertical="center"/>
    </xf>
    <xf numFmtId="0" fontId="44" fillId="0" borderId="9" xfId="1" applyFont="1" applyBorder="1" applyAlignment="1" applyProtection="1">
      <alignment horizontal="center" vertical="center" shrinkToFit="1"/>
    </xf>
    <xf numFmtId="0" fontId="44" fillId="0" borderId="11" xfId="1" applyFont="1" applyBorder="1" applyAlignment="1" applyProtection="1">
      <alignment horizontal="center" vertical="center" shrinkToFit="1"/>
    </xf>
    <xf numFmtId="0" fontId="88" fillId="0" borderId="0" xfId="0" quotePrefix="1" applyFont="1" applyAlignment="1">
      <alignment horizontal="center"/>
    </xf>
    <xf numFmtId="0" fontId="88" fillId="0" borderId="0" xfId="0" quotePrefix="1" applyFont="1" applyAlignment="1">
      <alignment horizontal="center" vertical="center"/>
    </xf>
    <xf numFmtId="0" fontId="88" fillId="0" borderId="0" xfId="0" quotePrefix="1" applyFont="1" applyAlignment="1">
      <alignment horizontal="center" vertical="top"/>
    </xf>
    <xf numFmtId="0" fontId="88" fillId="0" borderId="121" xfId="0" quotePrefix="1" applyFont="1" applyBorder="1" applyAlignment="1">
      <alignment horizontal="center"/>
    </xf>
    <xf numFmtId="0" fontId="88" fillId="0" borderId="121" xfId="0" quotePrefix="1" applyFont="1" applyBorder="1" applyAlignment="1">
      <alignment horizontal="center" vertical="center"/>
    </xf>
    <xf numFmtId="0" fontId="88" fillId="0" borderId="121" xfId="0" quotePrefix="1" applyFont="1" applyBorder="1" applyAlignment="1">
      <alignment horizontal="center" vertical="top"/>
    </xf>
    <xf numFmtId="0" fontId="25" fillId="0" borderId="0" xfId="0" applyFont="1" applyFill="1" applyBorder="1" applyAlignment="1">
      <alignment horizontal="center" vertical="center"/>
    </xf>
    <xf numFmtId="0" fontId="0" fillId="0" borderId="0" xfId="0">
      <alignment vertical="center"/>
    </xf>
    <xf numFmtId="0" fontId="25" fillId="0" borderId="0" xfId="0" applyFont="1" applyAlignment="1">
      <alignment horizontal="center" vertical="center"/>
    </xf>
    <xf numFmtId="0" fontId="25" fillId="0" borderId="37" xfId="0" applyFont="1" applyFill="1" applyBorder="1" applyAlignment="1" applyProtection="1">
      <alignment horizontal="center" vertical="center"/>
    </xf>
    <xf numFmtId="0" fontId="31" fillId="0" borderId="1" xfId="0" applyFont="1" applyBorder="1" applyAlignment="1">
      <alignment horizontal="center" vertical="center" shrinkToFit="1"/>
    </xf>
    <xf numFmtId="0" fontId="48" fillId="0" borderId="151" xfId="0" applyFont="1" applyBorder="1" applyAlignment="1">
      <alignment horizontal="center" vertical="center"/>
    </xf>
    <xf numFmtId="0" fontId="48" fillId="0" borderId="152" xfId="0" applyFont="1" applyBorder="1">
      <alignment vertical="center"/>
    </xf>
    <xf numFmtId="0" fontId="48" fillId="0" borderId="153" xfId="0" applyFont="1" applyBorder="1">
      <alignment vertical="center"/>
    </xf>
    <xf numFmtId="0" fontId="48" fillId="0" borderId="154" xfId="0" applyFont="1" applyBorder="1">
      <alignment vertical="center"/>
    </xf>
    <xf numFmtId="0" fontId="48" fillId="0" borderId="155" xfId="0" applyFont="1" applyBorder="1">
      <alignment vertical="center"/>
    </xf>
    <xf numFmtId="0" fontId="48" fillId="0" borderId="156" xfId="0" applyFont="1" applyBorder="1">
      <alignment vertical="center"/>
    </xf>
    <xf numFmtId="0" fontId="39" fillId="0" borderId="0" xfId="0" applyFont="1" applyBorder="1" applyAlignment="1">
      <alignment vertical="center"/>
    </xf>
    <xf numFmtId="0" fontId="25" fillId="0" borderId="40" xfId="0" applyFont="1" applyBorder="1" applyAlignment="1">
      <alignment horizontal="center" vertical="center"/>
    </xf>
    <xf numFmtId="0" fontId="25" fillId="0" borderId="118" xfId="0" applyFont="1" applyBorder="1" applyAlignment="1">
      <alignment horizontal="center" vertical="center"/>
    </xf>
    <xf numFmtId="0" fontId="25" fillId="0" borderId="51" xfId="0" applyFont="1" applyBorder="1" applyAlignment="1">
      <alignment horizontal="center" vertical="center"/>
    </xf>
    <xf numFmtId="49" fontId="30" fillId="0" borderId="0" xfId="0" applyNumberFormat="1" applyFont="1" applyAlignment="1">
      <alignment horizontal="right" vertical="center"/>
    </xf>
    <xf numFmtId="0" fontId="30" fillId="0" borderId="0" xfId="0" applyFont="1">
      <alignment vertical="center"/>
    </xf>
    <xf numFmtId="0" fontId="74" fillId="9" borderId="0" xfId="0" applyFont="1" applyFill="1" applyAlignment="1">
      <alignment vertical="center"/>
    </xf>
    <xf numFmtId="0" fontId="26" fillId="9" borderId="0" xfId="0" applyFont="1" applyFill="1" applyAlignment="1">
      <alignment vertical="center"/>
    </xf>
    <xf numFmtId="0" fontId="25" fillId="9" borderId="0" xfId="0" applyFont="1" applyFill="1" applyAlignment="1">
      <alignment horizontal="center" vertical="center"/>
    </xf>
    <xf numFmtId="0" fontId="75" fillId="9" borderId="0" xfId="0" applyFont="1" applyFill="1" applyAlignment="1">
      <alignment vertical="center"/>
    </xf>
    <xf numFmtId="0" fontId="27" fillId="9" borderId="0" xfId="0" applyFont="1" applyFill="1" applyAlignment="1">
      <alignment vertical="center"/>
    </xf>
    <xf numFmtId="0" fontId="111" fillId="0" borderId="0" xfId="0" applyFont="1">
      <alignment vertical="center"/>
    </xf>
    <xf numFmtId="0" fontId="25" fillId="0" borderId="0" xfId="0" applyFont="1" applyBorder="1" applyAlignment="1">
      <alignment horizontal="right" vertical="center"/>
    </xf>
    <xf numFmtId="0" fontId="113" fillId="10" borderId="73" xfId="0" applyFont="1" applyFill="1" applyBorder="1" applyAlignment="1">
      <alignment horizontal="center" vertical="center"/>
    </xf>
    <xf numFmtId="0" fontId="72" fillId="0" borderId="0" xfId="0" applyFont="1" applyBorder="1" applyAlignment="1">
      <alignment vertical="center"/>
    </xf>
    <xf numFmtId="0" fontId="114" fillId="0" borderId="44" xfId="0" applyFont="1" applyBorder="1" applyAlignment="1">
      <alignment vertical="center"/>
    </xf>
    <xf numFmtId="0" fontId="24" fillId="0" borderId="157" xfId="1" applyBorder="1" applyAlignment="1" applyProtection="1">
      <alignment vertical="center"/>
    </xf>
    <xf numFmtId="0" fontId="36" fillId="0" borderId="157" xfId="1" applyFont="1" applyBorder="1" applyAlignment="1" applyProtection="1">
      <alignment vertical="center"/>
    </xf>
    <xf numFmtId="0" fontId="21" fillId="0" borderId="157" xfId="1" applyFont="1" applyFill="1" applyBorder="1" applyAlignment="1" applyProtection="1">
      <alignment horizontal="center" vertical="center"/>
    </xf>
    <xf numFmtId="0" fontId="0" fillId="0" borderId="157" xfId="0" applyBorder="1" applyProtection="1">
      <alignment vertical="center"/>
    </xf>
    <xf numFmtId="5" fontId="21" fillId="0" borderId="157" xfId="1" applyNumberFormat="1" applyFont="1" applyBorder="1" applyAlignment="1" applyProtection="1">
      <alignment vertical="center"/>
    </xf>
    <xf numFmtId="179" fontId="112" fillId="0" borderId="0" xfId="0" applyNumberFormat="1" applyFont="1" applyBorder="1" applyAlignment="1">
      <alignment horizontal="left" vertical="center"/>
    </xf>
    <xf numFmtId="178" fontId="16" fillId="10" borderId="73" xfId="0" applyNumberFormat="1" applyFont="1" applyFill="1" applyBorder="1" applyAlignment="1">
      <alignment horizontal="right" vertical="center"/>
    </xf>
    <xf numFmtId="179" fontId="113" fillId="10" borderId="73" xfId="0" applyNumberFormat="1" applyFont="1" applyFill="1" applyBorder="1" applyAlignment="1">
      <alignment horizontal="left" vertical="center"/>
    </xf>
    <xf numFmtId="179" fontId="113" fillId="10" borderId="74" xfId="0" applyNumberFormat="1" applyFont="1" applyFill="1" applyBorder="1" applyAlignment="1">
      <alignment horizontal="left" vertical="center"/>
    </xf>
    <xf numFmtId="0" fontId="70" fillId="0" borderId="0" xfId="0" applyFont="1">
      <alignment vertical="center"/>
    </xf>
    <xf numFmtId="0" fontId="34" fillId="10" borderId="0" xfId="0" applyFont="1" applyFill="1" applyAlignment="1">
      <alignment horizontal="center" vertical="center"/>
    </xf>
    <xf numFmtId="0" fontId="27" fillId="0" borderId="42" xfId="0" applyFont="1" applyBorder="1" applyAlignment="1">
      <alignment horizontal="center" vertical="center"/>
    </xf>
    <xf numFmtId="0" fontId="39" fillId="0" borderId="0" xfId="0" applyFont="1" applyBorder="1" applyAlignment="1">
      <alignment horizontal="center" vertical="center" shrinkToFit="1"/>
    </xf>
    <xf numFmtId="0" fontId="42" fillId="0" borderId="60" xfId="0" applyFont="1" applyFill="1" applyBorder="1" applyAlignment="1">
      <alignment horizontal="center" vertical="center" shrinkToFit="1"/>
    </xf>
    <xf numFmtId="0" fontId="42" fillId="0" borderId="61" xfId="0" applyFont="1" applyFill="1" applyBorder="1" applyAlignment="1">
      <alignment horizontal="center" vertical="center" shrinkToFit="1"/>
    </xf>
    <xf numFmtId="0" fontId="42" fillId="0" borderId="62" xfId="0" applyFont="1" applyFill="1" applyBorder="1" applyAlignment="1">
      <alignment horizontal="center" vertical="center" shrinkToFit="1"/>
    </xf>
    <xf numFmtId="0" fontId="42" fillId="0" borderId="63"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64" xfId="0" applyFont="1" applyFill="1" applyBorder="1" applyAlignment="1">
      <alignment horizontal="center" vertical="center" shrinkToFit="1"/>
    </xf>
    <xf numFmtId="0" fontId="42" fillId="0" borderId="65" xfId="0" applyFont="1" applyFill="1" applyBorder="1" applyAlignment="1">
      <alignment horizontal="center" vertical="center" shrinkToFit="1"/>
    </xf>
    <xf numFmtId="0" fontId="42" fillId="0" borderId="66" xfId="0" applyFont="1" applyFill="1" applyBorder="1" applyAlignment="1">
      <alignment horizontal="center" vertical="center" shrinkToFit="1"/>
    </xf>
    <xf numFmtId="0" fontId="42" fillId="0" borderId="67" xfId="0" applyFont="1" applyFill="1" applyBorder="1" applyAlignment="1">
      <alignment horizontal="center" vertical="center" shrinkToFit="1"/>
    </xf>
    <xf numFmtId="0" fontId="25" fillId="0" borderId="0" xfId="0" applyFont="1" applyFill="1" applyBorder="1" applyAlignment="1">
      <alignment horizontal="center" vertical="center"/>
    </xf>
    <xf numFmtId="177" fontId="61" fillId="0" borderId="0" xfId="0" applyNumberFormat="1" applyFont="1" applyFill="1" applyBorder="1" applyAlignment="1">
      <alignment horizontal="left" vertical="center"/>
    </xf>
    <xf numFmtId="0" fontId="39" fillId="0" borderId="0" xfId="0" applyFont="1" applyBorder="1" applyAlignment="1">
      <alignment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39" xfId="0" applyBorder="1" applyAlignment="1">
      <alignment horizontal="center" vertical="center"/>
    </xf>
    <xf numFmtId="0" fontId="25" fillId="0" borderId="0" xfId="0" applyFont="1" applyAlignment="1">
      <alignment horizontal="left" vertical="center" wrapText="1"/>
    </xf>
    <xf numFmtId="178" fontId="112" fillId="0" borderId="0" xfId="0" applyNumberFormat="1" applyFont="1" applyBorder="1" applyAlignment="1">
      <alignment horizontal="center" vertical="center"/>
    </xf>
    <xf numFmtId="0" fontId="13" fillId="8" borderId="38" xfId="1" applyFont="1" applyFill="1" applyBorder="1" applyAlignment="1" applyProtection="1">
      <alignment horizontal="center" vertical="center"/>
    </xf>
    <xf numFmtId="0" fontId="13" fillId="8" borderId="84" xfId="1" applyFont="1" applyFill="1" applyBorder="1" applyAlignment="1" applyProtection="1">
      <alignment horizontal="center" vertical="center"/>
    </xf>
    <xf numFmtId="0" fontId="28" fillId="0" borderId="27"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28" fillId="12" borderId="26" xfId="0" applyFont="1" applyFill="1" applyBorder="1" applyAlignment="1" applyProtection="1">
      <alignment horizontal="center" vertical="center"/>
      <protection locked="0"/>
    </xf>
    <xf numFmtId="0" fontId="28" fillId="12" borderId="19" xfId="0" applyFont="1" applyFill="1" applyBorder="1" applyAlignment="1" applyProtection="1">
      <alignment horizontal="center" vertical="center"/>
      <protection locked="0"/>
    </xf>
    <xf numFmtId="0" fontId="28" fillId="12" borderId="23" xfId="0" applyFont="1" applyFill="1" applyBorder="1" applyAlignment="1" applyProtection="1">
      <alignment horizontal="center" vertical="center"/>
      <protection locked="0"/>
    </xf>
    <xf numFmtId="0" fontId="25" fillId="0" borderId="3" xfId="0" applyFont="1" applyBorder="1" applyAlignment="1">
      <alignment horizontal="distributed" vertical="center" indent="1"/>
    </xf>
    <xf numFmtId="0" fontId="25" fillId="0" borderId="13" xfId="0" applyFont="1" applyBorder="1" applyAlignment="1">
      <alignment horizontal="distributed" vertical="center" indent="1"/>
    </xf>
    <xf numFmtId="0" fontId="28" fillId="10" borderId="6" xfId="0" applyFont="1" applyFill="1" applyBorder="1" applyAlignment="1" applyProtection="1">
      <alignment horizontal="center" vertical="center"/>
      <protection locked="0"/>
    </xf>
    <xf numFmtId="0" fontId="28" fillId="10" borderId="3" xfId="0" applyFont="1" applyFill="1" applyBorder="1" applyAlignment="1" applyProtection="1">
      <alignment horizontal="center" vertical="center"/>
      <protection locked="0"/>
    </xf>
    <xf numFmtId="0" fontId="28" fillId="10" borderId="7" xfId="0" applyFont="1" applyFill="1" applyBorder="1" applyAlignment="1" applyProtection="1">
      <alignment horizontal="center" vertical="center"/>
      <protection locked="0"/>
    </xf>
    <xf numFmtId="0" fontId="28" fillId="3" borderId="10" xfId="0" applyFont="1" applyFill="1" applyBorder="1" applyAlignment="1" applyProtection="1">
      <alignment horizontal="center" vertical="center" shrinkToFit="1"/>
      <protection locked="0"/>
    </xf>
    <xf numFmtId="0" fontId="28" fillId="3" borderId="18" xfId="0" applyFont="1" applyFill="1" applyBorder="1" applyAlignment="1" applyProtection="1">
      <alignment horizontal="center" vertical="center" shrinkToFit="1"/>
      <protection locked="0"/>
    </xf>
    <xf numFmtId="0" fontId="28" fillId="3" borderId="33" xfId="0"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10" borderId="10" xfId="0" applyFont="1" applyFill="1" applyBorder="1" applyAlignment="1" applyProtection="1">
      <alignment horizontal="center" vertical="center" shrinkToFit="1"/>
      <protection locked="0"/>
    </xf>
    <xf numFmtId="0" fontId="28" fillId="10" borderId="18" xfId="0" applyFont="1" applyFill="1" applyBorder="1" applyAlignment="1" applyProtection="1">
      <alignment horizontal="center" vertical="center" shrinkToFit="1"/>
      <protection locked="0"/>
    </xf>
    <xf numFmtId="0" fontId="28" fillId="10" borderId="33" xfId="0" applyFont="1" applyFill="1" applyBorder="1" applyAlignment="1" applyProtection="1">
      <alignment horizontal="center" vertical="center" shrinkToFit="1"/>
      <protection locked="0"/>
    </xf>
    <xf numFmtId="0" fontId="25" fillId="0" borderId="88" xfId="0" applyFont="1" applyBorder="1" applyAlignment="1">
      <alignment horizontal="center" vertical="center"/>
    </xf>
    <xf numFmtId="0" fontId="25" fillId="0" borderId="89" xfId="0" applyFont="1" applyBorder="1" applyAlignment="1">
      <alignment horizontal="center" vertical="center"/>
    </xf>
    <xf numFmtId="0" fontId="25" fillId="0" borderId="20" xfId="0" applyFont="1" applyBorder="1" applyAlignment="1">
      <alignment horizontal="center" vertical="center"/>
    </xf>
    <xf numFmtId="0" fontId="26" fillId="6" borderId="0" xfId="0" applyFont="1" applyFill="1" applyBorder="1" applyAlignment="1">
      <alignment horizontal="center" vertical="center"/>
    </xf>
    <xf numFmtId="0" fontId="28" fillId="0" borderId="38"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4" borderId="13" xfId="0" applyFont="1" applyFill="1" applyBorder="1" applyAlignment="1" applyProtection="1">
      <alignment horizontal="center" vertical="center"/>
    </xf>
    <xf numFmtId="0" fontId="28" fillId="4" borderId="18" xfId="0" applyFont="1" applyFill="1" applyBorder="1" applyAlignment="1" applyProtection="1">
      <alignment horizontal="center" vertical="center"/>
    </xf>
    <xf numFmtId="0" fontId="28" fillId="4" borderId="36"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176" fontId="44" fillId="0" borderId="0" xfId="1" applyNumberFormat="1" applyFont="1" applyAlignment="1" applyProtection="1">
      <alignment horizontal="distributed" vertical="center" indent="4"/>
    </xf>
    <xf numFmtId="0" fontId="21" fillId="0" borderId="34" xfId="1" applyNumberFormat="1" applyFont="1" applyBorder="1" applyAlignment="1" applyProtection="1">
      <alignment horizontal="center" vertical="center"/>
    </xf>
    <xf numFmtId="0" fontId="21" fillId="0" borderId="14" xfId="1" applyNumberFormat="1" applyFont="1" applyBorder="1" applyAlignment="1" applyProtection="1">
      <alignment horizontal="center" vertical="center"/>
    </xf>
    <xf numFmtId="0" fontId="21" fillId="0" borderId="90" xfId="1" applyNumberFormat="1" applyFont="1" applyBorder="1" applyAlignment="1" applyProtection="1">
      <alignment horizontal="center" vertical="center"/>
    </xf>
    <xf numFmtId="0" fontId="21" fillId="0" borderId="91" xfId="1" applyNumberFormat="1" applyFont="1" applyBorder="1" applyAlignment="1" applyProtection="1">
      <alignment horizontal="center" vertical="center"/>
    </xf>
    <xf numFmtId="0" fontId="21" fillId="0" borderId="85" xfId="1" applyFont="1" applyBorder="1" applyAlignment="1" applyProtection="1">
      <alignment horizontal="center" vertical="center"/>
    </xf>
    <xf numFmtId="0" fontId="21" fillId="0" borderId="53" xfId="1" applyFont="1" applyBorder="1" applyAlignment="1" applyProtection="1">
      <alignment horizontal="center" vertical="center"/>
    </xf>
    <xf numFmtId="0" fontId="21" fillId="0" borderId="34" xfId="1" applyFont="1" applyBorder="1" applyAlignment="1" applyProtection="1">
      <alignment horizontal="center" vertical="center"/>
    </xf>
    <xf numFmtId="0" fontId="21" fillId="0" borderId="14" xfId="1" applyFont="1" applyBorder="1" applyAlignment="1" applyProtection="1">
      <alignment horizontal="center" vertical="center"/>
    </xf>
    <xf numFmtId="0" fontId="21" fillId="0" borderId="68" xfId="1" applyNumberFormat="1" applyFont="1" applyBorder="1" applyAlignment="1" applyProtection="1">
      <alignment horizontal="center" vertical="center"/>
    </xf>
    <xf numFmtId="0" fontId="21" fillId="0" borderId="150" xfId="1" applyNumberFormat="1" applyFont="1" applyBorder="1" applyAlignment="1" applyProtection="1">
      <alignment horizontal="center" vertical="center"/>
    </xf>
    <xf numFmtId="0" fontId="21" fillId="0" borderId="13" xfId="1" applyFont="1" applyBorder="1" applyAlignment="1" applyProtection="1">
      <alignment horizontal="center" vertical="center"/>
    </xf>
    <xf numFmtId="0" fontId="21" fillId="0" borderId="33" xfId="1" applyFont="1" applyBorder="1" applyAlignment="1" applyProtection="1">
      <alignment horizontal="center" vertical="center"/>
    </xf>
    <xf numFmtId="0" fontId="21" fillId="0" borderId="57" xfId="1" applyFont="1" applyBorder="1" applyAlignment="1" applyProtection="1">
      <alignment horizontal="center" vertical="center"/>
    </xf>
    <xf numFmtId="0" fontId="21" fillId="0" borderId="70" xfId="1" applyFont="1" applyBorder="1" applyAlignment="1" applyProtection="1">
      <alignment horizontal="center" vertical="center"/>
    </xf>
    <xf numFmtId="0" fontId="10" fillId="0" borderId="34" xfId="1" applyFont="1" applyBorder="1" applyAlignment="1" applyProtection="1">
      <alignment horizontal="center" vertical="center"/>
    </xf>
    <xf numFmtId="0" fontId="10" fillId="0" borderId="14" xfId="1" applyFont="1" applyBorder="1" applyAlignment="1" applyProtection="1">
      <alignment horizontal="center" vertical="center"/>
    </xf>
    <xf numFmtId="0" fontId="40" fillId="5" borderId="0" xfId="1" applyFont="1" applyFill="1" applyAlignment="1" applyProtection="1">
      <alignment horizontal="left" vertical="center"/>
    </xf>
    <xf numFmtId="0" fontId="58" fillId="0" borderId="0" xfId="1" applyFont="1" applyAlignment="1" applyProtection="1">
      <alignment horizontal="distributed" vertical="center" indent="8" shrinkToFit="1"/>
    </xf>
    <xf numFmtId="0" fontId="10" fillId="0" borderId="40"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10" fillId="0" borderId="40" xfId="1" applyFont="1" applyBorder="1" applyAlignment="1" applyProtection="1">
      <alignment horizontal="center" vertical="center"/>
    </xf>
    <xf numFmtId="0" fontId="45" fillId="0" borderId="13" xfId="0" applyFont="1" applyBorder="1" applyAlignment="1" applyProtection="1">
      <alignment horizontal="center" vertical="center" shrinkToFit="1"/>
    </xf>
    <xf numFmtId="0" fontId="45" fillId="0" borderId="18" xfId="0" applyFont="1" applyBorder="1" applyAlignment="1" applyProtection="1">
      <alignment horizontal="center" vertical="center" shrinkToFit="1"/>
    </xf>
    <xf numFmtId="0" fontId="45" fillId="0" borderId="36" xfId="0" applyFont="1" applyBorder="1" applyAlignment="1" applyProtection="1">
      <alignment horizontal="center" vertical="center" shrinkToFit="1"/>
    </xf>
    <xf numFmtId="0" fontId="8" fillId="0" borderId="89" xfId="1" applyFont="1" applyBorder="1" applyAlignment="1" applyProtection="1">
      <alignment horizontal="center" vertical="center" shrinkToFit="1"/>
    </xf>
    <xf numFmtId="0" fontId="8" fillId="0" borderId="50" xfId="1" applyFont="1" applyBorder="1" applyAlignment="1" applyProtection="1">
      <alignment horizontal="center" vertical="center" shrinkToFit="1"/>
    </xf>
    <xf numFmtId="0" fontId="8" fillId="0" borderId="39" xfId="1" applyFont="1" applyBorder="1" applyAlignment="1" applyProtection="1">
      <alignment horizontal="center" vertical="center" shrinkToFit="1"/>
    </xf>
    <xf numFmtId="0" fontId="18" fillId="0" borderId="38" xfId="1" applyFont="1" applyBorder="1" applyAlignment="1" applyProtection="1">
      <alignment horizontal="center" shrinkToFit="1"/>
    </xf>
    <xf numFmtId="0" fontId="18" fillId="0" borderId="50" xfId="1" applyFont="1" applyBorder="1" applyAlignment="1" applyProtection="1">
      <alignment horizontal="center" shrinkToFit="1"/>
    </xf>
    <xf numFmtId="0" fontId="18" fillId="0" borderId="39" xfId="1" applyFont="1" applyBorder="1" applyAlignment="1" applyProtection="1">
      <alignment horizontal="center" shrinkToFit="1"/>
    </xf>
    <xf numFmtId="0" fontId="31" fillId="0" borderId="1" xfId="0" applyFont="1"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31" fillId="0" borderId="11" xfId="0" applyFont="1" applyBorder="1" applyAlignment="1">
      <alignment horizontal="center" vertical="center"/>
    </xf>
    <xf numFmtId="0" fontId="31" fillId="0" borderId="70" xfId="0" applyFont="1" applyBorder="1" applyAlignment="1">
      <alignment horizontal="center" vertical="center"/>
    </xf>
    <xf numFmtId="0" fontId="83" fillId="0" borderId="81" xfId="0" applyFont="1" applyBorder="1" applyAlignment="1">
      <alignment horizontal="center" vertical="center" wrapText="1" shrinkToFit="1"/>
    </xf>
    <xf numFmtId="0" fontId="83" fillId="0" borderId="81" xfId="0" applyFont="1" applyBorder="1" applyAlignment="1">
      <alignment horizontal="center" vertical="center" shrinkToFit="1"/>
    </xf>
    <xf numFmtId="0" fontId="83" fillId="0" borderId="4" xfId="0" applyFont="1" applyBorder="1" applyAlignment="1">
      <alignment horizontal="center" vertical="center" shrinkToFit="1"/>
    </xf>
    <xf numFmtId="0" fontId="96" fillId="0" borderId="85" xfId="0" quotePrefix="1" applyFont="1" applyBorder="1" applyAlignment="1">
      <alignment horizontal="center" vertical="center" shrinkToFit="1"/>
    </xf>
    <xf numFmtId="0" fontId="96" fillId="0" borderId="40" xfId="0" quotePrefix="1" applyFont="1" applyBorder="1" applyAlignment="1">
      <alignment horizontal="center" vertical="center" shrinkToFit="1"/>
    </xf>
    <xf numFmtId="0" fontId="96" fillId="0" borderId="53" xfId="0" quotePrefix="1" applyFont="1" applyBorder="1" applyAlignment="1">
      <alignment horizontal="center" vertical="center" shrinkToFit="1"/>
    </xf>
    <xf numFmtId="0" fontId="95" fillId="0" borderId="12" xfId="0" applyFont="1" applyBorder="1" applyAlignment="1">
      <alignment horizontal="center" vertical="center"/>
    </xf>
    <xf numFmtId="0" fontId="95" fillId="0" borderId="118" xfId="0" applyFont="1" applyBorder="1" applyAlignment="1">
      <alignment horizontal="center" vertical="center"/>
    </xf>
    <xf numFmtId="0" fontId="0" fillId="0" borderId="85" xfId="0" applyBorder="1" applyAlignment="1">
      <alignment horizontal="center" vertical="center"/>
    </xf>
    <xf numFmtId="0" fontId="0" fillId="0" borderId="40" xfId="0" applyBorder="1" applyAlignment="1">
      <alignment horizontal="center" vertical="center"/>
    </xf>
    <xf numFmtId="0" fontId="0" fillId="0" borderId="53" xfId="0" applyBorder="1" applyAlignment="1">
      <alignment horizontal="center" vertical="center"/>
    </xf>
    <xf numFmtId="0" fontId="15" fillId="0" borderId="105" xfId="0" quotePrefix="1" applyFont="1" applyBorder="1" applyAlignment="1" applyProtection="1">
      <alignment horizontal="left" vertical="top" wrapText="1"/>
      <protection locked="0" hidden="1"/>
    </xf>
    <xf numFmtId="0" fontId="15" fillId="0" borderId="51" xfId="0" quotePrefix="1" applyFont="1" applyBorder="1" applyAlignment="1" applyProtection="1">
      <alignment horizontal="left" vertical="top" wrapText="1"/>
      <protection locked="0" hidden="1"/>
    </xf>
    <xf numFmtId="0" fontId="15" fillId="0" borderId="132" xfId="0" quotePrefix="1" applyFont="1" applyBorder="1" applyAlignment="1" applyProtection="1">
      <alignment horizontal="left" vertical="top" wrapText="1"/>
      <protection locked="0" hidden="1"/>
    </xf>
    <xf numFmtId="0" fontId="15" fillId="0" borderId="69" xfId="0" quotePrefix="1" applyFont="1" applyBorder="1" applyAlignment="1" applyProtection="1">
      <alignment horizontal="left" vertical="top" wrapText="1"/>
      <protection locked="0" hidden="1"/>
    </xf>
    <xf numFmtId="0" fontId="15" fillId="0" borderId="0" xfId="0" quotePrefix="1" applyFont="1" applyBorder="1" applyAlignment="1" applyProtection="1">
      <alignment horizontal="left" vertical="top" wrapText="1"/>
      <protection locked="0" hidden="1"/>
    </xf>
    <xf numFmtId="0" fontId="15" fillId="0" borderId="2" xfId="0" quotePrefix="1" applyFont="1" applyBorder="1" applyAlignment="1" applyProtection="1">
      <alignment horizontal="left" vertical="top" wrapText="1"/>
      <protection locked="0" hidden="1"/>
    </xf>
    <xf numFmtId="0" fontId="15" fillId="0" borderId="68" xfId="0" quotePrefix="1" applyFont="1" applyBorder="1" applyAlignment="1" applyProtection="1">
      <alignment horizontal="left" vertical="top" wrapText="1"/>
      <protection locked="0" hidden="1"/>
    </xf>
    <xf numFmtId="0" fontId="15" fillId="0" borderId="1" xfId="0" quotePrefix="1" applyFont="1" applyBorder="1" applyAlignment="1" applyProtection="1">
      <alignment horizontal="left" vertical="top" wrapText="1"/>
      <protection locked="0" hidden="1"/>
    </xf>
    <xf numFmtId="0" fontId="15" fillId="0" borderId="82" xfId="0" quotePrefix="1" applyFont="1" applyBorder="1" applyAlignment="1" applyProtection="1">
      <alignment horizontal="left" vertical="top" wrapText="1"/>
      <protection locked="0" hidden="1"/>
    </xf>
    <xf numFmtId="0" fontId="96" fillId="0" borderId="116" xfId="0" quotePrefix="1" applyFont="1" applyBorder="1" applyAlignment="1" applyProtection="1">
      <alignment horizontal="center" vertical="center"/>
    </xf>
    <xf numFmtId="0" fontId="96" fillId="0" borderId="115" xfId="0" quotePrefix="1" applyFont="1" applyBorder="1" applyAlignment="1" applyProtection="1">
      <alignment horizontal="center" vertical="center"/>
    </xf>
    <xf numFmtId="0" fontId="96" fillId="0" borderId="68" xfId="0" quotePrefix="1" applyFont="1" applyBorder="1" applyAlignment="1" applyProtection="1">
      <alignment horizontal="center" vertical="center"/>
    </xf>
    <xf numFmtId="0" fontId="96" fillId="0" borderId="82" xfId="0" quotePrefix="1" applyFont="1" applyBorder="1" applyAlignment="1" applyProtection="1">
      <alignment horizontal="center" vertical="center"/>
    </xf>
    <xf numFmtId="0" fontId="84" fillId="0" borderId="8" xfId="0" applyFont="1" applyBorder="1" applyAlignment="1" applyProtection="1">
      <alignment horizontal="center"/>
      <protection locked="0" hidden="1"/>
    </xf>
    <xf numFmtId="0" fontId="84" fillId="0" borderId="5" xfId="0" applyFont="1" applyBorder="1" applyAlignment="1" applyProtection="1">
      <alignment horizontal="center"/>
      <protection locked="0" hidden="1"/>
    </xf>
    <xf numFmtId="0" fontId="15" fillId="0" borderId="25" xfId="0" applyFont="1" applyBorder="1" applyAlignment="1" applyProtection="1">
      <alignment horizontal="center" vertical="center"/>
      <protection locked="0" hidden="1"/>
    </xf>
    <xf numFmtId="0" fontId="15" fillId="0" borderId="22" xfId="0" applyFont="1" applyBorder="1" applyAlignment="1" applyProtection="1">
      <alignment horizontal="center" vertical="center"/>
      <protection locked="0" hidden="1"/>
    </xf>
    <xf numFmtId="0" fontId="95" fillId="0" borderId="116" xfId="0" applyFont="1" applyBorder="1" applyAlignment="1" applyProtection="1">
      <alignment horizontal="center"/>
      <protection locked="0" hidden="1"/>
    </xf>
    <xf numFmtId="0" fontId="95" fillId="0" borderId="115" xfId="0" applyFont="1" applyBorder="1" applyAlignment="1" applyProtection="1">
      <alignment horizontal="center"/>
      <protection locked="0" hidden="1"/>
    </xf>
    <xf numFmtId="0" fontId="95" fillId="0" borderId="68" xfId="0" applyFont="1" applyBorder="1" applyAlignment="1" applyProtection="1">
      <alignment horizontal="center"/>
      <protection locked="0" hidden="1"/>
    </xf>
    <xf numFmtId="0" fontId="95" fillId="0" borderId="82" xfId="0" applyFont="1" applyBorder="1" applyAlignment="1" applyProtection="1">
      <alignment horizontal="center"/>
      <protection locked="0" hidden="1"/>
    </xf>
    <xf numFmtId="0" fontId="15" fillId="0" borderId="139" xfId="0" quotePrefix="1" applyFont="1" applyBorder="1" applyAlignment="1" applyProtection="1">
      <alignment horizontal="left" vertical="top" wrapText="1"/>
    </xf>
    <xf numFmtId="0" fontId="15" fillId="0" borderId="140" xfId="0" quotePrefix="1" applyFont="1" applyBorder="1" applyAlignment="1" applyProtection="1">
      <alignment horizontal="left" vertical="top" wrapText="1"/>
    </xf>
    <xf numFmtId="0" fontId="15" fillId="0" borderId="141" xfId="0" quotePrefix="1" applyFont="1" applyBorder="1" applyAlignment="1" applyProtection="1">
      <alignment horizontal="left" vertical="top" wrapText="1"/>
    </xf>
    <xf numFmtId="0" fontId="15" fillId="0" borderId="143" xfId="0" quotePrefix="1" applyFont="1" applyBorder="1" applyAlignment="1" applyProtection="1">
      <alignment horizontal="left" vertical="top" wrapText="1"/>
    </xf>
    <xf numFmtId="0" fontId="15" fillId="0" borderId="144" xfId="0" quotePrefix="1" applyFont="1" applyBorder="1" applyAlignment="1" applyProtection="1">
      <alignment horizontal="left" vertical="top" wrapText="1"/>
    </xf>
    <xf numFmtId="0" fontId="15" fillId="0" borderId="145" xfId="0" quotePrefix="1" applyFont="1" applyBorder="1" applyAlignment="1" applyProtection="1">
      <alignment horizontal="left" vertical="top" wrapText="1"/>
    </xf>
    <xf numFmtId="0" fontId="95" fillId="0" borderId="142" xfId="0" applyFont="1" applyBorder="1" applyAlignment="1" applyProtection="1">
      <alignment horizontal="center" vertical="center"/>
    </xf>
    <xf numFmtId="0" fontId="95" fillId="0" borderId="146" xfId="0" applyFont="1" applyBorder="1" applyAlignment="1" applyProtection="1">
      <alignment horizontal="center" vertical="center"/>
    </xf>
    <xf numFmtId="0" fontId="95" fillId="0" borderId="139" xfId="0" applyFont="1" applyBorder="1" applyAlignment="1" applyProtection="1">
      <alignment horizontal="center"/>
    </xf>
    <xf numFmtId="0" fontId="95" fillId="0" borderId="141" xfId="0" applyFont="1" applyBorder="1" applyAlignment="1" applyProtection="1">
      <alignment horizontal="center"/>
    </xf>
    <xf numFmtId="0" fontId="95" fillId="0" borderId="143" xfId="0" applyFont="1" applyBorder="1" applyAlignment="1" applyProtection="1">
      <alignment horizontal="center"/>
    </xf>
    <xf numFmtId="0" fontId="95" fillId="0" borderId="145" xfId="0" applyFont="1" applyBorder="1" applyAlignment="1" applyProtection="1">
      <alignment horizontal="center"/>
    </xf>
    <xf numFmtId="0" fontId="95" fillId="0" borderId="116" xfId="0" quotePrefix="1" applyFont="1" applyBorder="1" applyAlignment="1" applyProtection="1">
      <alignment horizontal="center" vertical="center"/>
    </xf>
    <xf numFmtId="0" fontId="95" fillId="0" borderId="115" xfId="0" quotePrefix="1" applyFont="1" applyBorder="1" applyAlignment="1" applyProtection="1">
      <alignment horizontal="center" vertical="center"/>
    </xf>
    <xf numFmtId="0" fontId="95" fillId="0" borderId="85" xfId="0" quotePrefix="1" applyFont="1" applyBorder="1" applyAlignment="1" applyProtection="1">
      <alignment horizontal="center" vertical="center"/>
    </xf>
    <xf numFmtId="0" fontId="95" fillId="0" borderId="118" xfId="0" quotePrefix="1" applyFont="1" applyBorder="1" applyAlignment="1" applyProtection="1">
      <alignment horizontal="center" vertical="center"/>
    </xf>
    <xf numFmtId="0" fontId="15" fillId="0" borderId="147" xfId="0" applyFont="1" applyBorder="1" applyAlignment="1" applyProtection="1">
      <alignment horizontal="center"/>
    </xf>
    <xf numFmtId="0" fontId="15" fillId="0" borderId="148" xfId="0" applyFont="1" applyBorder="1" applyAlignment="1" applyProtection="1">
      <alignment horizontal="center"/>
    </xf>
    <xf numFmtId="0" fontId="92" fillId="0" borderId="0" xfId="0" applyFont="1" applyBorder="1" applyAlignment="1">
      <alignment horizontal="center"/>
    </xf>
    <xf numFmtId="0" fontId="84" fillId="0" borderId="122" xfId="0" applyFont="1" applyBorder="1" applyAlignment="1">
      <alignment horizontal="center" vertical="center" shrinkToFit="1"/>
    </xf>
    <xf numFmtId="0" fontId="84" fillId="0" borderId="107" xfId="0" applyFont="1" applyBorder="1" applyAlignment="1">
      <alignment horizontal="center" vertical="center" shrinkToFit="1"/>
    </xf>
    <xf numFmtId="0" fontId="100" fillId="0" borderId="123" xfId="0" quotePrefix="1" applyFont="1" applyBorder="1" applyAlignment="1">
      <alignment horizontal="center" vertical="center"/>
    </xf>
    <xf numFmtId="0" fontId="100" fillId="0" borderId="51" xfId="0" quotePrefix="1" applyFont="1" applyBorder="1" applyAlignment="1">
      <alignment horizontal="center" vertical="center"/>
    </xf>
    <xf numFmtId="0" fontId="100" fillId="0" borderId="52" xfId="0" quotePrefix="1" applyFont="1" applyBorder="1" applyAlignment="1">
      <alignment horizontal="center" vertical="center"/>
    </xf>
    <xf numFmtId="0" fontId="100" fillId="0" borderId="126" xfId="0" quotePrefix="1" applyFont="1" applyBorder="1" applyAlignment="1">
      <alignment horizontal="center" vertical="center"/>
    </xf>
    <xf numFmtId="0" fontId="100" fillId="0" borderId="0" xfId="0" quotePrefix="1" applyFont="1" applyBorder="1" applyAlignment="1">
      <alignment horizontal="center" vertical="center"/>
    </xf>
    <xf numFmtId="0" fontId="100" fillId="0" borderId="58" xfId="0" quotePrefix="1" applyFont="1" applyBorder="1" applyAlignment="1">
      <alignment horizontal="center" vertical="center"/>
    </xf>
    <xf numFmtId="0" fontId="100" fillId="0" borderId="127" xfId="0" quotePrefix="1" applyFont="1" applyBorder="1" applyAlignment="1">
      <alignment horizontal="center" vertical="center"/>
    </xf>
    <xf numFmtId="0" fontId="100" fillId="0" borderId="40" xfId="0" quotePrefix="1" applyFont="1" applyBorder="1" applyAlignment="1">
      <alignment horizontal="center" vertical="center"/>
    </xf>
    <xf numFmtId="0" fontId="100" fillId="0" borderId="53" xfId="0" quotePrefix="1" applyFont="1" applyBorder="1" applyAlignment="1">
      <alignment horizontal="center" vertical="center"/>
    </xf>
    <xf numFmtId="0" fontId="99" fillId="0" borderId="124" xfId="0" quotePrefix="1" applyFont="1" applyBorder="1" applyAlignment="1">
      <alignment horizontal="center" vertical="center"/>
    </xf>
    <xf numFmtId="0" fontId="99" fillId="0" borderId="125" xfId="0" quotePrefix="1" applyFont="1" applyBorder="1" applyAlignment="1">
      <alignment horizontal="center" vertical="center"/>
    </xf>
    <xf numFmtId="0" fontId="99" fillId="0" borderId="85" xfId="0" quotePrefix="1" applyFont="1" applyBorder="1" applyAlignment="1">
      <alignment horizontal="center" vertical="center"/>
    </xf>
    <xf numFmtId="0" fontId="99" fillId="0" borderId="114" xfId="0" quotePrefix="1" applyFont="1" applyBorder="1" applyAlignment="1">
      <alignment horizontal="center" vertical="center"/>
    </xf>
    <xf numFmtId="0" fontId="0" fillId="0" borderId="4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83" fillId="0" borderId="34" xfId="0" applyFont="1" applyBorder="1" applyAlignment="1">
      <alignment horizontal="center" vertical="center"/>
    </xf>
    <xf numFmtId="0" fontId="83" fillId="0" borderId="55" xfId="0" applyFont="1" applyBorder="1" applyAlignment="1">
      <alignment horizontal="center" vertical="center"/>
    </xf>
    <xf numFmtId="0" fontId="83" fillId="0" borderId="14" xfId="0" applyFont="1" applyBorder="1" applyAlignment="1">
      <alignment horizontal="center" vertical="center"/>
    </xf>
    <xf numFmtId="0" fontId="94" fillId="0" borderId="112" xfId="0" applyFont="1" applyBorder="1" applyAlignment="1">
      <alignment horizontal="center" vertical="center"/>
    </xf>
    <xf numFmtId="0" fontId="94" fillId="0" borderId="113" xfId="0" applyFont="1" applyBorder="1" applyAlignment="1">
      <alignment horizontal="center" vertical="center"/>
    </xf>
    <xf numFmtId="0" fontId="94" fillId="0" borderId="128" xfId="0" applyFont="1" applyBorder="1" applyAlignment="1">
      <alignment horizontal="center" vertical="center"/>
    </xf>
    <xf numFmtId="0" fontId="94" fillId="0" borderId="129" xfId="0" applyFont="1" applyBorder="1" applyAlignment="1">
      <alignment horizontal="center" vertical="center"/>
    </xf>
    <xf numFmtId="0" fontId="95" fillId="0" borderId="112" xfId="0" quotePrefix="1" applyFont="1" applyBorder="1" applyAlignment="1">
      <alignment horizontal="center" vertical="center"/>
    </xf>
    <xf numFmtId="0" fontId="95" fillId="0" borderId="128" xfId="0" quotePrefix="1" applyFont="1" applyBorder="1" applyAlignment="1">
      <alignment horizontal="center" vertical="center"/>
    </xf>
    <xf numFmtId="0" fontId="81" fillId="0" borderId="116" xfId="0" applyFont="1" applyBorder="1" applyAlignment="1">
      <alignment horizontal="center" vertical="center"/>
    </xf>
    <xf numFmtId="0" fontId="81" fillId="0" borderId="29" xfId="0" applyFont="1" applyBorder="1" applyAlignment="1">
      <alignment horizontal="center" vertical="center"/>
    </xf>
    <xf numFmtId="0" fontId="81" fillId="0" borderId="113" xfId="0" applyFont="1" applyBorder="1" applyAlignment="1">
      <alignment horizontal="center" vertical="center"/>
    </xf>
    <xf numFmtId="0" fontId="81" fillId="0" borderId="130" xfId="0" applyFont="1" applyBorder="1" applyAlignment="1">
      <alignment horizontal="center" vertical="center"/>
    </xf>
    <xf numFmtId="0" fontId="81" fillId="0" borderId="131" xfId="0" applyFont="1" applyBorder="1" applyAlignment="1">
      <alignment horizontal="center" vertical="center"/>
    </xf>
    <xf numFmtId="0" fontId="81" fillId="0" borderId="129" xfId="0" applyFont="1" applyBorder="1" applyAlignment="1">
      <alignment horizontal="center" vertical="center"/>
    </xf>
    <xf numFmtId="0" fontId="88" fillId="0" borderId="0" xfId="0" quotePrefix="1" applyFont="1" applyAlignment="1">
      <alignment horizontal="center" vertical="top"/>
    </xf>
    <xf numFmtId="0" fontId="88" fillId="0" borderId="121" xfId="0" quotePrefix="1" applyFont="1" applyBorder="1" applyAlignment="1">
      <alignment horizontal="center" vertical="top"/>
    </xf>
    <xf numFmtId="0" fontId="88" fillId="0" borderId="0" xfId="0" quotePrefix="1" applyFont="1" applyAlignment="1">
      <alignment horizontal="center"/>
    </xf>
    <xf numFmtId="0" fontId="88" fillId="0" borderId="121" xfId="0" quotePrefix="1" applyFont="1" applyBorder="1" applyAlignment="1">
      <alignment horizontal="center"/>
    </xf>
    <xf numFmtId="0" fontId="88" fillId="0" borderId="0" xfId="0" quotePrefix="1" applyFont="1" applyAlignment="1">
      <alignment horizontal="center" vertical="center"/>
    </xf>
    <xf numFmtId="0" fontId="88" fillId="0" borderId="121" xfId="0" quotePrefix="1" applyFont="1" applyBorder="1" applyAlignment="1">
      <alignment horizontal="center" vertical="center"/>
    </xf>
    <xf numFmtId="0" fontId="96" fillId="0" borderId="13" xfId="0" applyFont="1" applyBorder="1" applyAlignment="1">
      <alignment horizontal="center" vertical="center"/>
    </xf>
    <xf numFmtId="0" fontId="96" fillId="0" borderId="36" xfId="0" applyFont="1" applyBorder="1" applyAlignment="1">
      <alignment horizontal="center" vertical="center"/>
    </xf>
    <xf numFmtId="0" fontId="95" fillId="0" borderId="13" xfId="0" applyFont="1" applyBorder="1" applyAlignment="1">
      <alignment horizontal="center" vertical="center"/>
    </xf>
    <xf numFmtId="0" fontId="95" fillId="0" borderId="36" xfId="0" applyFont="1" applyBorder="1" applyAlignment="1">
      <alignment horizontal="center" vertical="center"/>
    </xf>
    <xf numFmtId="0" fontId="96" fillId="0" borderId="10" xfId="0" applyFont="1" applyBorder="1" applyAlignment="1" applyProtection="1">
      <alignment horizontal="center" vertical="center"/>
      <protection locked="0"/>
    </xf>
    <xf numFmtId="0" fontId="96" fillId="0" borderId="18" xfId="0" applyFont="1" applyBorder="1" applyAlignment="1" applyProtection="1">
      <alignment horizontal="center" vertical="center"/>
      <protection locked="0"/>
    </xf>
    <xf numFmtId="0" fontId="96" fillId="0" borderId="36" xfId="0" applyFont="1" applyBorder="1" applyAlignment="1" applyProtection="1">
      <alignment horizontal="center" vertical="center"/>
      <protection locked="0"/>
    </xf>
    <xf numFmtId="0" fontId="102" fillId="0" borderId="105" xfId="0" quotePrefix="1" applyFont="1" applyBorder="1" applyAlignment="1">
      <alignment horizontal="center" vertical="center"/>
    </xf>
    <xf numFmtId="0" fontId="102" fillId="0" borderId="51" xfId="0" quotePrefix="1" applyFont="1" applyBorder="1" applyAlignment="1">
      <alignment horizontal="center" vertical="center"/>
    </xf>
    <xf numFmtId="0" fontId="102" fillId="0" borderId="106" xfId="0" quotePrefix="1" applyFont="1" applyBorder="1" applyAlignment="1">
      <alignment horizontal="center" vertical="center"/>
    </xf>
    <xf numFmtId="0" fontId="102" fillId="0" borderId="69" xfId="0" quotePrefix="1" applyFont="1" applyBorder="1" applyAlignment="1">
      <alignment horizontal="center" vertical="center"/>
    </xf>
    <xf numFmtId="0" fontId="102" fillId="0" borderId="0" xfId="0" quotePrefix="1" applyFont="1" applyBorder="1" applyAlignment="1">
      <alignment horizontal="center" vertical="center"/>
    </xf>
    <xf numFmtId="0" fontId="102" fillId="0" borderId="109" xfId="0" quotePrefix="1" applyFont="1" applyBorder="1" applyAlignment="1">
      <alignment horizontal="center" vertical="center"/>
    </xf>
    <xf numFmtId="0" fontId="102" fillId="0" borderId="85" xfId="0" quotePrefix="1" applyFont="1" applyBorder="1" applyAlignment="1">
      <alignment horizontal="center" vertical="center"/>
    </xf>
    <xf numFmtId="0" fontId="102" fillId="0" borderId="40" xfId="0" quotePrefix="1" applyFont="1" applyBorder="1" applyAlignment="1">
      <alignment horizontal="center" vertical="center"/>
    </xf>
    <xf numFmtId="0" fontId="102" fillId="0" borderId="114" xfId="0" quotePrefix="1" applyFont="1" applyBorder="1" applyAlignment="1">
      <alignment horizontal="center" vertical="center"/>
    </xf>
    <xf numFmtId="0" fontId="82" fillId="0" borderId="9" xfId="0" applyFont="1" applyBorder="1" applyAlignment="1">
      <alignment horizontal="center" vertical="center"/>
    </xf>
    <xf numFmtId="0" fontId="82" fillId="0" borderId="14" xfId="0" applyFont="1" applyBorder="1" applyAlignment="1">
      <alignment horizontal="center" vertical="center"/>
    </xf>
    <xf numFmtId="0" fontId="101" fillId="0" borderId="110" xfId="0" quotePrefix="1" applyFont="1" applyBorder="1" applyAlignment="1">
      <alignment horizontal="center" vertical="center"/>
    </xf>
    <xf numFmtId="0" fontId="101" fillId="0" borderId="111" xfId="0" quotePrefix="1" applyFont="1" applyBorder="1" applyAlignment="1">
      <alignment horizontal="center" vertical="center"/>
    </xf>
    <xf numFmtId="0" fontId="101" fillId="0" borderId="12" xfId="0" quotePrefix="1" applyFont="1" applyBorder="1" applyAlignment="1">
      <alignment horizontal="center" vertical="center"/>
    </xf>
    <xf numFmtId="0" fontId="101" fillId="0" borderId="53" xfId="0" quotePrefix="1" applyFont="1" applyBorder="1" applyAlignment="1">
      <alignment horizontal="center" vertical="center"/>
    </xf>
    <xf numFmtId="0" fontId="95" fillId="0" borderId="57" xfId="0" applyFont="1" applyBorder="1" applyAlignment="1">
      <alignment horizontal="center" vertical="center"/>
    </xf>
    <xf numFmtId="0" fontId="95" fillId="0" borderId="56" xfId="0" applyFont="1" applyBorder="1" applyAlignment="1">
      <alignment horizontal="center" vertical="center"/>
    </xf>
    <xf numFmtId="0" fontId="96" fillId="0" borderId="57" xfId="0" applyFont="1" applyBorder="1" applyAlignment="1">
      <alignment horizontal="center" vertical="center"/>
    </xf>
    <xf numFmtId="0" fontId="96" fillId="0" borderId="56" xfId="0" applyFont="1" applyBorder="1" applyAlignment="1">
      <alignment horizontal="center" vertical="center"/>
    </xf>
    <xf numFmtId="0" fontId="103" fillId="0" borderId="112" xfId="0" applyFont="1" applyBorder="1" applyAlignment="1">
      <alignment horizontal="center" vertical="center"/>
    </xf>
    <xf numFmtId="0" fontId="103" fillId="0" borderId="29" xfId="0" applyFont="1" applyBorder="1" applyAlignment="1">
      <alignment horizontal="center" vertical="center"/>
    </xf>
    <xf numFmtId="0" fontId="103" fillId="0" borderId="115" xfId="0" applyFont="1" applyBorder="1" applyAlignment="1">
      <alignment horizontal="center" vertical="center"/>
    </xf>
    <xf numFmtId="0" fontId="103" fillId="0" borderId="54" xfId="0" applyFont="1" applyBorder="1" applyAlignment="1">
      <alignment horizontal="center" vertical="center"/>
    </xf>
    <xf numFmtId="0" fontId="103" fillId="0" borderId="0" xfId="0" applyFont="1" applyBorder="1" applyAlignment="1">
      <alignment horizontal="center" vertical="center"/>
    </xf>
    <xf numFmtId="0" fontId="103" fillId="0" borderId="2" xfId="0" applyFont="1" applyBorder="1" applyAlignment="1">
      <alignment horizontal="center" vertical="center"/>
    </xf>
    <xf numFmtId="0" fontId="103" fillId="0" borderId="12" xfId="0" applyFont="1" applyBorder="1" applyAlignment="1">
      <alignment horizontal="center" vertical="center"/>
    </xf>
    <xf numFmtId="0" fontId="103" fillId="0" borderId="40" xfId="0" applyFont="1" applyBorder="1" applyAlignment="1">
      <alignment horizontal="center" vertical="center"/>
    </xf>
    <xf numFmtId="0" fontId="103" fillId="0" borderId="118" xfId="0" applyFont="1" applyBorder="1" applyAlignment="1">
      <alignment horizontal="center" vertical="center"/>
    </xf>
    <xf numFmtId="0" fontId="85" fillId="0" borderId="54" xfId="0" applyFont="1" applyBorder="1" applyAlignment="1" applyProtection="1">
      <alignment horizontal="center" vertical="center" shrinkToFit="1"/>
      <protection locked="0"/>
    </xf>
    <xf numFmtId="0" fontId="85" fillId="0" borderId="0" xfId="0" applyFont="1" applyBorder="1" applyAlignment="1" applyProtection="1">
      <alignment horizontal="center" vertical="center" shrinkToFit="1"/>
      <protection locked="0"/>
    </xf>
    <xf numFmtId="0" fontId="85" fillId="0" borderId="12" xfId="0" applyFont="1" applyBorder="1" applyAlignment="1" applyProtection="1">
      <alignment horizontal="center" vertical="center" shrinkToFit="1"/>
      <protection locked="0"/>
    </xf>
    <xf numFmtId="0" fontId="85" fillId="0" borderId="40" xfId="0" applyFont="1" applyBorder="1" applyAlignment="1" applyProtection="1">
      <alignment horizontal="center" vertical="center" shrinkToFit="1"/>
      <protection locked="0"/>
    </xf>
    <xf numFmtId="0" fontId="104" fillId="0" borderId="69" xfId="0" applyFont="1" applyBorder="1" applyAlignment="1" applyProtection="1">
      <alignment horizontal="center" vertical="center"/>
      <protection locked="0"/>
    </xf>
    <xf numFmtId="0" fontId="104" fillId="0" borderId="0" xfId="0" applyFont="1" applyBorder="1" applyAlignment="1" applyProtection="1">
      <alignment horizontal="center" vertical="center"/>
      <protection locked="0"/>
    </xf>
    <xf numFmtId="0" fontId="104" fillId="0" borderId="85" xfId="0" applyFont="1" applyBorder="1" applyAlignment="1" applyProtection="1">
      <alignment horizontal="center" vertical="center"/>
      <protection locked="0"/>
    </xf>
    <xf numFmtId="0" fontId="104" fillId="0" borderId="40" xfId="0" applyFont="1" applyBorder="1" applyAlignment="1" applyProtection="1">
      <alignment horizontal="center" vertical="center"/>
      <protection locked="0"/>
    </xf>
    <xf numFmtId="0" fontId="15" fillId="0" borderId="9" xfId="0" applyFont="1" applyBorder="1" applyAlignment="1">
      <alignment horizontal="center" vertical="center"/>
    </xf>
    <xf numFmtId="0" fontId="15" fillId="0" borderId="55" xfId="0" applyFont="1" applyBorder="1" applyAlignment="1">
      <alignment horizontal="center" vertical="center"/>
    </xf>
    <xf numFmtId="0" fontId="15" fillId="0" borderId="50"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85" fillId="0" borderId="58" xfId="0" applyFont="1" applyBorder="1" applyAlignment="1" applyProtection="1">
      <alignment horizontal="center" vertical="center" shrinkToFit="1"/>
      <protection locked="0"/>
    </xf>
    <xf numFmtId="0" fontId="85" fillId="0" borderId="53" xfId="0" applyFont="1" applyBorder="1" applyAlignment="1" applyProtection="1">
      <alignment horizontal="center" vertical="center" shrinkToFit="1"/>
      <protection locked="0"/>
    </xf>
    <xf numFmtId="0" fontId="95" fillId="0" borderId="112" xfId="0" applyFont="1" applyBorder="1" applyAlignment="1" applyProtection="1">
      <alignment horizontal="center" vertical="center"/>
      <protection locked="0" hidden="1"/>
    </xf>
    <xf numFmtId="0" fontId="95" fillId="0" borderId="113" xfId="0" applyFont="1" applyBorder="1" applyAlignment="1" applyProtection="1">
      <alignment horizontal="center" vertical="center"/>
      <protection locked="0" hidden="1"/>
    </xf>
    <xf numFmtId="0" fontId="95" fillId="0" borderId="12" xfId="0" applyFont="1" applyBorder="1" applyAlignment="1" applyProtection="1">
      <alignment horizontal="center" vertical="center"/>
      <protection locked="0" hidden="1"/>
    </xf>
    <xf numFmtId="0" fontId="95" fillId="0" borderId="53" xfId="0" applyFont="1" applyBorder="1" applyAlignment="1" applyProtection="1">
      <alignment horizontal="center" vertical="center"/>
      <protection locked="0" hidden="1"/>
    </xf>
    <xf numFmtId="0" fontId="95" fillId="0" borderId="54" xfId="0" applyFont="1" applyBorder="1" applyAlignment="1" applyProtection="1">
      <alignment horizontal="center" vertical="center"/>
      <protection locked="0" hidden="1"/>
    </xf>
    <xf numFmtId="0" fontId="95" fillId="0" borderId="58" xfId="0" applyFont="1" applyBorder="1" applyAlignment="1" applyProtection="1">
      <alignment horizontal="center" vertical="center"/>
      <protection locked="0" hidden="1"/>
    </xf>
    <xf numFmtId="0" fontId="85" fillId="0" borderId="69" xfId="0" applyFont="1" applyBorder="1" applyAlignment="1" applyProtection="1">
      <alignment horizontal="center" vertical="center" shrinkToFit="1"/>
      <protection locked="0"/>
    </xf>
    <xf numFmtId="0" fontId="85" fillId="0" borderId="85" xfId="0" applyFont="1" applyBorder="1" applyAlignment="1" applyProtection="1">
      <alignment horizontal="center" vertical="center" shrinkToFit="1"/>
      <protection locked="0"/>
    </xf>
    <xf numFmtId="0" fontId="105" fillId="0" borderId="116" xfId="0" applyFont="1" applyBorder="1" applyAlignment="1" applyProtection="1">
      <alignment horizontal="center" vertical="center"/>
      <protection locked="0"/>
    </xf>
    <xf numFmtId="0" fontId="105" fillId="0" borderId="115" xfId="0" applyFont="1" applyBorder="1" applyAlignment="1" applyProtection="1">
      <alignment horizontal="center" vertical="center"/>
      <protection locked="0"/>
    </xf>
    <xf numFmtId="0" fontId="105" fillId="0" borderId="69" xfId="0" applyFont="1" applyBorder="1" applyAlignment="1" applyProtection="1">
      <alignment horizontal="center" vertical="center"/>
      <protection locked="0"/>
    </xf>
    <xf numFmtId="0" fontId="105" fillId="0" borderId="2" xfId="0" applyFont="1" applyBorder="1" applyAlignment="1" applyProtection="1">
      <alignment horizontal="center" vertical="center"/>
      <protection locked="0"/>
    </xf>
    <xf numFmtId="0" fontId="105" fillId="0" borderId="85" xfId="0" applyFont="1" applyBorder="1" applyAlignment="1" applyProtection="1">
      <alignment horizontal="center" vertical="center"/>
      <protection locked="0"/>
    </xf>
    <xf numFmtId="0" fontId="105" fillId="0" borderId="118" xfId="0" applyFont="1" applyBorder="1" applyAlignment="1" applyProtection="1">
      <alignment horizontal="center" vertical="center"/>
      <protection locked="0"/>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xf numFmtId="0" fontId="0" fillId="0" borderId="19" xfId="0" applyBorder="1" applyAlignment="1">
      <alignment horizontal="center" vertical="center"/>
    </xf>
    <xf numFmtId="0" fontId="86" fillId="0" borderId="116" xfId="0" applyFont="1" applyBorder="1" applyAlignment="1" applyProtection="1">
      <alignment horizontal="center" vertical="top" wrapText="1"/>
      <protection locked="0"/>
    </xf>
    <xf numFmtId="0" fontId="86" fillId="0" borderId="115" xfId="0" applyFont="1" applyBorder="1" applyAlignment="1" applyProtection="1">
      <alignment horizontal="center" vertical="top" wrapText="1"/>
      <protection locked="0"/>
    </xf>
    <xf numFmtId="0" fontId="86" fillId="0" borderId="69" xfId="0" applyFont="1" applyBorder="1" applyAlignment="1" applyProtection="1">
      <alignment horizontal="center" vertical="top" wrapText="1"/>
      <protection locked="0"/>
    </xf>
    <xf numFmtId="0" fontId="86" fillId="0" borderId="2" xfId="0" applyFont="1" applyBorder="1" applyAlignment="1" applyProtection="1">
      <alignment horizontal="center" vertical="top" wrapText="1"/>
      <protection locked="0"/>
    </xf>
    <xf numFmtId="0" fontId="86" fillId="0" borderId="85" xfId="0" applyFont="1" applyBorder="1" applyAlignment="1" applyProtection="1">
      <alignment horizontal="center" vertical="top" wrapText="1"/>
      <protection locked="0"/>
    </xf>
    <xf numFmtId="0" fontId="86" fillId="0" borderId="118" xfId="0" applyFont="1" applyBorder="1" applyAlignment="1" applyProtection="1">
      <alignment horizontal="center" vertical="top" wrapText="1"/>
      <protection locked="0"/>
    </xf>
    <xf numFmtId="0" fontId="87" fillId="0" borderId="105" xfId="0" applyFont="1" applyBorder="1" applyAlignment="1">
      <alignment horizontal="center" vertical="center"/>
    </xf>
    <xf numFmtId="0" fontId="87" fillId="0" borderId="51" xfId="0" applyFont="1" applyBorder="1" applyAlignment="1">
      <alignment horizontal="center" vertical="center"/>
    </xf>
    <xf numFmtId="0" fontId="87" fillId="0" borderId="132" xfId="0" applyFont="1" applyBorder="1" applyAlignment="1">
      <alignment horizontal="center" vertical="center"/>
    </xf>
    <xf numFmtId="0" fontId="96" fillId="0" borderId="11" xfId="0" applyFont="1" applyBorder="1" applyAlignment="1" applyProtection="1">
      <alignment horizontal="center" vertical="center"/>
      <protection locked="0"/>
    </xf>
    <xf numFmtId="0" fontId="96" fillId="0" borderId="59" xfId="0" applyFont="1" applyBorder="1" applyAlignment="1" applyProtection="1">
      <alignment horizontal="center" vertical="center"/>
      <protection locked="0"/>
    </xf>
    <xf numFmtId="0" fontId="96" fillId="0" borderId="56" xfId="0" applyFont="1" applyBorder="1" applyAlignment="1" applyProtection="1">
      <alignment horizontal="center" vertical="center"/>
      <protection locked="0"/>
    </xf>
    <xf numFmtId="0" fontId="99" fillId="0" borderId="123" xfId="0" quotePrefix="1" applyFont="1" applyBorder="1" applyAlignment="1">
      <alignment horizontal="center" vertical="center"/>
    </xf>
    <xf numFmtId="0" fontId="99" fillId="0" borderId="51" xfId="0" quotePrefix="1" applyFont="1" applyBorder="1" applyAlignment="1">
      <alignment horizontal="center" vertical="center"/>
    </xf>
    <xf numFmtId="0" fontId="99" fillId="0" borderId="52" xfId="0" quotePrefix="1" applyFont="1" applyBorder="1" applyAlignment="1">
      <alignment horizontal="center" vertical="center"/>
    </xf>
    <xf numFmtId="0" fontId="99" fillId="0" borderId="126" xfId="0" quotePrefix="1" applyFont="1" applyBorder="1" applyAlignment="1">
      <alignment horizontal="center" vertical="center"/>
    </xf>
    <xf numFmtId="0" fontId="99" fillId="0" borderId="0" xfId="0" quotePrefix="1" applyFont="1" applyBorder="1" applyAlignment="1">
      <alignment horizontal="center" vertical="center"/>
    </xf>
    <xf numFmtId="0" fontId="99" fillId="0" borderId="58" xfId="0" quotePrefix="1" applyFont="1" applyBorder="1" applyAlignment="1">
      <alignment horizontal="center" vertical="center"/>
    </xf>
    <xf numFmtId="0" fontId="99" fillId="0" borderId="127" xfId="0" quotePrefix="1" applyFont="1" applyBorder="1" applyAlignment="1">
      <alignment horizontal="center" vertical="center"/>
    </xf>
    <xf numFmtId="0" fontId="99" fillId="0" borderId="40" xfId="0" quotePrefix="1" applyFont="1" applyBorder="1" applyAlignment="1">
      <alignment horizontal="center" vertical="center"/>
    </xf>
    <xf numFmtId="0" fontId="99" fillId="0" borderId="53" xfId="0" quotePrefix="1" applyFont="1" applyBorder="1" applyAlignment="1">
      <alignment horizontal="center" vertical="center"/>
    </xf>
    <xf numFmtId="0" fontId="96" fillId="0" borderId="3" xfId="0" applyFont="1" applyBorder="1" applyAlignment="1">
      <alignment horizontal="center" vertical="center"/>
    </xf>
    <xf numFmtId="0" fontId="96" fillId="0" borderId="21" xfId="0" applyFont="1" applyBorder="1" applyAlignment="1">
      <alignment horizontal="center" vertical="center"/>
    </xf>
    <xf numFmtId="0" fontId="104" fillId="0" borderId="2" xfId="0" applyFont="1" applyBorder="1" applyAlignment="1" applyProtection="1">
      <alignment horizontal="center" vertical="center"/>
      <protection locked="0"/>
    </xf>
    <xf numFmtId="0" fontId="104" fillId="0" borderId="118" xfId="0" applyFont="1" applyBorder="1" applyAlignment="1" applyProtection="1">
      <alignment horizontal="center" vertical="center"/>
      <protection locked="0"/>
    </xf>
    <xf numFmtId="0" fontId="86" fillId="0" borderId="69" xfId="0" applyFont="1" applyBorder="1" applyAlignment="1" applyProtection="1">
      <alignment horizontal="center" vertical="center" wrapText="1"/>
      <protection locked="0"/>
    </xf>
    <xf numFmtId="0" fontId="86" fillId="0" borderId="0" xfId="0" applyFont="1" applyBorder="1" applyAlignment="1" applyProtection="1">
      <alignment horizontal="center" vertical="center" wrapText="1"/>
      <protection locked="0"/>
    </xf>
    <xf numFmtId="0" fontId="86" fillId="0" borderId="85" xfId="0" applyFont="1" applyBorder="1" applyAlignment="1" applyProtection="1">
      <alignment horizontal="center" vertical="center" wrapText="1"/>
      <protection locked="0"/>
    </xf>
    <xf numFmtId="0" fontId="86" fillId="0" borderId="40" xfId="0" applyFont="1" applyBorder="1" applyAlignment="1" applyProtection="1">
      <alignment horizontal="center" vertical="center" wrapText="1"/>
      <protection locked="0"/>
    </xf>
    <xf numFmtId="0" fontId="96" fillId="0" borderId="18" xfId="0" applyFont="1" applyBorder="1" applyAlignment="1">
      <alignment horizontal="center" vertical="center"/>
    </xf>
    <xf numFmtId="0" fontId="87" fillId="0" borderId="34" xfId="0" applyFont="1" applyBorder="1" applyAlignment="1">
      <alignment horizontal="center" vertical="center"/>
    </xf>
    <xf numFmtId="0" fontId="87" fillId="0" borderId="35" xfId="0" applyFont="1" applyBorder="1" applyAlignment="1">
      <alignment horizontal="center" vertical="center"/>
    </xf>
    <xf numFmtId="0" fontId="96" fillId="0" borderId="59" xfId="0" applyFont="1" applyBorder="1" applyAlignment="1">
      <alignment horizontal="center" vertical="center"/>
    </xf>
    <xf numFmtId="0" fontId="15" fillId="0" borderId="138" xfId="0" applyFont="1" applyBorder="1" applyAlignment="1" applyProtection="1">
      <alignment horizontal="center" vertical="center"/>
    </xf>
    <xf numFmtId="0" fontId="15" fillId="0" borderId="39" xfId="0" applyFont="1" applyBorder="1" applyAlignment="1" applyProtection="1">
      <alignment horizontal="center" vertical="center"/>
    </xf>
    <xf numFmtId="0" fontId="92" fillId="0" borderId="0" xfId="0" applyFont="1" applyBorder="1" applyAlignment="1" applyProtection="1">
      <alignment horizontal="center"/>
    </xf>
    <xf numFmtId="0" fontId="83" fillId="0" borderId="38" xfId="0" applyFont="1" applyBorder="1" applyAlignment="1" applyProtection="1">
      <alignment horizontal="center" vertical="center"/>
    </xf>
    <xf numFmtId="0" fontId="83" fillId="0" borderId="50" xfId="0" applyFont="1" applyBorder="1" applyAlignment="1" applyProtection="1">
      <alignment horizontal="center" vertical="center"/>
    </xf>
    <xf numFmtId="0" fontId="83" fillId="0" borderId="84" xfId="0" applyFont="1" applyBorder="1" applyAlignment="1" applyProtection="1">
      <alignment horizontal="center" vertical="center"/>
    </xf>
    <xf numFmtId="0" fontId="15" fillId="0" borderId="89" xfId="0" applyFont="1" applyBorder="1" applyAlignment="1" applyProtection="1">
      <alignment horizontal="center" vertical="center"/>
    </xf>
    <xf numFmtId="0" fontId="15" fillId="0" borderId="137" xfId="0" applyFont="1" applyBorder="1" applyAlignment="1" applyProtection="1">
      <alignment horizontal="center" vertical="center"/>
    </xf>
    <xf numFmtId="0" fontId="15" fillId="0" borderId="50" xfId="0" applyFont="1" applyBorder="1" applyAlignment="1" applyProtection="1">
      <alignment horizontal="center" vertical="center"/>
      <protection locked="0"/>
    </xf>
    <xf numFmtId="0" fontId="15" fillId="0" borderId="137" xfId="0" applyFont="1" applyBorder="1" applyAlignment="1" applyProtection="1">
      <alignment horizontal="center" vertical="center"/>
      <protection locked="0"/>
    </xf>
    <xf numFmtId="0" fontId="15" fillId="0" borderId="138"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50" xfId="0" applyFont="1" applyBorder="1" applyAlignment="1" applyProtection="1">
      <alignment horizontal="center" vertical="center"/>
    </xf>
    <xf numFmtId="0" fontId="15" fillId="0" borderId="57" xfId="0" quotePrefix="1" applyFont="1" applyBorder="1" applyAlignment="1" applyProtection="1">
      <alignment horizontal="center" vertical="center"/>
      <protection locked="0"/>
    </xf>
    <xf numFmtId="0" fontId="15" fillId="0" borderId="59" xfId="0" quotePrefix="1" applyFont="1" applyBorder="1" applyAlignment="1" applyProtection="1">
      <alignment horizontal="center" vertical="center"/>
      <protection locked="0"/>
    </xf>
    <xf numFmtId="0" fontId="15" fillId="0" borderId="70" xfId="0" quotePrefix="1" applyFont="1" applyBorder="1" applyAlignment="1" applyProtection="1">
      <alignment horizontal="center" vertical="center"/>
      <protection locked="0"/>
    </xf>
    <xf numFmtId="0" fontId="95" fillId="0" borderId="12" xfId="0" applyFont="1" applyBorder="1" applyAlignment="1" applyProtection="1">
      <alignment horizontal="center" vertical="center" shrinkToFit="1"/>
    </xf>
    <xf numFmtId="0" fontId="95" fillId="0" borderId="53" xfId="0" applyFont="1" applyBorder="1" applyAlignment="1" applyProtection="1">
      <alignment horizontal="center" vertical="center" shrinkToFit="1"/>
    </xf>
    <xf numFmtId="0" fontId="95" fillId="0" borderId="38" xfId="0" applyFont="1" applyBorder="1" applyAlignment="1" applyProtection="1">
      <alignment horizontal="center" vertical="center" shrinkToFit="1"/>
    </xf>
    <xf numFmtId="0" fontId="95" fillId="0" borderId="50" xfId="0" applyFont="1" applyBorder="1" applyAlignment="1" applyProtection="1">
      <alignment horizontal="center" vertical="center" shrinkToFit="1"/>
    </xf>
    <xf numFmtId="0" fontId="15" fillId="0" borderId="50" xfId="0" quotePrefix="1" applyFont="1" applyBorder="1" applyAlignment="1" applyProtection="1">
      <alignment horizontal="center" vertical="center"/>
    </xf>
    <xf numFmtId="0" fontId="15" fillId="0" borderId="39" xfId="0" quotePrefix="1" applyFont="1" applyBorder="1" applyAlignment="1" applyProtection="1">
      <alignment horizontal="center" vertical="center"/>
    </xf>
    <xf numFmtId="0" fontId="95" fillId="0" borderId="38" xfId="0" applyFont="1" applyBorder="1" applyAlignment="1" applyProtection="1">
      <alignment horizontal="center" vertical="center"/>
    </xf>
    <xf numFmtId="0" fontId="95" fillId="0" borderId="50" xfId="0" applyFont="1" applyBorder="1" applyAlignment="1" applyProtection="1">
      <alignment horizontal="center" vertical="center"/>
    </xf>
    <xf numFmtId="0" fontId="95" fillId="0" borderId="84" xfId="0" applyFont="1" applyBorder="1" applyAlignment="1" applyProtection="1">
      <alignment horizontal="center" vertical="center"/>
    </xf>
    <xf numFmtId="0" fontId="15" fillId="0" borderId="89" xfId="0" quotePrefix="1" applyFont="1" applyBorder="1" applyAlignment="1" applyProtection="1">
      <alignment horizontal="center" vertical="center"/>
      <protection locked="0"/>
    </xf>
    <xf numFmtId="0" fontId="15" fillId="0" borderId="50" xfId="0" quotePrefix="1" applyFont="1" applyBorder="1" applyAlignment="1" applyProtection="1">
      <alignment horizontal="center" vertical="center"/>
      <protection locked="0"/>
    </xf>
    <xf numFmtId="0" fontId="15" fillId="0" borderId="39" xfId="0" quotePrefix="1" applyFont="1" applyBorder="1" applyAlignment="1" applyProtection="1">
      <alignment horizontal="center" vertical="center"/>
      <protection locked="0"/>
    </xf>
    <xf numFmtId="0" fontId="95" fillId="0" borderId="112" xfId="0" applyFont="1" applyBorder="1" applyAlignment="1" applyProtection="1">
      <alignment horizontal="center" vertical="center" shrinkToFit="1"/>
      <protection locked="0"/>
    </xf>
    <xf numFmtId="0" fontId="95" fillId="0" borderId="115" xfId="0" quotePrefix="1" applyFont="1" applyBorder="1" applyAlignment="1" applyProtection="1">
      <alignment horizontal="center" vertical="center" shrinkToFit="1"/>
      <protection locked="0"/>
    </xf>
    <xf numFmtId="0" fontId="15" fillId="0" borderId="56" xfId="0" quotePrefix="1" applyFont="1" applyBorder="1" applyAlignment="1" applyProtection="1">
      <alignment horizontal="center" vertical="center"/>
      <protection locked="0"/>
    </xf>
    <xf numFmtId="0" fontId="87" fillId="0" borderId="13" xfId="0" quotePrefix="1" applyFont="1" applyBorder="1" applyAlignment="1" applyProtection="1">
      <alignment horizontal="right" vertical="center" shrinkToFit="1"/>
      <protection locked="0"/>
    </xf>
    <xf numFmtId="0" fontId="87" fillId="0" borderId="36" xfId="0" quotePrefix="1" applyFont="1" applyBorder="1" applyAlignment="1" applyProtection="1">
      <alignment horizontal="right" vertical="center" shrinkToFit="1"/>
      <protection locked="0"/>
    </xf>
    <xf numFmtId="0" fontId="15" fillId="0" borderId="57"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13" xfId="0" quotePrefix="1" applyFont="1" applyBorder="1" applyAlignment="1" applyProtection="1">
      <alignment horizontal="center" vertical="center"/>
      <protection locked="0"/>
    </xf>
    <xf numFmtId="0" fontId="15" fillId="0" borderId="18" xfId="0" quotePrefix="1" applyFont="1" applyBorder="1" applyAlignment="1" applyProtection="1">
      <alignment horizontal="center" vertical="center"/>
      <protection locked="0"/>
    </xf>
    <xf numFmtId="0" fontId="15" fillId="0" borderId="33" xfId="0" quotePrefix="1" applyFont="1" applyBorder="1" applyAlignment="1" applyProtection="1">
      <alignment horizontal="center" vertical="center"/>
      <protection locked="0"/>
    </xf>
    <xf numFmtId="0" fontId="95" fillId="0" borderId="10" xfId="0" applyFont="1" applyBorder="1" applyAlignment="1" applyProtection="1">
      <alignment horizontal="center" vertical="center" shrinkToFit="1"/>
      <protection locked="0"/>
    </xf>
    <xf numFmtId="0" fontId="95" fillId="0" borderId="36" xfId="0" quotePrefix="1" applyFont="1" applyBorder="1" applyAlignment="1" applyProtection="1">
      <alignment horizontal="center" vertical="center" shrinkToFit="1"/>
      <protection locked="0"/>
    </xf>
    <xf numFmtId="0" fontId="15" fillId="0" borderId="36" xfId="0" quotePrefix="1" applyFont="1" applyBorder="1" applyAlignment="1" applyProtection="1">
      <alignment horizontal="center" vertical="center"/>
      <protection locked="0"/>
    </xf>
    <xf numFmtId="0" fontId="15" fillId="0" borderId="13"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33" xfId="0" applyFont="1" applyBorder="1" applyAlignment="1" applyProtection="1">
      <alignment horizontal="center" vertical="center"/>
    </xf>
    <xf numFmtId="0" fontId="95" fillId="0" borderId="11" xfId="0" applyFont="1" applyBorder="1" applyAlignment="1" applyProtection="1">
      <alignment horizontal="center" vertical="center"/>
      <protection locked="0"/>
    </xf>
    <xf numFmtId="0" fontId="95" fillId="0" borderId="59" xfId="0" applyFont="1" applyBorder="1" applyAlignment="1" applyProtection="1">
      <alignment horizontal="center" vertical="center"/>
      <protection locked="0"/>
    </xf>
    <xf numFmtId="0" fontId="95" fillId="0" borderId="56" xfId="0" applyFont="1" applyBorder="1" applyAlignment="1" applyProtection="1">
      <alignment horizontal="center" vertical="center"/>
      <protection locked="0"/>
    </xf>
    <xf numFmtId="0" fontId="95" fillId="0" borderId="57" xfId="0" applyFont="1" applyBorder="1" applyAlignment="1" applyProtection="1">
      <alignment horizontal="center" vertical="center" shrinkToFit="1"/>
      <protection locked="0"/>
    </xf>
    <xf numFmtId="0" fontId="95" fillId="0" borderId="59" xfId="0" applyFont="1" applyBorder="1" applyAlignment="1" applyProtection="1">
      <alignment horizontal="center" vertical="center" shrinkToFit="1"/>
      <protection locked="0"/>
    </xf>
    <xf numFmtId="0" fontId="95" fillId="0" borderId="56" xfId="0" applyFont="1" applyBorder="1" applyAlignment="1" applyProtection="1">
      <alignment horizontal="center" vertical="center" shrinkToFit="1"/>
      <protection locked="0"/>
    </xf>
    <xf numFmtId="0" fontId="95" fillId="0" borderId="57" xfId="0" applyFont="1" applyBorder="1" applyAlignment="1" applyProtection="1">
      <alignment horizontal="center" vertical="center"/>
      <protection locked="0"/>
    </xf>
    <xf numFmtId="0" fontId="95" fillId="0" borderId="70" xfId="0" applyFont="1" applyBorder="1" applyAlignment="1" applyProtection="1">
      <alignment horizontal="center" vertical="center"/>
      <protection locked="0"/>
    </xf>
    <xf numFmtId="0" fontId="83" fillId="0" borderId="49" xfId="0" applyFont="1" applyBorder="1" applyAlignment="1" applyProtection="1">
      <alignment horizontal="center" vertical="center" wrapText="1"/>
    </xf>
    <xf numFmtId="0" fontId="83" fillId="0" borderId="52" xfId="0" applyFont="1" applyBorder="1" applyAlignment="1" applyProtection="1">
      <alignment horizontal="center" vertical="center" wrapText="1"/>
    </xf>
    <xf numFmtId="0" fontId="83" fillId="0" borderId="54" xfId="0" applyFont="1" applyBorder="1" applyAlignment="1" applyProtection="1">
      <alignment horizontal="center" vertical="center" wrapText="1"/>
    </xf>
    <xf numFmtId="0" fontId="83" fillId="0" borderId="58" xfId="0" applyFont="1" applyBorder="1" applyAlignment="1" applyProtection="1">
      <alignment horizontal="center" vertical="center" wrapText="1"/>
    </xf>
    <xf numFmtId="0" fontId="87" fillId="0" borderId="34" xfId="0" applyFont="1" applyBorder="1" applyAlignment="1" applyProtection="1">
      <alignment horizontal="center" vertical="center"/>
    </xf>
    <xf numFmtId="0" fontId="87" fillId="0" borderId="55" xfId="0" applyFont="1" applyBorder="1" applyAlignment="1" applyProtection="1">
      <alignment horizontal="center" vertical="center"/>
    </xf>
    <xf numFmtId="0" fontId="87" fillId="0" borderId="35" xfId="0" applyFont="1" applyBorder="1" applyAlignment="1" applyProtection="1">
      <alignment horizontal="center" vertical="center"/>
    </xf>
    <xf numFmtId="0" fontId="87" fillId="0" borderId="34" xfId="0" quotePrefix="1" applyFont="1" applyBorder="1" applyAlignment="1" applyProtection="1">
      <alignment horizontal="center" vertical="center"/>
    </xf>
    <xf numFmtId="0" fontId="87" fillId="0" borderId="35" xfId="0" quotePrefix="1" applyFont="1" applyBorder="1" applyAlignment="1" applyProtection="1">
      <alignment horizontal="center" vertical="center"/>
    </xf>
    <xf numFmtId="0" fontId="87" fillId="0" borderId="14" xfId="0" applyFont="1" applyBorder="1" applyAlignment="1" applyProtection="1">
      <alignment horizontal="center" vertical="center"/>
    </xf>
    <xf numFmtId="0" fontId="95" fillId="0" borderId="49" xfId="0" applyFont="1" applyBorder="1" applyAlignment="1" applyProtection="1">
      <alignment horizontal="center" vertical="center"/>
    </xf>
    <xf numFmtId="0" fontId="95" fillId="0" borderId="51" xfId="0" applyFont="1" applyBorder="1" applyAlignment="1" applyProtection="1">
      <alignment horizontal="center" vertical="center"/>
    </xf>
    <xf numFmtId="0" fontId="95" fillId="0" borderId="54" xfId="0" applyFont="1" applyBorder="1" applyAlignment="1" applyProtection="1">
      <alignment horizontal="center" vertical="center"/>
    </xf>
    <xf numFmtId="0" fontId="95" fillId="0" borderId="0" xfId="0" applyFont="1" applyBorder="1" applyAlignment="1" applyProtection="1">
      <alignment horizontal="center" vertical="center"/>
    </xf>
    <xf numFmtId="0" fontId="95" fillId="0" borderId="12" xfId="0" applyFont="1" applyBorder="1" applyAlignment="1" applyProtection="1">
      <alignment horizontal="center" vertical="center"/>
    </xf>
    <xf numFmtId="0" fontId="95" fillId="0" borderId="40" xfId="0" applyFont="1" applyBorder="1" applyAlignment="1" applyProtection="1">
      <alignment horizontal="center" vertical="center"/>
    </xf>
    <xf numFmtId="1" fontId="95" fillId="0" borderId="55" xfId="0" applyNumberFormat="1" applyFont="1" applyBorder="1" applyAlignment="1" applyProtection="1">
      <alignment horizontal="center" vertical="center"/>
    </xf>
    <xf numFmtId="0" fontId="95" fillId="0" borderId="105" xfId="0" applyFont="1" applyBorder="1" applyAlignment="1" applyProtection="1">
      <alignment horizontal="center" vertical="center"/>
    </xf>
    <xf numFmtId="0" fontId="95" fillId="0" borderId="106"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0" borderId="14" xfId="0" applyFont="1" applyBorder="1" applyAlignment="1" applyProtection="1">
      <alignment horizontal="center" vertical="center"/>
    </xf>
    <xf numFmtId="0" fontId="95" fillId="0" borderId="49" xfId="0" applyFont="1" applyBorder="1" applyAlignment="1" applyProtection="1">
      <alignment horizontal="center" vertical="center" shrinkToFit="1"/>
    </xf>
    <xf numFmtId="0" fontId="95" fillId="0" borderId="132" xfId="0" applyFont="1" applyBorder="1" applyAlignment="1" applyProtection="1">
      <alignment horizontal="center" vertical="center" shrinkToFit="1"/>
    </xf>
    <xf numFmtId="0" fontId="95" fillId="0" borderId="118" xfId="0" applyFont="1" applyBorder="1" applyAlignment="1" applyProtection="1">
      <alignment horizontal="center" vertical="center" shrinkToFit="1"/>
    </xf>
    <xf numFmtId="0" fontId="106" fillId="0" borderId="105" xfId="0" applyFont="1" applyBorder="1" applyAlignment="1" applyProtection="1">
      <alignment horizontal="center" vertical="center"/>
    </xf>
    <xf numFmtId="0" fontId="106" fillId="0" borderId="51" xfId="0" applyFont="1" applyBorder="1" applyAlignment="1" applyProtection="1">
      <alignment horizontal="center" vertical="center"/>
    </xf>
    <xf numFmtId="0" fontId="106" fillId="0" borderId="52" xfId="0" applyFont="1" applyBorder="1" applyAlignment="1" applyProtection="1">
      <alignment horizontal="center" vertical="center"/>
    </xf>
    <xf numFmtId="0" fontId="106" fillId="0" borderId="85" xfId="0" applyFont="1" applyBorder="1" applyAlignment="1" applyProtection="1">
      <alignment horizontal="center" vertical="center"/>
    </xf>
    <xf numFmtId="0" fontId="106" fillId="0" borderId="40" xfId="0" applyFont="1" applyBorder="1" applyAlignment="1" applyProtection="1">
      <alignment horizontal="center" vertical="center"/>
    </xf>
    <xf numFmtId="0" fontId="106" fillId="0" borderId="53" xfId="0" applyFont="1" applyBorder="1" applyAlignment="1" applyProtection="1">
      <alignment horizontal="center" vertical="center"/>
    </xf>
    <xf numFmtId="0" fontId="95" fillId="0" borderId="11" xfId="0" applyFont="1" applyBorder="1" applyAlignment="1" applyProtection="1">
      <alignment horizontal="center" vertical="center"/>
    </xf>
    <xf numFmtId="0" fontId="95" fillId="0" borderId="70" xfId="0" applyFont="1" applyBorder="1" applyAlignment="1" applyProtection="1">
      <alignment horizontal="center" vertical="center"/>
    </xf>
    <xf numFmtId="0" fontId="95" fillId="0" borderId="57" xfId="0" applyFont="1" applyBorder="1" applyAlignment="1" applyProtection="1">
      <alignment horizontal="center" vertical="center"/>
    </xf>
    <xf numFmtId="0" fontId="95" fillId="0" borderId="59" xfId="0" applyFont="1" applyBorder="1" applyAlignment="1" applyProtection="1">
      <alignment horizontal="center" vertical="center"/>
    </xf>
    <xf numFmtId="0" fontId="84" fillId="0" borderId="51" xfId="0" applyFont="1" applyBorder="1" applyAlignment="1" applyProtection="1">
      <alignment horizontal="right" vertical="center" wrapText="1"/>
    </xf>
    <xf numFmtId="0" fontId="84" fillId="0" borderId="0" xfId="0" applyFont="1" applyBorder="1" applyAlignment="1" applyProtection="1">
      <alignment horizontal="right" vertical="center" wrapText="1"/>
    </xf>
    <xf numFmtId="0" fontId="84" fillId="0" borderId="51" xfId="0" applyFont="1" applyBorder="1" applyAlignment="1" applyProtection="1">
      <alignment horizontal="center" vertical="center" wrapText="1"/>
    </xf>
    <xf numFmtId="0" fontId="84" fillId="0" borderId="0" xfId="0" applyFont="1" applyBorder="1" applyAlignment="1" applyProtection="1">
      <alignment horizontal="center" vertical="center" wrapText="1"/>
    </xf>
    <xf numFmtId="0" fontId="83" fillId="0" borderId="40" xfId="0" quotePrefix="1" applyFont="1" applyBorder="1" applyAlignment="1" applyProtection="1">
      <alignment horizontal="center" shrinkToFit="1"/>
    </xf>
    <xf numFmtId="0" fontId="10" fillId="0" borderId="40" xfId="0" quotePrefix="1" applyFont="1" applyBorder="1" applyAlignment="1" applyProtection="1">
      <alignment horizontal="center" shrinkToFit="1"/>
    </xf>
    <xf numFmtId="0" fontId="10" fillId="0" borderId="40" xfId="0" applyFont="1" applyBorder="1" applyAlignment="1" applyProtection="1">
      <alignment horizontal="center" vertical="center" shrinkToFit="1"/>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0" fillId="0" borderId="71" xfId="0" applyBorder="1" applyAlignment="1">
      <alignment horizontal="center" vertical="center" textRotation="255"/>
    </xf>
    <xf numFmtId="0" fontId="0" fillId="0" borderId="0" xfId="0" applyAlignment="1">
      <alignment horizontal="center" vertical="center"/>
    </xf>
  </cellXfs>
  <cellStyles count="5">
    <cellStyle name="パーセント" xfId="4" builtinId="5"/>
    <cellStyle name="標準" xfId="0" builtinId="0"/>
    <cellStyle name="標準 2" xfId="1"/>
    <cellStyle name="標準 3" xfId="2"/>
    <cellStyle name="標準 4" xfId="3"/>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358140</xdr:colOff>
      <xdr:row>14</xdr:row>
      <xdr:rowOff>137160</xdr:rowOff>
    </xdr:from>
    <xdr:to>
      <xdr:col>11</xdr:col>
      <xdr:colOff>533400</xdr:colOff>
      <xdr:row>19</xdr:row>
      <xdr:rowOff>533400</xdr:rowOff>
    </xdr:to>
    <xdr:sp macro="" textlink="">
      <xdr:nvSpPr>
        <xdr:cNvPr id="4" name="Line 34"/>
        <xdr:cNvSpPr>
          <a:spLocks noChangeShapeType="1"/>
        </xdr:cNvSpPr>
      </xdr:nvSpPr>
      <xdr:spPr bwMode="auto">
        <a:xfrm flipH="1">
          <a:off x="5844540" y="2994660"/>
          <a:ext cx="1394460" cy="130302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37</xdr:row>
      <xdr:rowOff>33130</xdr:rowOff>
    </xdr:from>
    <xdr:to>
      <xdr:col>11</xdr:col>
      <xdr:colOff>554935</xdr:colOff>
      <xdr:row>40</xdr:row>
      <xdr:rowOff>160019</xdr:rowOff>
    </xdr:to>
    <xdr:sp macro="" textlink="">
      <xdr:nvSpPr>
        <xdr:cNvPr id="9" name="Line 34"/>
        <xdr:cNvSpPr>
          <a:spLocks noChangeShapeType="1"/>
        </xdr:cNvSpPr>
      </xdr:nvSpPr>
      <xdr:spPr bwMode="auto">
        <a:xfrm flipH="1">
          <a:off x="6304390" y="8514521"/>
          <a:ext cx="992588" cy="67354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597672</xdr:colOff>
      <xdr:row>121</xdr:row>
      <xdr:rowOff>82826</xdr:rowOff>
    </xdr:from>
    <xdr:to>
      <xdr:col>11</xdr:col>
      <xdr:colOff>563217</xdr:colOff>
      <xdr:row>125</xdr:row>
      <xdr:rowOff>524455</xdr:rowOff>
    </xdr:to>
    <xdr:sp macro="" textlink="">
      <xdr:nvSpPr>
        <xdr:cNvPr id="29" name="Line 34"/>
        <xdr:cNvSpPr>
          <a:spLocks noChangeShapeType="1"/>
        </xdr:cNvSpPr>
      </xdr:nvSpPr>
      <xdr:spPr bwMode="auto">
        <a:xfrm flipH="1">
          <a:off x="6113889" y="27026152"/>
          <a:ext cx="1191371" cy="1153933"/>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597673</xdr:colOff>
      <xdr:row>142</xdr:row>
      <xdr:rowOff>57978</xdr:rowOff>
    </xdr:from>
    <xdr:to>
      <xdr:col>11</xdr:col>
      <xdr:colOff>521805</xdr:colOff>
      <xdr:row>147</xdr:row>
      <xdr:rowOff>27499</xdr:rowOff>
    </xdr:to>
    <xdr:sp macro="" textlink="">
      <xdr:nvSpPr>
        <xdr:cNvPr id="34" name="Line 34"/>
        <xdr:cNvSpPr>
          <a:spLocks noChangeShapeType="1"/>
        </xdr:cNvSpPr>
      </xdr:nvSpPr>
      <xdr:spPr bwMode="auto">
        <a:xfrm flipH="1">
          <a:off x="6113890" y="32020565"/>
          <a:ext cx="1149958" cy="1294738"/>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307781</xdr:colOff>
      <xdr:row>163</xdr:row>
      <xdr:rowOff>140804</xdr:rowOff>
    </xdr:from>
    <xdr:to>
      <xdr:col>11</xdr:col>
      <xdr:colOff>554935</xdr:colOff>
      <xdr:row>168</xdr:row>
      <xdr:rowOff>433347</xdr:rowOff>
    </xdr:to>
    <xdr:sp macro="" textlink="">
      <xdr:nvSpPr>
        <xdr:cNvPr id="38" name="Line 34"/>
        <xdr:cNvSpPr>
          <a:spLocks noChangeShapeType="1"/>
        </xdr:cNvSpPr>
      </xdr:nvSpPr>
      <xdr:spPr bwMode="auto">
        <a:xfrm flipH="1">
          <a:off x="5823998" y="37147500"/>
          <a:ext cx="1472980" cy="118706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291</xdr:row>
      <xdr:rowOff>0</xdr:rowOff>
    </xdr:from>
    <xdr:to>
      <xdr:col>10</xdr:col>
      <xdr:colOff>845820</xdr:colOff>
      <xdr:row>295</xdr:row>
      <xdr:rowOff>160020</xdr:rowOff>
    </xdr:to>
    <xdr:sp macro="" textlink="">
      <xdr:nvSpPr>
        <xdr:cNvPr id="68" name="Line 32"/>
        <xdr:cNvSpPr>
          <a:spLocks noChangeShapeType="1"/>
        </xdr:cNvSpPr>
      </xdr:nvSpPr>
      <xdr:spPr bwMode="auto">
        <a:xfrm flipH="1">
          <a:off x="6271260" y="279273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291</xdr:row>
      <xdr:rowOff>0</xdr:rowOff>
    </xdr:from>
    <xdr:to>
      <xdr:col>23</xdr:col>
      <xdr:colOff>845820</xdr:colOff>
      <xdr:row>295</xdr:row>
      <xdr:rowOff>160020</xdr:rowOff>
    </xdr:to>
    <xdr:sp macro="" textlink="">
      <xdr:nvSpPr>
        <xdr:cNvPr id="69" name="Line 33"/>
        <xdr:cNvSpPr>
          <a:spLocks noChangeShapeType="1"/>
        </xdr:cNvSpPr>
      </xdr:nvSpPr>
      <xdr:spPr bwMode="auto">
        <a:xfrm flipH="1">
          <a:off x="14531340" y="279273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291</xdr:row>
      <xdr:rowOff>0</xdr:rowOff>
    </xdr:from>
    <xdr:to>
      <xdr:col>10</xdr:col>
      <xdr:colOff>845820</xdr:colOff>
      <xdr:row>295</xdr:row>
      <xdr:rowOff>160020</xdr:rowOff>
    </xdr:to>
    <xdr:sp macro="" textlink="">
      <xdr:nvSpPr>
        <xdr:cNvPr id="70" name="Line 34"/>
        <xdr:cNvSpPr>
          <a:spLocks noChangeShapeType="1"/>
        </xdr:cNvSpPr>
      </xdr:nvSpPr>
      <xdr:spPr bwMode="auto">
        <a:xfrm flipH="1">
          <a:off x="6271260" y="279273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291</xdr:row>
      <xdr:rowOff>0</xdr:rowOff>
    </xdr:from>
    <xdr:to>
      <xdr:col>23</xdr:col>
      <xdr:colOff>845820</xdr:colOff>
      <xdr:row>295</xdr:row>
      <xdr:rowOff>160020</xdr:rowOff>
    </xdr:to>
    <xdr:sp macro="" textlink="">
      <xdr:nvSpPr>
        <xdr:cNvPr id="71" name="Line 35"/>
        <xdr:cNvSpPr>
          <a:spLocks noChangeShapeType="1"/>
        </xdr:cNvSpPr>
      </xdr:nvSpPr>
      <xdr:spPr bwMode="auto">
        <a:xfrm flipH="1">
          <a:off x="14531340" y="279273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291</xdr:row>
      <xdr:rowOff>0</xdr:rowOff>
    </xdr:from>
    <xdr:to>
      <xdr:col>23</xdr:col>
      <xdr:colOff>845820</xdr:colOff>
      <xdr:row>295</xdr:row>
      <xdr:rowOff>160020</xdr:rowOff>
    </xdr:to>
    <xdr:sp macro="" textlink="">
      <xdr:nvSpPr>
        <xdr:cNvPr id="72" name="Line 36"/>
        <xdr:cNvSpPr>
          <a:spLocks noChangeShapeType="1"/>
        </xdr:cNvSpPr>
      </xdr:nvSpPr>
      <xdr:spPr bwMode="auto">
        <a:xfrm flipH="1">
          <a:off x="14531340" y="279273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312</xdr:row>
      <xdr:rowOff>0</xdr:rowOff>
    </xdr:from>
    <xdr:to>
      <xdr:col>10</xdr:col>
      <xdr:colOff>845820</xdr:colOff>
      <xdr:row>316</xdr:row>
      <xdr:rowOff>160020</xdr:rowOff>
    </xdr:to>
    <xdr:sp macro="" textlink="">
      <xdr:nvSpPr>
        <xdr:cNvPr id="73" name="Line 32"/>
        <xdr:cNvSpPr>
          <a:spLocks noChangeShapeType="1"/>
        </xdr:cNvSpPr>
      </xdr:nvSpPr>
      <xdr:spPr bwMode="auto">
        <a:xfrm flipH="1">
          <a:off x="6271260" y="329717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312</xdr:row>
      <xdr:rowOff>0</xdr:rowOff>
    </xdr:from>
    <xdr:to>
      <xdr:col>23</xdr:col>
      <xdr:colOff>845820</xdr:colOff>
      <xdr:row>316</xdr:row>
      <xdr:rowOff>160020</xdr:rowOff>
    </xdr:to>
    <xdr:sp macro="" textlink="">
      <xdr:nvSpPr>
        <xdr:cNvPr id="74" name="Line 33"/>
        <xdr:cNvSpPr>
          <a:spLocks noChangeShapeType="1"/>
        </xdr:cNvSpPr>
      </xdr:nvSpPr>
      <xdr:spPr bwMode="auto">
        <a:xfrm flipH="1">
          <a:off x="14531340" y="329717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312</xdr:row>
      <xdr:rowOff>0</xdr:rowOff>
    </xdr:from>
    <xdr:to>
      <xdr:col>10</xdr:col>
      <xdr:colOff>845820</xdr:colOff>
      <xdr:row>316</xdr:row>
      <xdr:rowOff>160020</xdr:rowOff>
    </xdr:to>
    <xdr:sp macro="" textlink="">
      <xdr:nvSpPr>
        <xdr:cNvPr id="75" name="Line 34"/>
        <xdr:cNvSpPr>
          <a:spLocks noChangeShapeType="1"/>
        </xdr:cNvSpPr>
      </xdr:nvSpPr>
      <xdr:spPr bwMode="auto">
        <a:xfrm flipH="1">
          <a:off x="6271260" y="329717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312</xdr:row>
      <xdr:rowOff>0</xdr:rowOff>
    </xdr:from>
    <xdr:to>
      <xdr:col>23</xdr:col>
      <xdr:colOff>845820</xdr:colOff>
      <xdr:row>316</xdr:row>
      <xdr:rowOff>160020</xdr:rowOff>
    </xdr:to>
    <xdr:sp macro="" textlink="">
      <xdr:nvSpPr>
        <xdr:cNvPr id="76" name="Line 35"/>
        <xdr:cNvSpPr>
          <a:spLocks noChangeShapeType="1"/>
        </xdr:cNvSpPr>
      </xdr:nvSpPr>
      <xdr:spPr bwMode="auto">
        <a:xfrm flipH="1">
          <a:off x="14531340" y="329717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312</xdr:row>
      <xdr:rowOff>0</xdr:rowOff>
    </xdr:from>
    <xdr:to>
      <xdr:col>23</xdr:col>
      <xdr:colOff>845820</xdr:colOff>
      <xdr:row>316</xdr:row>
      <xdr:rowOff>160020</xdr:rowOff>
    </xdr:to>
    <xdr:sp macro="" textlink="">
      <xdr:nvSpPr>
        <xdr:cNvPr id="77" name="Line 36"/>
        <xdr:cNvSpPr>
          <a:spLocks noChangeShapeType="1"/>
        </xdr:cNvSpPr>
      </xdr:nvSpPr>
      <xdr:spPr bwMode="auto">
        <a:xfrm flipH="1">
          <a:off x="14531340" y="329717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333</xdr:row>
      <xdr:rowOff>0</xdr:rowOff>
    </xdr:from>
    <xdr:to>
      <xdr:col>10</xdr:col>
      <xdr:colOff>845820</xdr:colOff>
      <xdr:row>337</xdr:row>
      <xdr:rowOff>160020</xdr:rowOff>
    </xdr:to>
    <xdr:sp macro="" textlink="">
      <xdr:nvSpPr>
        <xdr:cNvPr id="78" name="Line 32"/>
        <xdr:cNvSpPr>
          <a:spLocks noChangeShapeType="1"/>
        </xdr:cNvSpPr>
      </xdr:nvSpPr>
      <xdr:spPr bwMode="auto">
        <a:xfrm flipH="1">
          <a:off x="6271260" y="380314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333</xdr:row>
      <xdr:rowOff>0</xdr:rowOff>
    </xdr:from>
    <xdr:to>
      <xdr:col>10</xdr:col>
      <xdr:colOff>845820</xdr:colOff>
      <xdr:row>337</xdr:row>
      <xdr:rowOff>160020</xdr:rowOff>
    </xdr:to>
    <xdr:sp macro="" textlink="">
      <xdr:nvSpPr>
        <xdr:cNvPr id="79" name="Line 34"/>
        <xdr:cNvSpPr>
          <a:spLocks noChangeShapeType="1"/>
        </xdr:cNvSpPr>
      </xdr:nvSpPr>
      <xdr:spPr bwMode="auto">
        <a:xfrm flipH="1">
          <a:off x="6271260" y="380314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333</xdr:row>
      <xdr:rowOff>0</xdr:rowOff>
    </xdr:from>
    <xdr:to>
      <xdr:col>23</xdr:col>
      <xdr:colOff>845820</xdr:colOff>
      <xdr:row>337</xdr:row>
      <xdr:rowOff>160020</xdr:rowOff>
    </xdr:to>
    <xdr:sp macro="" textlink="">
      <xdr:nvSpPr>
        <xdr:cNvPr id="80" name="Line 32"/>
        <xdr:cNvSpPr>
          <a:spLocks noChangeShapeType="1"/>
        </xdr:cNvSpPr>
      </xdr:nvSpPr>
      <xdr:spPr bwMode="auto">
        <a:xfrm flipH="1">
          <a:off x="14531340" y="380314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333</xdr:row>
      <xdr:rowOff>0</xdr:rowOff>
    </xdr:from>
    <xdr:to>
      <xdr:col>23</xdr:col>
      <xdr:colOff>845820</xdr:colOff>
      <xdr:row>337</xdr:row>
      <xdr:rowOff>160020</xdr:rowOff>
    </xdr:to>
    <xdr:sp macro="" textlink="">
      <xdr:nvSpPr>
        <xdr:cNvPr id="81" name="Line 34"/>
        <xdr:cNvSpPr>
          <a:spLocks noChangeShapeType="1"/>
        </xdr:cNvSpPr>
      </xdr:nvSpPr>
      <xdr:spPr bwMode="auto">
        <a:xfrm flipH="1">
          <a:off x="14531340" y="380314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354</xdr:row>
      <xdr:rowOff>0</xdr:rowOff>
    </xdr:from>
    <xdr:to>
      <xdr:col>10</xdr:col>
      <xdr:colOff>845820</xdr:colOff>
      <xdr:row>358</xdr:row>
      <xdr:rowOff>160020</xdr:rowOff>
    </xdr:to>
    <xdr:sp macro="" textlink="">
      <xdr:nvSpPr>
        <xdr:cNvPr id="82" name="Line 32"/>
        <xdr:cNvSpPr>
          <a:spLocks noChangeShapeType="1"/>
        </xdr:cNvSpPr>
      </xdr:nvSpPr>
      <xdr:spPr bwMode="auto">
        <a:xfrm flipH="1">
          <a:off x="6271260" y="31318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354</xdr:row>
      <xdr:rowOff>0</xdr:rowOff>
    </xdr:from>
    <xdr:to>
      <xdr:col>23</xdr:col>
      <xdr:colOff>845820</xdr:colOff>
      <xdr:row>358</xdr:row>
      <xdr:rowOff>160020</xdr:rowOff>
    </xdr:to>
    <xdr:sp macro="" textlink="">
      <xdr:nvSpPr>
        <xdr:cNvPr id="83" name="Line 33"/>
        <xdr:cNvSpPr>
          <a:spLocks noChangeShapeType="1"/>
        </xdr:cNvSpPr>
      </xdr:nvSpPr>
      <xdr:spPr bwMode="auto">
        <a:xfrm flipH="1">
          <a:off x="14531340" y="31318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354</xdr:row>
      <xdr:rowOff>0</xdr:rowOff>
    </xdr:from>
    <xdr:to>
      <xdr:col>10</xdr:col>
      <xdr:colOff>845820</xdr:colOff>
      <xdr:row>358</xdr:row>
      <xdr:rowOff>160020</xdr:rowOff>
    </xdr:to>
    <xdr:sp macro="" textlink="">
      <xdr:nvSpPr>
        <xdr:cNvPr id="84" name="Line 34"/>
        <xdr:cNvSpPr>
          <a:spLocks noChangeShapeType="1"/>
        </xdr:cNvSpPr>
      </xdr:nvSpPr>
      <xdr:spPr bwMode="auto">
        <a:xfrm flipH="1">
          <a:off x="6271260" y="31318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354</xdr:row>
      <xdr:rowOff>0</xdr:rowOff>
    </xdr:from>
    <xdr:to>
      <xdr:col>23</xdr:col>
      <xdr:colOff>845820</xdr:colOff>
      <xdr:row>358</xdr:row>
      <xdr:rowOff>160020</xdr:rowOff>
    </xdr:to>
    <xdr:sp macro="" textlink="">
      <xdr:nvSpPr>
        <xdr:cNvPr id="85" name="Line 35"/>
        <xdr:cNvSpPr>
          <a:spLocks noChangeShapeType="1"/>
        </xdr:cNvSpPr>
      </xdr:nvSpPr>
      <xdr:spPr bwMode="auto">
        <a:xfrm flipH="1">
          <a:off x="14531340" y="31318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354</xdr:row>
      <xdr:rowOff>0</xdr:rowOff>
    </xdr:from>
    <xdr:to>
      <xdr:col>23</xdr:col>
      <xdr:colOff>845820</xdr:colOff>
      <xdr:row>358</xdr:row>
      <xdr:rowOff>160020</xdr:rowOff>
    </xdr:to>
    <xdr:sp macro="" textlink="">
      <xdr:nvSpPr>
        <xdr:cNvPr id="86" name="Line 36"/>
        <xdr:cNvSpPr>
          <a:spLocks noChangeShapeType="1"/>
        </xdr:cNvSpPr>
      </xdr:nvSpPr>
      <xdr:spPr bwMode="auto">
        <a:xfrm flipH="1">
          <a:off x="14531340" y="31318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375</xdr:row>
      <xdr:rowOff>0</xdr:rowOff>
    </xdr:from>
    <xdr:to>
      <xdr:col>10</xdr:col>
      <xdr:colOff>845820</xdr:colOff>
      <xdr:row>379</xdr:row>
      <xdr:rowOff>160020</xdr:rowOff>
    </xdr:to>
    <xdr:sp macro="" textlink="">
      <xdr:nvSpPr>
        <xdr:cNvPr id="87" name="Line 32"/>
        <xdr:cNvSpPr>
          <a:spLocks noChangeShapeType="1"/>
        </xdr:cNvSpPr>
      </xdr:nvSpPr>
      <xdr:spPr bwMode="auto">
        <a:xfrm flipH="1">
          <a:off x="6271260" y="84353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375</xdr:row>
      <xdr:rowOff>0</xdr:rowOff>
    </xdr:from>
    <xdr:to>
      <xdr:col>23</xdr:col>
      <xdr:colOff>845820</xdr:colOff>
      <xdr:row>379</xdr:row>
      <xdr:rowOff>160020</xdr:rowOff>
    </xdr:to>
    <xdr:sp macro="" textlink="">
      <xdr:nvSpPr>
        <xdr:cNvPr id="88" name="Line 33"/>
        <xdr:cNvSpPr>
          <a:spLocks noChangeShapeType="1"/>
        </xdr:cNvSpPr>
      </xdr:nvSpPr>
      <xdr:spPr bwMode="auto">
        <a:xfrm flipH="1">
          <a:off x="14531340" y="84353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375</xdr:row>
      <xdr:rowOff>0</xdr:rowOff>
    </xdr:from>
    <xdr:to>
      <xdr:col>10</xdr:col>
      <xdr:colOff>845820</xdr:colOff>
      <xdr:row>379</xdr:row>
      <xdr:rowOff>160020</xdr:rowOff>
    </xdr:to>
    <xdr:sp macro="" textlink="">
      <xdr:nvSpPr>
        <xdr:cNvPr id="89" name="Line 34"/>
        <xdr:cNvSpPr>
          <a:spLocks noChangeShapeType="1"/>
        </xdr:cNvSpPr>
      </xdr:nvSpPr>
      <xdr:spPr bwMode="auto">
        <a:xfrm flipH="1">
          <a:off x="6271260" y="84353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375</xdr:row>
      <xdr:rowOff>0</xdr:rowOff>
    </xdr:from>
    <xdr:to>
      <xdr:col>23</xdr:col>
      <xdr:colOff>845820</xdr:colOff>
      <xdr:row>379</xdr:row>
      <xdr:rowOff>160020</xdr:rowOff>
    </xdr:to>
    <xdr:sp macro="" textlink="">
      <xdr:nvSpPr>
        <xdr:cNvPr id="90" name="Line 35"/>
        <xdr:cNvSpPr>
          <a:spLocks noChangeShapeType="1"/>
        </xdr:cNvSpPr>
      </xdr:nvSpPr>
      <xdr:spPr bwMode="auto">
        <a:xfrm flipH="1">
          <a:off x="14531340" y="84353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375</xdr:row>
      <xdr:rowOff>0</xdr:rowOff>
    </xdr:from>
    <xdr:to>
      <xdr:col>23</xdr:col>
      <xdr:colOff>845820</xdr:colOff>
      <xdr:row>379</xdr:row>
      <xdr:rowOff>160020</xdr:rowOff>
    </xdr:to>
    <xdr:sp macro="" textlink="">
      <xdr:nvSpPr>
        <xdr:cNvPr id="91" name="Line 36"/>
        <xdr:cNvSpPr>
          <a:spLocks noChangeShapeType="1"/>
        </xdr:cNvSpPr>
      </xdr:nvSpPr>
      <xdr:spPr bwMode="auto">
        <a:xfrm flipH="1">
          <a:off x="14531340" y="84353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396</xdr:row>
      <xdr:rowOff>0</xdr:rowOff>
    </xdr:from>
    <xdr:to>
      <xdr:col>10</xdr:col>
      <xdr:colOff>845820</xdr:colOff>
      <xdr:row>400</xdr:row>
      <xdr:rowOff>160020</xdr:rowOff>
    </xdr:to>
    <xdr:sp macro="" textlink="">
      <xdr:nvSpPr>
        <xdr:cNvPr id="92" name="Line 32"/>
        <xdr:cNvSpPr>
          <a:spLocks noChangeShapeType="1"/>
        </xdr:cNvSpPr>
      </xdr:nvSpPr>
      <xdr:spPr bwMode="auto">
        <a:xfrm flipH="1">
          <a:off x="6271260" y="125653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396</xdr:row>
      <xdr:rowOff>0</xdr:rowOff>
    </xdr:from>
    <xdr:to>
      <xdr:col>23</xdr:col>
      <xdr:colOff>845820</xdr:colOff>
      <xdr:row>400</xdr:row>
      <xdr:rowOff>160020</xdr:rowOff>
    </xdr:to>
    <xdr:sp macro="" textlink="">
      <xdr:nvSpPr>
        <xdr:cNvPr id="93" name="Line 33"/>
        <xdr:cNvSpPr>
          <a:spLocks noChangeShapeType="1"/>
        </xdr:cNvSpPr>
      </xdr:nvSpPr>
      <xdr:spPr bwMode="auto">
        <a:xfrm flipH="1">
          <a:off x="14531340" y="125653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396</xdr:row>
      <xdr:rowOff>0</xdr:rowOff>
    </xdr:from>
    <xdr:to>
      <xdr:col>10</xdr:col>
      <xdr:colOff>845820</xdr:colOff>
      <xdr:row>400</xdr:row>
      <xdr:rowOff>160020</xdr:rowOff>
    </xdr:to>
    <xdr:sp macro="" textlink="">
      <xdr:nvSpPr>
        <xdr:cNvPr id="94" name="Line 34"/>
        <xdr:cNvSpPr>
          <a:spLocks noChangeShapeType="1"/>
        </xdr:cNvSpPr>
      </xdr:nvSpPr>
      <xdr:spPr bwMode="auto">
        <a:xfrm flipH="1">
          <a:off x="6271260" y="125653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396</xdr:row>
      <xdr:rowOff>0</xdr:rowOff>
    </xdr:from>
    <xdr:to>
      <xdr:col>23</xdr:col>
      <xdr:colOff>845820</xdr:colOff>
      <xdr:row>400</xdr:row>
      <xdr:rowOff>160020</xdr:rowOff>
    </xdr:to>
    <xdr:sp macro="" textlink="">
      <xdr:nvSpPr>
        <xdr:cNvPr id="95" name="Line 35"/>
        <xdr:cNvSpPr>
          <a:spLocks noChangeShapeType="1"/>
        </xdr:cNvSpPr>
      </xdr:nvSpPr>
      <xdr:spPr bwMode="auto">
        <a:xfrm flipH="1">
          <a:off x="14531340" y="125653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396</xdr:row>
      <xdr:rowOff>0</xdr:rowOff>
    </xdr:from>
    <xdr:to>
      <xdr:col>23</xdr:col>
      <xdr:colOff>845820</xdr:colOff>
      <xdr:row>400</xdr:row>
      <xdr:rowOff>160020</xdr:rowOff>
    </xdr:to>
    <xdr:sp macro="" textlink="">
      <xdr:nvSpPr>
        <xdr:cNvPr id="96" name="Line 36"/>
        <xdr:cNvSpPr>
          <a:spLocks noChangeShapeType="1"/>
        </xdr:cNvSpPr>
      </xdr:nvSpPr>
      <xdr:spPr bwMode="auto">
        <a:xfrm flipH="1">
          <a:off x="14531340" y="125653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417</xdr:row>
      <xdr:rowOff>0</xdr:rowOff>
    </xdr:from>
    <xdr:to>
      <xdr:col>10</xdr:col>
      <xdr:colOff>845820</xdr:colOff>
      <xdr:row>421</xdr:row>
      <xdr:rowOff>160020</xdr:rowOff>
    </xdr:to>
    <xdr:sp macro="" textlink="">
      <xdr:nvSpPr>
        <xdr:cNvPr id="97" name="Line 32"/>
        <xdr:cNvSpPr>
          <a:spLocks noChangeShapeType="1"/>
        </xdr:cNvSpPr>
      </xdr:nvSpPr>
      <xdr:spPr bwMode="auto">
        <a:xfrm flipH="1">
          <a:off x="6271260" y="178841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417</xdr:row>
      <xdr:rowOff>0</xdr:rowOff>
    </xdr:from>
    <xdr:to>
      <xdr:col>23</xdr:col>
      <xdr:colOff>845820</xdr:colOff>
      <xdr:row>421</xdr:row>
      <xdr:rowOff>160020</xdr:rowOff>
    </xdr:to>
    <xdr:sp macro="" textlink="">
      <xdr:nvSpPr>
        <xdr:cNvPr id="98" name="Line 33"/>
        <xdr:cNvSpPr>
          <a:spLocks noChangeShapeType="1"/>
        </xdr:cNvSpPr>
      </xdr:nvSpPr>
      <xdr:spPr bwMode="auto">
        <a:xfrm flipH="1">
          <a:off x="14531340" y="178841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417</xdr:row>
      <xdr:rowOff>0</xdr:rowOff>
    </xdr:from>
    <xdr:to>
      <xdr:col>10</xdr:col>
      <xdr:colOff>845820</xdr:colOff>
      <xdr:row>421</xdr:row>
      <xdr:rowOff>160020</xdr:rowOff>
    </xdr:to>
    <xdr:sp macro="" textlink="">
      <xdr:nvSpPr>
        <xdr:cNvPr id="99" name="Line 34"/>
        <xdr:cNvSpPr>
          <a:spLocks noChangeShapeType="1"/>
        </xdr:cNvSpPr>
      </xdr:nvSpPr>
      <xdr:spPr bwMode="auto">
        <a:xfrm flipH="1">
          <a:off x="6271260" y="178841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417</xdr:row>
      <xdr:rowOff>0</xdr:rowOff>
    </xdr:from>
    <xdr:to>
      <xdr:col>23</xdr:col>
      <xdr:colOff>845820</xdr:colOff>
      <xdr:row>421</xdr:row>
      <xdr:rowOff>160020</xdr:rowOff>
    </xdr:to>
    <xdr:sp macro="" textlink="">
      <xdr:nvSpPr>
        <xdr:cNvPr id="100" name="Line 35"/>
        <xdr:cNvSpPr>
          <a:spLocks noChangeShapeType="1"/>
        </xdr:cNvSpPr>
      </xdr:nvSpPr>
      <xdr:spPr bwMode="auto">
        <a:xfrm flipH="1">
          <a:off x="14531340" y="178841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417</xdr:row>
      <xdr:rowOff>0</xdr:rowOff>
    </xdr:from>
    <xdr:to>
      <xdr:col>23</xdr:col>
      <xdr:colOff>845820</xdr:colOff>
      <xdr:row>421</xdr:row>
      <xdr:rowOff>160020</xdr:rowOff>
    </xdr:to>
    <xdr:sp macro="" textlink="">
      <xdr:nvSpPr>
        <xdr:cNvPr id="101" name="Line 36"/>
        <xdr:cNvSpPr>
          <a:spLocks noChangeShapeType="1"/>
        </xdr:cNvSpPr>
      </xdr:nvSpPr>
      <xdr:spPr bwMode="auto">
        <a:xfrm flipH="1">
          <a:off x="14531340" y="178841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15</xdr:row>
      <xdr:rowOff>22860</xdr:rowOff>
    </xdr:from>
    <xdr:to>
      <xdr:col>24</xdr:col>
      <xdr:colOff>563880</xdr:colOff>
      <xdr:row>20</xdr:row>
      <xdr:rowOff>0</xdr:rowOff>
    </xdr:to>
    <xdr:sp macro="" textlink="">
      <xdr:nvSpPr>
        <xdr:cNvPr id="103"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258085</xdr:colOff>
      <xdr:row>185</xdr:row>
      <xdr:rowOff>24847</xdr:rowOff>
    </xdr:from>
    <xdr:to>
      <xdr:col>12</xdr:col>
      <xdr:colOff>8281</xdr:colOff>
      <xdr:row>189</xdr:row>
      <xdr:rowOff>176584</xdr:rowOff>
    </xdr:to>
    <xdr:sp macro="" textlink="">
      <xdr:nvSpPr>
        <xdr:cNvPr id="106" name="Line 34"/>
        <xdr:cNvSpPr>
          <a:spLocks noChangeShapeType="1"/>
        </xdr:cNvSpPr>
      </xdr:nvSpPr>
      <xdr:spPr bwMode="auto">
        <a:xfrm flipH="1">
          <a:off x="6387215" y="42531195"/>
          <a:ext cx="926327" cy="86404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223631</xdr:colOff>
      <xdr:row>206</xdr:row>
      <xdr:rowOff>107674</xdr:rowOff>
    </xdr:from>
    <xdr:to>
      <xdr:col>11</xdr:col>
      <xdr:colOff>526774</xdr:colOff>
      <xdr:row>210</xdr:row>
      <xdr:rowOff>546652</xdr:rowOff>
    </xdr:to>
    <xdr:sp macro="" textlink="">
      <xdr:nvSpPr>
        <xdr:cNvPr id="111" name="Line 34"/>
        <xdr:cNvSpPr>
          <a:spLocks noChangeShapeType="1"/>
        </xdr:cNvSpPr>
      </xdr:nvSpPr>
      <xdr:spPr bwMode="auto">
        <a:xfrm flipH="1">
          <a:off x="5739848" y="46722196"/>
          <a:ext cx="1528969" cy="115128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422413</xdr:colOff>
      <xdr:row>227</xdr:row>
      <xdr:rowOff>157370</xdr:rowOff>
    </xdr:from>
    <xdr:to>
      <xdr:col>11</xdr:col>
      <xdr:colOff>563217</xdr:colOff>
      <xdr:row>231</xdr:row>
      <xdr:rowOff>521804</xdr:rowOff>
    </xdr:to>
    <xdr:sp macro="" textlink="">
      <xdr:nvSpPr>
        <xdr:cNvPr id="116" name="Line 34"/>
        <xdr:cNvSpPr>
          <a:spLocks noChangeShapeType="1"/>
        </xdr:cNvSpPr>
      </xdr:nvSpPr>
      <xdr:spPr bwMode="auto">
        <a:xfrm flipH="1">
          <a:off x="5938630" y="52072761"/>
          <a:ext cx="1366630" cy="1076739"/>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265043</xdr:colOff>
      <xdr:row>248</xdr:row>
      <xdr:rowOff>16564</xdr:rowOff>
    </xdr:from>
    <xdr:to>
      <xdr:col>11</xdr:col>
      <xdr:colOff>513520</xdr:colOff>
      <xdr:row>253</xdr:row>
      <xdr:rowOff>472109</xdr:rowOff>
    </xdr:to>
    <xdr:sp macro="" textlink="">
      <xdr:nvSpPr>
        <xdr:cNvPr id="121" name="Line 34"/>
        <xdr:cNvSpPr>
          <a:spLocks noChangeShapeType="1"/>
        </xdr:cNvSpPr>
      </xdr:nvSpPr>
      <xdr:spPr bwMode="auto">
        <a:xfrm flipH="1">
          <a:off x="5781260" y="56909803"/>
          <a:ext cx="1474303" cy="135006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538370</xdr:colOff>
      <xdr:row>270</xdr:row>
      <xdr:rowOff>41412</xdr:rowOff>
    </xdr:from>
    <xdr:to>
      <xdr:col>11</xdr:col>
      <xdr:colOff>472109</xdr:colOff>
      <xdr:row>274</xdr:row>
      <xdr:rowOff>530087</xdr:rowOff>
    </xdr:to>
    <xdr:sp macro="" textlink="">
      <xdr:nvSpPr>
        <xdr:cNvPr id="126" name="Line 34"/>
        <xdr:cNvSpPr>
          <a:spLocks noChangeShapeType="1"/>
        </xdr:cNvSpPr>
      </xdr:nvSpPr>
      <xdr:spPr bwMode="auto">
        <a:xfrm flipH="1">
          <a:off x="6054587" y="61962195"/>
          <a:ext cx="1159565" cy="1200979"/>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291</xdr:row>
      <xdr:rowOff>0</xdr:rowOff>
    </xdr:from>
    <xdr:to>
      <xdr:col>10</xdr:col>
      <xdr:colOff>845820</xdr:colOff>
      <xdr:row>295</xdr:row>
      <xdr:rowOff>160020</xdr:rowOff>
    </xdr:to>
    <xdr:sp macro="" textlink="">
      <xdr:nvSpPr>
        <xdr:cNvPr id="129" name="Line 32"/>
        <xdr:cNvSpPr>
          <a:spLocks noChangeShapeType="1"/>
        </xdr:cNvSpPr>
      </xdr:nvSpPr>
      <xdr:spPr bwMode="auto">
        <a:xfrm flipH="1">
          <a:off x="627126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291</xdr:row>
      <xdr:rowOff>0</xdr:rowOff>
    </xdr:from>
    <xdr:to>
      <xdr:col>23</xdr:col>
      <xdr:colOff>845820</xdr:colOff>
      <xdr:row>295</xdr:row>
      <xdr:rowOff>160020</xdr:rowOff>
    </xdr:to>
    <xdr:sp macro="" textlink="">
      <xdr:nvSpPr>
        <xdr:cNvPr id="130" name="Line 33"/>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291</xdr:row>
      <xdr:rowOff>0</xdr:rowOff>
    </xdr:from>
    <xdr:to>
      <xdr:col>10</xdr:col>
      <xdr:colOff>845820</xdr:colOff>
      <xdr:row>295</xdr:row>
      <xdr:rowOff>160020</xdr:rowOff>
    </xdr:to>
    <xdr:sp macro="" textlink="">
      <xdr:nvSpPr>
        <xdr:cNvPr id="131" name="Line 34"/>
        <xdr:cNvSpPr>
          <a:spLocks noChangeShapeType="1"/>
        </xdr:cNvSpPr>
      </xdr:nvSpPr>
      <xdr:spPr bwMode="auto">
        <a:xfrm flipH="1">
          <a:off x="627126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291</xdr:row>
      <xdr:rowOff>0</xdr:rowOff>
    </xdr:from>
    <xdr:to>
      <xdr:col>23</xdr:col>
      <xdr:colOff>845820</xdr:colOff>
      <xdr:row>295</xdr:row>
      <xdr:rowOff>160020</xdr:rowOff>
    </xdr:to>
    <xdr:sp macro="" textlink="">
      <xdr:nvSpPr>
        <xdr:cNvPr id="132" name="Line 35"/>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291</xdr:row>
      <xdr:rowOff>0</xdr:rowOff>
    </xdr:from>
    <xdr:to>
      <xdr:col>23</xdr:col>
      <xdr:colOff>845820</xdr:colOff>
      <xdr:row>295</xdr:row>
      <xdr:rowOff>160020</xdr:rowOff>
    </xdr:to>
    <xdr:sp macro="" textlink="">
      <xdr:nvSpPr>
        <xdr:cNvPr id="133" name="Line 36"/>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312</xdr:row>
      <xdr:rowOff>0</xdr:rowOff>
    </xdr:from>
    <xdr:to>
      <xdr:col>10</xdr:col>
      <xdr:colOff>845820</xdr:colOff>
      <xdr:row>316</xdr:row>
      <xdr:rowOff>160020</xdr:rowOff>
    </xdr:to>
    <xdr:sp macro="" textlink="">
      <xdr:nvSpPr>
        <xdr:cNvPr id="134" name="Line 32"/>
        <xdr:cNvSpPr>
          <a:spLocks noChangeShapeType="1"/>
        </xdr:cNvSpPr>
      </xdr:nvSpPr>
      <xdr:spPr bwMode="auto">
        <a:xfrm flipH="1">
          <a:off x="627126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312</xdr:row>
      <xdr:rowOff>0</xdr:rowOff>
    </xdr:from>
    <xdr:to>
      <xdr:col>10</xdr:col>
      <xdr:colOff>845820</xdr:colOff>
      <xdr:row>316</xdr:row>
      <xdr:rowOff>160020</xdr:rowOff>
    </xdr:to>
    <xdr:sp macro="" textlink="">
      <xdr:nvSpPr>
        <xdr:cNvPr id="135" name="Line 34"/>
        <xdr:cNvSpPr>
          <a:spLocks noChangeShapeType="1"/>
        </xdr:cNvSpPr>
      </xdr:nvSpPr>
      <xdr:spPr bwMode="auto">
        <a:xfrm flipH="1">
          <a:off x="627126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312</xdr:row>
      <xdr:rowOff>0</xdr:rowOff>
    </xdr:from>
    <xdr:to>
      <xdr:col>23</xdr:col>
      <xdr:colOff>845820</xdr:colOff>
      <xdr:row>316</xdr:row>
      <xdr:rowOff>160020</xdr:rowOff>
    </xdr:to>
    <xdr:sp macro="" textlink="">
      <xdr:nvSpPr>
        <xdr:cNvPr id="136" name="Line 32"/>
        <xdr:cNvSpPr>
          <a:spLocks noChangeShapeType="1"/>
        </xdr:cNvSpPr>
      </xdr:nvSpPr>
      <xdr:spPr bwMode="auto">
        <a:xfrm flipH="1">
          <a:off x="1453134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312</xdr:row>
      <xdr:rowOff>0</xdr:rowOff>
    </xdr:from>
    <xdr:to>
      <xdr:col>23</xdr:col>
      <xdr:colOff>845820</xdr:colOff>
      <xdr:row>316</xdr:row>
      <xdr:rowOff>160020</xdr:rowOff>
    </xdr:to>
    <xdr:sp macro="" textlink="">
      <xdr:nvSpPr>
        <xdr:cNvPr id="137" name="Line 34"/>
        <xdr:cNvSpPr>
          <a:spLocks noChangeShapeType="1"/>
        </xdr:cNvSpPr>
      </xdr:nvSpPr>
      <xdr:spPr bwMode="auto">
        <a:xfrm flipH="1">
          <a:off x="1453134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334</xdr:row>
      <xdr:rowOff>0</xdr:rowOff>
    </xdr:from>
    <xdr:to>
      <xdr:col>10</xdr:col>
      <xdr:colOff>845820</xdr:colOff>
      <xdr:row>338</xdr:row>
      <xdr:rowOff>160020</xdr:rowOff>
    </xdr:to>
    <xdr:sp macro="" textlink="">
      <xdr:nvSpPr>
        <xdr:cNvPr id="138" name="Line 32"/>
        <xdr:cNvSpPr>
          <a:spLocks noChangeShapeType="1"/>
        </xdr:cNvSpPr>
      </xdr:nvSpPr>
      <xdr:spPr bwMode="auto">
        <a:xfrm flipH="1">
          <a:off x="627126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334</xdr:row>
      <xdr:rowOff>0</xdr:rowOff>
    </xdr:from>
    <xdr:to>
      <xdr:col>23</xdr:col>
      <xdr:colOff>845820</xdr:colOff>
      <xdr:row>338</xdr:row>
      <xdr:rowOff>160020</xdr:rowOff>
    </xdr:to>
    <xdr:sp macro="" textlink="">
      <xdr:nvSpPr>
        <xdr:cNvPr id="139" name="Line 33"/>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334</xdr:row>
      <xdr:rowOff>0</xdr:rowOff>
    </xdr:from>
    <xdr:to>
      <xdr:col>10</xdr:col>
      <xdr:colOff>845820</xdr:colOff>
      <xdr:row>338</xdr:row>
      <xdr:rowOff>160020</xdr:rowOff>
    </xdr:to>
    <xdr:sp macro="" textlink="">
      <xdr:nvSpPr>
        <xdr:cNvPr id="140" name="Line 34"/>
        <xdr:cNvSpPr>
          <a:spLocks noChangeShapeType="1"/>
        </xdr:cNvSpPr>
      </xdr:nvSpPr>
      <xdr:spPr bwMode="auto">
        <a:xfrm flipH="1">
          <a:off x="627126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334</xdr:row>
      <xdr:rowOff>0</xdr:rowOff>
    </xdr:from>
    <xdr:to>
      <xdr:col>23</xdr:col>
      <xdr:colOff>845820</xdr:colOff>
      <xdr:row>338</xdr:row>
      <xdr:rowOff>160020</xdr:rowOff>
    </xdr:to>
    <xdr:sp macro="" textlink="">
      <xdr:nvSpPr>
        <xdr:cNvPr id="141" name="Line 35"/>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334</xdr:row>
      <xdr:rowOff>0</xdr:rowOff>
    </xdr:from>
    <xdr:to>
      <xdr:col>23</xdr:col>
      <xdr:colOff>845820</xdr:colOff>
      <xdr:row>338</xdr:row>
      <xdr:rowOff>160020</xdr:rowOff>
    </xdr:to>
    <xdr:sp macro="" textlink="">
      <xdr:nvSpPr>
        <xdr:cNvPr id="142" name="Line 36"/>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355</xdr:row>
      <xdr:rowOff>0</xdr:rowOff>
    </xdr:from>
    <xdr:to>
      <xdr:col>10</xdr:col>
      <xdr:colOff>845820</xdr:colOff>
      <xdr:row>359</xdr:row>
      <xdr:rowOff>160020</xdr:rowOff>
    </xdr:to>
    <xdr:sp macro="" textlink="">
      <xdr:nvSpPr>
        <xdr:cNvPr id="143" name="Line 32"/>
        <xdr:cNvSpPr>
          <a:spLocks noChangeShapeType="1"/>
        </xdr:cNvSpPr>
      </xdr:nvSpPr>
      <xdr:spPr bwMode="auto">
        <a:xfrm flipH="1">
          <a:off x="627126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355</xdr:row>
      <xdr:rowOff>0</xdr:rowOff>
    </xdr:from>
    <xdr:to>
      <xdr:col>23</xdr:col>
      <xdr:colOff>845820</xdr:colOff>
      <xdr:row>359</xdr:row>
      <xdr:rowOff>160020</xdr:rowOff>
    </xdr:to>
    <xdr:sp macro="" textlink="">
      <xdr:nvSpPr>
        <xdr:cNvPr id="144" name="Line 33"/>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355</xdr:row>
      <xdr:rowOff>0</xdr:rowOff>
    </xdr:from>
    <xdr:to>
      <xdr:col>10</xdr:col>
      <xdr:colOff>845820</xdr:colOff>
      <xdr:row>359</xdr:row>
      <xdr:rowOff>160020</xdr:rowOff>
    </xdr:to>
    <xdr:sp macro="" textlink="">
      <xdr:nvSpPr>
        <xdr:cNvPr id="145" name="Line 34"/>
        <xdr:cNvSpPr>
          <a:spLocks noChangeShapeType="1"/>
        </xdr:cNvSpPr>
      </xdr:nvSpPr>
      <xdr:spPr bwMode="auto">
        <a:xfrm flipH="1">
          <a:off x="627126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355</xdr:row>
      <xdr:rowOff>0</xdr:rowOff>
    </xdr:from>
    <xdr:to>
      <xdr:col>23</xdr:col>
      <xdr:colOff>845820</xdr:colOff>
      <xdr:row>359</xdr:row>
      <xdr:rowOff>160020</xdr:rowOff>
    </xdr:to>
    <xdr:sp macro="" textlink="">
      <xdr:nvSpPr>
        <xdr:cNvPr id="146" name="Line 35"/>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355</xdr:row>
      <xdr:rowOff>0</xdr:rowOff>
    </xdr:from>
    <xdr:to>
      <xdr:col>23</xdr:col>
      <xdr:colOff>845820</xdr:colOff>
      <xdr:row>359</xdr:row>
      <xdr:rowOff>160020</xdr:rowOff>
    </xdr:to>
    <xdr:sp macro="" textlink="">
      <xdr:nvSpPr>
        <xdr:cNvPr id="147" name="Line 36"/>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376</xdr:row>
      <xdr:rowOff>0</xdr:rowOff>
    </xdr:from>
    <xdr:to>
      <xdr:col>10</xdr:col>
      <xdr:colOff>845820</xdr:colOff>
      <xdr:row>380</xdr:row>
      <xdr:rowOff>160020</xdr:rowOff>
    </xdr:to>
    <xdr:sp macro="" textlink="">
      <xdr:nvSpPr>
        <xdr:cNvPr id="148" name="Line 32"/>
        <xdr:cNvSpPr>
          <a:spLocks noChangeShapeType="1"/>
        </xdr:cNvSpPr>
      </xdr:nvSpPr>
      <xdr:spPr bwMode="auto">
        <a:xfrm flipH="1">
          <a:off x="627126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376</xdr:row>
      <xdr:rowOff>0</xdr:rowOff>
    </xdr:from>
    <xdr:to>
      <xdr:col>23</xdr:col>
      <xdr:colOff>845820</xdr:colOff>
      <xdr:row>380</xdr:row>
      <xdr:rowOff>160020</xdr:rowOff>
    </xdr:to>
    <xdr:sp macro="" textlink="">
      <xdr:nvSpPr>
        <xdr:cNvPr id="149" name="Line 33"/>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376</xdr:row>
      <xdr:rowOff>0</xdr:rowOff>
    </xdr:from>
    <xdr:to>
      <xdr:col>10</xdr:col>
      <xdr:colOff>845820</xdr:colOff>
      <xdr:row>380</xdr:row>
      <xdr:rowOff>160020</xdr:rowOff>
    </xdr:to>
    <xdr:sp macro="" textlink="">
      <xdr:nvSpPr>
        <xdr:cNvPr id="150" name="Line 34"/>
        <xdr:cNvSpPr>
          <a:spLocks noChangeShapeType="1"/>
        </xdr:cNvSpPr>
      </xdr:nvSpPr>
      <xdr:spPr bwMode="auto">
        <a:xfrm flipH="1">
          <a:off x="627126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376</xdr:row>
      <xdr:rowOff>0</xdr:rowOff>
    </xdr:from>
    <xdr:to>
      <xdr:col>23</xdr:col>
      <xdr:colOff>845820</xdr:colOff>
      <xdr:row>380</xdr:row>
      <xdr:rowOff>160020</xdr:rowOff>
    </xdr:to>
    <xdr:sp macro="" textlink="">
      <xdr:nvSpPr>
        <xdr:cNvPr id="151" name="Line 35"/>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376</xdr:row>
      <xdr:rowOff>0</xdr:rowOff>
    </xdr:from>
    <xdr:to>
      <xdr:col>23</xdr:col>
      <xdr:colOff>845820</xdr:colOff>
      <xdr:row>380</xdr:row>
      <xdr:rowOff>160020</xdr:rowOff>
    </xdr:to>
    <xdr:sp macro="" textlink="">
      <xdr:nvSpPr>
        <xdr:cNvPr id="152" name="Line 36"/>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397</xdr:row>
      <xdr:rowOff>0</xdr:rowOff>
    </xdr:from>
    <xdr:to>
      <xdr:col>10</xdr:col>
      <xdr:colOff>845820</xdr:colOff>
      <xdr:row>401</xdr:row>
      <xdr:rowOff>160020</xdr:rowOff>
    </xdr:to>
    <xdr:sp macro="" textlink="">
      <xdr:nvSpPr>
        <xdr:cNvPr id="153" name="Line 32"/>
        <xdr:cNvSpPr>
          <a:spLocks noChangeShapeType="1"/>
        </xdr:cNvSpPr>
      </xdr:nvSpPr>
      <xdr:spPr bwMode="auto">
        <a:xfrm flipH="1">
          <a:off x="627126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154" name="Line 33"/>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397</xdr:row>
      <xdr:rowOff>0</xdr:rowOff>
    </xdr:from>
    <xdr:to>
      <xdr:col>10</xdr:col>
      <xdr:colOff>845820</xdr:colOff>
      <xdr:row>401</xdr:row>
      <xdr:rowOff>160020</xdr:rowOff>
    </xdr:to>
    <xdr:sp macro="" textlink="">
      <xdr:nvSpPr>
        <xdr:cNvPr id="155" name="Line 34"/>
        <xdr:cNvSpPr>
          <a:spLocks noChangeShapeType="1"/>
        </xdr:cNvSpPr>
      </xdr:nvSpPr>
      <xdr:spPr bwMode="auto">
        <a:xfrm flipH="1">
          <a:off x="627126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156" name="Line 35"/>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157" name="Line 36"/>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419</xdr:row>
      <xdr:rowOff>0</xdr:rowOff>
    </xdr:from>
    <xdr:to>
      <xdr:col>10</xdr:col>
      <xdr:colOff>845820</xdr:colOff>
      <xdr:row>423</xdr:row>
      <xdr:rowOff>160020</xdr:rowOff>
    </xdr:to>
    <xdr:sp macro="" textlink="">
      <xdr:nvSpPr>
        <xdr:cNvPr id="158" name="Line 32"/>
        <xdr:cNvSpPr>
          <a:spLocks noChangeShapeType="1"/>
        </xdr:cNvSpPr>
      </xdr:nvSpPr>
      <xdr:spPr bwMode="auto">
        <a:xfrm flipH="1">
          <a:off x="627126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159" name="Line 33"/>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419</xdr:row>
      <xdr:rowOff>0</xdr:rowOff>
    </xdr:from>
    <xdr:to>
      <xdr:col>10</xdr:col>
      <xdr:colOff>845820</xdr:colOff>
      <xdr:row>423</xdr:row>
      <xdr:rowOff>160020</xdr:rowOff>
    </xdr:to>
    <xdr:sp macro="" textlink="">
      <xdr:nvSpPr>
        <xdr:cNvPr id="160" name="Line 34"/>
        <xdr:cNvSpPr>
          <a:spLocks noChangeShapeType="1"/>
        </xdr:cNvSpPr>
      </xdr:nvSpPr>
      <xdr:spPr bwMode="auto">
        <a:xfrm flipH="1">
          <a:off x="627126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161" name="Line 35"/>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162" name="Line 36"/>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440</xdr:row>
      <xdr:rowOff>0</xdr:rowOff>
    </xdr:from>
    <xdr:to>
      <xdr:col>10</xdr:col>
      <xdr:colOff>845820</xdr:colOff>
      <xdr:row>444</xdr:row>
      <xdr:rowOff>160020</xdr:rowOff>
    </xdr:to>
    <xdr:sp macro="" textlink="">
      <xdr:nvSpPr>
        <xdr:cNvPr id="163" name="Line 32"/>
        <xdr:cNvSpPr>
          <a:spLocks noChangeShapeType="1"/>
        </xdr:cNvSpPr>
      </xdr:nvSpPr>
      <xdr:spPr bwMode="auto">
        <a:xfrm flipH="1">
          <a:off x="627126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164" name="Line 33"/>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440</xdr:row>
      <xdr:rowOff>0</xdr:rowOff>
    </xdr:from>
    <xdr:to>
      <xdr:col>10</xdr:col>
      <xdr:colOff>845820</xdr:colOff>
      <xdr:row>444</xdr:row>
      <xdr:rowOff>160020</xdr:rowOff>
    </xdr:to>
    <xdr:sp macro="" textlink="">
      <xdr:nvSpPr>
        <xdr:cNvPr id="165" name="Line 34"/>
        <xdr:cNvSpPr>
          <a:spLocks noChangeShapeType="1"/>
        </xdr:cNvSpPr>
      </xdr:nvSpPr>
      <xdr:spPr bwMode="auto">
        <a:xfrm flipH="1">
          <a:off x="627126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166" name="Line 35"/>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167" name="Line 36"/>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461</xdr:row>
      <xdr:rowOff>0</xdr:rowOff>
    </xdr:from>
    <xdr:to>
      <xdr:col>10</xdr:col>
      <xdr:colOff>845820</xdr:colOff>
      <xdr:row>465</xdr:row>
      <xdr:rowOff>160020</xdr:rowOff>
    </xdr:to>
    <xdr:sp macro="" textlink="">
      <xdr:nvSpPr>
        <xdr:cNvPr id="168" name="Line 32"/>
        <xdr:cNvSpPr>
          <a:spLocks noChangeShapeType="1"/>
        </xdr:cNvSpPr>
      </xdr:nvSpPr>
      <xdr:spPr bwMode="auto">
        <a:xfrm flipH="1">
          <a:off x="627126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461</xdr:row>
      <xdr:rowOff>0</xdr:rowOff>
    </xdr:from>
    <xdr:to>
      <xdr:col>10</xdr:col>
      <xdr:colOff>845820</xdr:colOff>
      <xdr:row>465</xdr:row>
      <xdr:rowOff>160020</xdr:rowOff>
    </xdr:to>
    <xdr:sp macro="" textlink="">
      <xdr:nvSpPr>
        <xdr:cNvPr id="169" name="Line 34"/>
        <xdr:cNvSpPr>
          <a:spLocks noChangeShapeType="1"/>
        </xdr:cNvSpPr>
      </xdr:nvSpPr>
      <xdr:spPr bwMode="auto">
        <a:xfrm flipH="1">
          <a:off x="627126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170" name="Line 32"/>
        <xdr:cNvSpPr>
          <a:spLocks noChangeShapeType="1"/>
        </xdr:cNvSpPr>
      </xdr:nvSpPr>
      <xdr:spPr bwMode="auto">
        <a:xfrm flipH="1">
          <a:off x="1453134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171" name="Line 34"/>
        <xdr:cNvSpPr>
          <a:spLocks noChangeShapeType="1"/>
        </xdr:cNvSpPr>
      </xdr:nvSpPr>
      <xdr:spPr bwMode="auto">
        <a:xfrm flipH="1">
          <a:off x="1453134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483</xdr:row>
      <xdr:rowOff>0</xdr:rowOff>
    </xdr:from>
    <xdr:to>
      <xdr:col>10</xdr:col>
      <xdr:colOff>845820</xdr:colOff>
      <xdr:row>487</xdr:row>
      <xdr:rowOff>160020</xdr:rowOff>
    </xdr:to>
    <xdr:sp macro="" textlink="">
      <xdr:nvSpPr>
        <xdr:cNvPr id="172" name="Line 32"/>
        <xdr:cNvSpPr>
          <a:spLocks noChangeShapeType="1"/>
        </xdr:cNvSpPr>
      </xdr:nvSpPr>
      <xdr:spPr bwMode="auto">
        <a:xfrm flipH="1">
          <a:off x="627126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173" name="Line 33"/>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483</xdr:row>
      <xdr:rowOff>0</xdr:rowOff>
    </xdr:from>
    <xdr:to>
      <xdr:col>10</xdr:col>
      <xdr:colOff>845820</xdr:colOff>
      <xdr:row>487</xdr:row>
      <xdr:rowOff>160020</xdr:rowOff>
    </xdr:to>
    <xdr:sp macro="" textlink="">
      <xdr:nvSpPr>
        <xdr:cNvPr id="174" name="Line 34"/>
        <xdr:cNvSpPr>
          <a:spLocks noChangeShapeType="1"/>
        </xdr:cNvSpPr>
      </xdr:nvSpPr>
      <xdr:spPr bwMode="auto">
        <a:xfrm flipH="1">
          <a:off x="627126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175" name="Line 35"/>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176" name="Line 36"/>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504</xdr:row>
      <xdr:rowOff>0</xdr:rowOff>
    </xdr:from>
    <xdr:to>
      <xdr:col>10</xdr:col>
      <xdr:colOff>845820</xdr:colOff>
      <xdr:row>508</xdr:row>
      <xdr:rowOff>160020</xdr:rowOff>
    </xdr:to>
    <xdr:sp macro="" textlink="">
      <xdr:nvSpPr>
        <xdr:cNvPr id="177" name="Line 32"/>
        <xdr:cNvSpPr>
          <a:spLocks noChangeShapeType="1"/>
        </xdr:cNvSpPr>
      </xdr:nvSpPr>
      <xdr:spPr bwMode="auto">
        <a:xfrm flipH="1">
          <a:off x="627126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178" name="Line 33"/>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504</xdr:row>
      <xdr:rowOff>0</xdr:rowOff>
    </xdr:from>
    <xdr:to>
      <xdr:col>10</xdr:col>
      <xdr:colOff>845820</xdr:colOff>
      <xdr:row>508</xdr:row>
      <xdr:rowOff>160020</xdr:rowOff>
    </xdr:to>
    <xdr:sp macro="" textlink="">
      <xdr:nvSpPr>
        <xdr:cNvPr id="179" name="Line 34"/>
        <xdr:cNvSpPr>
          <a:spLocks noChangeShapeType="1"/>
        </xdr:cNvSpPr>
      </xdr:nvSpPr>
      <xdr:spPr bwMode="auto">
        <a:xfrm flipH="1">
          <a:off x="627126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180" name="Line 35"/>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181" name="Line 36"/>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525</xdr:row>
      <xdr:rowOff>0</xdr:rowOff>
    </xdr:from>
    <xdr:to>
      <xdr:col>10</xdr:col>
      <xdr:colOff>845820</xdr:colOff>
      <xdr:row>529</xdr:row>
      <xdr:rowOff>160020</xdr:rowOff>
    </xdr:to>
    <xdr:sp macro="" textlink="">
      <xdr:nvSpPr>
        <xdr:cNvPr id="182" name="Line 32"/>
        <xdr:cNvSpPr>
          <a:spLocks noChangeShapeType="1"/>
        </xdr:cNvSpPr>
      </xdr:nvSpPr>
      <xdr:spPr bwMode="auto">
        <a:xfrm flipH="1">
          <a:off x="627126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183" name="Line 33"/>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525</xdr:row>
      <xdr:rowOff>0</xdr:rowOff>
    </xdr:from>
    <xdr:to>
      <xdr:col>10</xdr:col>
      <xdr:colOff>845820</xdr:colOff>
      <xdr:row>529</xdr:row>
      <xdr:rowOff>160020</xdr:rowOff>
    </xdr:to>
    <xdr:sp macro="" textlink="">
      <xdr:nvSpPr>
        <xdr:cNvPr id="184" name="Line 34"/>
        <xdr:cNvSpPr>
          <a:spLocks noChangeShapeType="1"/>
        </xdr:cNvSpPr>
      </xdr:nvSpPr>
      <xdr:spPr bwMode="auto">
        <a:xfrm flipH="1">
          <a:off x="627126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185" name="Line 35"/>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186" name="Line 36"/>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546</xdr:row>
      <xdr:rowOff>0</xdr:rowOff>
    </xdr:from>
    <xdr:to>
      <xdr:col>10</xdr:col>
      <xdr:colOff>845820</xdr:colOff>
      <xdr:row>550</xdr:row>
      <xdr:rowOff>160020</xdr:rowOff>
    </xdr:to>
    <xdr:sp macro="" textlink="">
      <xdr:nvSpPr>
        <xdr:cNvPr id="187" name="Line 32"/>
        <xdr:cNvSpPr>
          <a:spLocks noChangeShapeType="1"/>
        </xdr:cNvSpPr>
      </xdr:nvSpPr>
      <xdr:spPr bwMode="auto">
        <a:xfrm flipH="1">
          <a:off x="627126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188" name="Line 33"/>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546</xdr:row>
      <xdr:rowOff>0</xdr:rowOff>
    </xdr:from>
    <xdr:to>
      <xdr:col>10</xdr:col>
      <xdr:colOff>845820</xdr:colOff>
      <xdr:row>550</xdr:row>
      <xdr:rowOff>160020</xdr:rowOff>
    </xdr:to>
    <xdr:sp macro="" textlink="">
      <xdr:nvSpPr>
        <xdr:cNvPr id="189" name="Line 34"/>
        <xdr:cNvSpPr>
          <a:spLocks noChangeShapeType="1"/>
        </xdr:cNvSpPr>
      </xdr:nvSpPr>
      <xdr:spPr bwMode="auto">
        <a:xfrm flipH="1">
          <a:off x="627126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190" name="Line 35"/>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191" name="Line 36"/>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568</xdr:row>
      <xdr:rowOff>0</xdr:rowOff>
    </xdr:from>
    <xdr:to>
      <xdr:col>10</xdr:col>
      <xdr:colOff>845820</xdr:colOff>
      <xdr:row>572</xdr:row>
      <xdr:rowOff>160020</xdr:rowOff>
    </xdr:to>
    <xdr:sp macro="" textlink="">
      <xdr:nvSpPr>
        <xdr:cNvPr id="192" name="Line 32"/>
        <xdr:cNvSpPr>
          <a:spLocks noChangeShapeType="1"/>
        </xdr:cNvSpPr>
      </xdr:nvSpPr>
      <xdr:spPr bwMode="auto">
        <a:xfrm flipH="1">
          <a:off x="627126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193" name="Line 33"/>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568</xdr:row>
      <xdr:rowOff>0</xdr:rowOff>
    </xdr:from>
    <xdr:to>
      <xdr:col>10</xdr:col>
      <xdr:colOff>845820</xdr:colOff>
      <xdr:row>572</xdr:row>
      <xdr:rowOff>160020</xdr:rowOff>
    </xdr:to>
    <xdr:sp macro="" textlink="">
      <xdr:nvSpPr>
        <xdr:cNvPr id="194" name="Line 34"/>
        <xdr:cNvSpPr>
          <a:spLocks noChangeShapeType="1"/>
        </xdr:cNvSpPr>
      </xdr:nvSpPr>
      <xdr:spPr bwMode="auto">
        <a:xfrm flipH="1">
          <a:off x="627126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195" name="Line 35"/>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196" name="Line 36"/>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589</xdr:row>
      <xdr:rowOff>0</xdr:rowOff>
    </xdr:from>
    <xdr:to>
      <xdr:col>10</xdr:col>
      <xdr:colOff>845820</xdr:colOff>
      <xdr:row>593</xdr:row>
      <xdr:rowOff>160020</xdr:rowOff>
    </xdr:to>
    <xdr:sp macro="" textlink="">
      <xdr:nvSpPr>
        <xdr:cNvPr id="197" name="Line 32"/>
        <xdr:cNvSpPr>
          <a:spLocks noChangeShapeType="1"/>
        </xdr:cNvSpPr>
      </xdr:nvSpPr>
      <xdr:spPr bwMode="auto">
        <a:xfrm flipH="1">
          <a:off x="627126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198" name="Line 33"/>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589</xdr:row>
      <xdr:rowOff>0</xdr:rowOff>
    </xdr:from>
    <xdr:to>
      <xdr:col>10</xdr:col>
      <xdr:colOff>845820</xdr:colOff>
      <xdr:row>593</xdr:row>
      <xdr:rowOff>160020</xdr:rowOff>
    </xdr:to>
    <xdr:sp macro="" textlink="">
      <xdr:nvSpPr>
        <xdr:cNvPr id="199" name="Line 34"/>
        <xdr:cNvSpPr>
          <a:spLocks noChangeShapeType="1"/>
        </xdr:cNvSpPr>
      </xdr:nvSpPr>
      <xdr:spPr bwMode="auto">
        <a:xfrm flipH="1">
          <a:off x="627126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200" name="Line 35"/>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201" name="Line 36"/>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610</xdr:row>
      <xdr:rowOff>0</xdr:rowOff>
    </xdr:from>
    <xdr:to>
      <xdr:col>10</xdr:col>
      <xdr:colOff>845820</xdr:colOff>
      <xdr:row>614</xdr:row>
      <xdr:rowOff>160020</xdr:rowOff>
    </xdr:to>
    <xdr:sp macro="" textlink="">
      <xdr:nvSpPr>
        <xdr:cNvPr id="202" name="Line 32"/>
        <xdr:cNvSpPr>
          <a:spLocks noChangeShapeType="1"/>
        </xdr:cNvSpPr>
      </xdr:nvSpPr>
      <xdr:spPr bwMode="auto">
        <a:xfrm flipH="1">
          <a:off x="627126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610</xdr:row>
      <xdr:rowOff>0</xdr:rowOff>
    </xdr:from>
    <xdr:to>
      <xdr:col>10</xdr:col>
      <xdr:colOff>845820</xdr:colOff>
      <xdr:row>614</xdr:row>
      <xdr:rowOff>160020</xdr:rowOff>
    </xdr:to>
    <xdr:sp macro="" textlink="">
      <xdr:nvSpPr>
        <xdr:cNvPr id="203" name="Line 34"/>
        <xdr:cNvSpPr>
          <a:spLocks noChangeShapeType="1"/>
        </xdr:cNvSpPr>
      </xdr:nvSpPr>
      <xdr:spPr bwMode="auto">
        <a:xfrm flipH="1">
          <a:off x="627126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204" name="Line 32"/>
        <xdr:cNvSpPr>
          <a:spLocks noChangeShapeType="1"/>
        </xdr:cNvSpPr>
      </xdr:nvSpPr>
      <xdr:spPr bwMode="auto">
        <a:xfrm flipH="1">
          <a:off x="1453134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205" name="Line 34"/>
        <xdr:cNvSpPr>
          <a:spLocks noChangeShapeType="1"/>
        </xdr:cNvSpPr>
      </xdr:nvSpPr>
      <xdr:spPr bwMode="auto">
        <a:xfrm flipH="1">
          <a:off x="1453134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207" name="Line 33"/>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632</xdr:row>
      <xdr:rowOff>91440</xdr:rowOff>
    </xdr:from>
    <xdr:to>
      <xdr:col>11</xdr:col>
      <xdr:colOff>541020</xdr:colOff>
      <xdr:row>636</xdr:row>
      <xdr:rowOff>160020</xdr:rowOff>
    </xdr:to>
    <xdr:sp macro="" textlink="">
      <xdr:nvSpPr>
        <xdr:cNvPr id="208" name="Line 34"/>
        <xdr:cNvSpPr>
          <a:spLocks noChangeShapeType="1"/>
        </xdr:cNvSpPr>
      </xdr:nvSpPr>
      <xdr:spPr bwMode="auto">
        <a:xfrm flipH="1">
          <a:off x="6271260" y="148894800"/>
          <a:ext cx="975360" cy="78486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209" name="Line 35"/>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210" name="Line 36"/>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653</xdr:row>
      <xdr:rowOff>0</xdr:rowOff>
    </xdr:from>
    <xdr:to>
      <xdr:col>10</xdr:col>
      <xdr:colOff>845820</xdr:colOff>
      <xdr:row>657</xdr:row>
      <xdr:rowOff>160020</xdr:rowOff>
    </xdr:to>
    <xdr:sp macro="" textlink="">
      <xdr:nvSpPr>
        <xdr:cNvPr id="211" name="Line 32"/>
        <xdr:cNvSpPr>
          <a:spLocks noChangeShapeType="1"/>
        </xdr:cNvSpPr>
      </xdr:nvSpPr>
      <xdr:spPr bwMode="auto">
        <a:xfrm flipH="1">
          <a:off x="627126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212" name="Line 33"/>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653</xdr:row>
      <xdr:rowOff>0</xdr:rowOff>
    </xdr:from>
    <xdr:to>
      <xdr:col>10</xdr:col>
      <xdr:colOff>845820</xdr:colOff>
      <xdr:row>657</xdr:row>
      <xdr:rowOff>160020</xdr:rowOff>
    </xdr:to>
    <xdr:sp macro="" textlink="">
      <xdr:nvSpPr>
        <xdr:cNvPr id="213" name="Line 34"/>
        <xdr:cNvSpPr>
          <a:spLocks noChangeShapeType="1"/>
        </xdr:cNvSpPr>
      </xdr:nvSpPr>
      <xdr:spPr bwMode="auto">
        <a:xfrm flipH="1">
          <a:off x="627126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214" name="Line 35"/>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215" name="Line 36"/>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674</xdr:row>
      <xdr:rowOff>0</xdr:rowOff>
    </xdr:from>
    <xdr:to>
      <xdr:col>10</xdr:col>
      <xdr:colOff>845820</xdr:colOff>
      <xdr:row>678</xdr:row>
      <xdr:rowOff>160020</xdr:rowOff>
    </xdr:to>
    <xdr:sp macro="" textlink="">
      <xdr:nvSpPr>
        <xdr:cNvPr id="216" name="Line 32"/>
        <xdr:cNvSpPr>
          <a:spLocks noChangeShapeType="1"/>
        </xdr:cNvSpPr>
      </xdr:nvSpPr>
      <xdr:spPr bwMode="auto">
        <a:xfrm flipH="1">
          <a:off x="627126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217" name="Line 33"/>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674</xdr:row>
      <xdr:rowOff>0</xdr:rowOff>
    </xdr:from>
    <xdr:to>
      <xdr:col>10</xdr:col>
      <xdr:colOff>845820</xdr:colOff>
      <xdr:row>678</xdr:row>
      <xdr:rowOff>160020</xdr:rowOff>
    </xdr:to>
    <xdr:sp macro="" textlink="">
      <xdr:nvSpPr>
        <xdr:cNvPr id="218" name="Line 34"/>
        <xdr:cNvSpPr>
          <a:spLocks noChangeShapeType="1"/>
        </xdr:cNvSpPr>
      </xdr:nvSpPr>
      <xdr:spPr bwMode="auto">
        <a:xfrm flipH="1">
          <a:off x="627126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219" name="Line 35"/>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220" name="Line 36"/>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695</xdr:row>
      <xdr:rowOff>0</xdr:rowOff>
    </xdr:from>
    <xdr:to>
      <xdr:col>10</xdr:col>
      <xdr:colOff>845820</xdr:colOff>
      <xdr:row>699</xdr:row>
      <xdr:rowOff>160020</xdr:rowOff>
    </xdr:to>
    <xdr:sp macro="" textlink="">
      <xdr:nvSpPr>
        <xdr:cNvPr id="221" name="Line 32"/>
        <xdr:cNvSpPr>
          <a:spLocks noChangeShapeType="1"/>
        </xdr:cNvSpPr>
      </xdr:nvSpPr>
      <xdr:spPr bwMode="auto">
        <a:xfrm flipH="1">
          <a:off x="627126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222" name="Line 33"/>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695</xdr:row>
      <xdr:rowOff>0</xdr:rowOff>
    </xdr:from>
    <xdr:to>
      <xdr:col>10</xdr:col>
      <xdr:colOff>845820</xdr:colOff>
      <xdr:row>699</xdr:row>
      <xdr:rowOff>160020</xdr:rowOff>
    </xdr:to>
    <xdr:sp macro="" textlink="">
      <xdr:nvSpPr>
        <xdr:cNvPr id="223" name="Line 34"/>
        <xdr:cNvSpPr>
          <a:spLocks noChangeShapeType="1"/>
        </xdr:cNvSpPr>
      </xdr:nvSpPr>
      <xdr:spPr bwMode="auto">
        <a:xfrm flipH="1">
          <a:off x="627126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224" name="Line 35"/>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225" name="Line 36"/>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717</xdr:row>
      <xdr:rowOff>0</xdr:rowOff>
    </xdr:from>
    <xdr:to>
      <xdr:col>10</xdr:col>
      <xdr:colOff>845820</xdr:colOff>
      <xdr:row>721</xdr:row>
      <xdr:rowOff>160020</xdr:rowOff>
    </xdr:to>
    <xdr:sp macro="" textlink="">
      <xdr:nvSpPr>
        <xdr:cNvPr id="226" name="Line 32"/>
        <xdr:cNvSpPr>
          <a:spLocks noChangeShapeType="1"/>
        </xdr:cNvSpPr>
      </xdr:nvSpPr>
      <xdr:spPr bwMode="auto">
        <a:xfrm flipH="1">
          <a:off x="627126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227" name="Line 33"/>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717</xdr:row>
      <xdr:rowOff>0</xdr:rowOff>
    </xdr:from>
    <xdr:to>
      <xdr:col>10</xdr:col>
      <xdr:colOff>845820</xdr:colOff>
      <xdr:row>721</xdr:row>
      <xdr:rowOff>160020</xdr:rowOff>
    </xdr:to>
    <xdr:sp macro="" textlink="">
      <xdr:nvSpPr>
        <xdr:cNvPr id="228" name="Line 34"/>
        <xdr:cNvSpPr>
          <a:spLocks noChangeShapeType="1"/>
        </xdr:cNvSpPr>
      </xdr:nvSpPr>
      <xdr:spPr bwMode="auto">
        <a:xfrm flipH="1">
          <a:off x="627126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229" name="Line 35"/>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230" name="Line 36"/>
        <xdr:cNvSpPr>
          <a:spLocks noChangeShapeType="1"/>
        </xdr:cNvSpPr>
      </xdr:nvSpPr>
      <xdr:spPr bwMode="auto">
        <a:xfrm flipH="1">
          <a:off x="14531340" y="2784348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738</xdr:row>
      <xdr:rowOff>0</xdr:rowOff>
    </xdr:from>
    <xdr:to>
      <xdr:col>10</xdr:col>
      <xdr:colOff>845820</xdr:colOff>
      <xdr:row>742</xdr:row>
      <xdr:rowOff>160020</xdr:rowOff>
    </xdr:to>
    <xdr:sp macro="" textlink="">
      <xdr:nvSpPr>
        <xdr:cNvPr id="231" name="Line 32"/>
        <xdr:cNvSpPr>
          <a:spLocks noChangeShapeType="1"/>
        </xdr:cNvSpPr>
      </xdr:nvSpPr>
      <xdr:spPr bwMode="auto">
        <a:xfrm flipH="1">
          <a:off x="627126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232" name="Line 33"/>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738</xdr:row>
      <xdr:rowOff>0</xdr:rowOff>
    </xdr:from>
    <xdr:to>
      <xdr:col>10</xdr:col>
      <xdr:colOff>845820</xdr:colOff>
      <xdr:row>742</xdr:row>
      <xdr:rowOff>160020</xdr:rowOff>
    </xdr:to>
    <xdr:sp macro="" textlink="">
      <xdr:nvSpPr>
        <xdr:cNvPr id="233" name="Line 34"/>
        <xdr:cNvSpPr>
          <a:spLocks noChangeShapeType="1"/>
        </xdr:cNvSpPr>
      </xdr:nvSpPr>
      <xdr:spPr bwMode="auto">
        <a:xfrm flipH="1">
          <a:off x="627126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234" name="Line 35"/>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235" name="Line 36"/>
        <xdr:cNvSpPr>
          <a:spLocks noChangeShapeType="1"/>
        </xdr:cNvSpPr>
      </xdr:nvSpPr>
      <xdr:spPr bwMode="auto">
        <a:xfrm flipH="1">
          <a:off x="14531340" y="328879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759</xdr:row>
      <xdr:rowOff>0</xdr:rowOff>
    </xdr:from>
    <xdr:to>
      <xdr:col>10</xdr:col>
      <xdr:colOff>845820</xdr:colOff>
      <xdr:row>763</xdr:row>
      <xdr:rowOff>160020</xdr:rowOff>
    </xdr:to>
    <xdr:sp macro="" textlink="">
      <xdr:nvSpPr>
        <xdr:cNvPr id="236" name="Line 32"/>
        <xdr:cNvSpPr>
          <a:spLocks noChangeShapeType="1"/>
        </xdr:cNvSpPr>
      </xdr:nvSpPr>
      <xdr:spPr bwMode="auto">
        <a:xfrm flipH="1">
          <a:off x="627126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759</xdr:row>
      <xdr:rowOff>0</xdr:rowOff>
    </xdr:from>
    <xdr:to>
      <xdr:col>10</xdr:col>
      <xdr:colOff>845820</xdr:colOff>
      <xdr:row>763</xdr:row>
      <xdr:rowOff>160020</xdr:rowOff>
    </xdr:to>
    <xdr:sp macro="" textlink="">
      <xdr:nvSpPr>
        <xdr:cNvPr id="237" name="Line 34"/>
        <xdr:cNvSpPr>
          <a:spLocks noChangeShapeType="1"/>
        </xdr:cNvSpPr>
      </xdr:nvSpPr>
      <xdr:spPr bwMode="auto">
        <a:xfrm flipH="1">
          <a:off x="627126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238" name="Line 32"/>
        <xdr:cNvSpPr>
          <a:spLocks noChangeShapeType="1"/>
        </xdr:cNvSpPr>
      </xdr:nvSpPr>
      <xdr:spPr bwMode="auto">
        <a:xfrm flipH="1">
          <a:off x="1453134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239" name="Line 34"/>
        <xdr:cNvSpPr>
          <a:spLocks noChangeShapeType="1"/>
        </xdr:cNvSpPr>
      </xdr:nvSpPr>
      <xdr:spPr bwMode="auto">
        <a:xfrm flipH="1">
          <a:off x="14531340" y="3794760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781</xdr:row>
      <xdr:rowOff>0</xdr:rowOff>
    </xdr:from>
    <xdr:to>
      <xdr:col>10</xdr:col>
      <xdr:colOff>845820</xdr:colOff>
      <xdr:row>785</xdr:row>
      <xdr:rowOff>160020</xdr:rowOff>
    </xdr:to>
    <xdr:sp macro="" textlink="">
      <xdr:nvSpPr>
        <xdr:cNvPr id="240" name="Line 32"/>
        <xdr:cNvSpPr>
          <a:spLocks noChangeShapeType="1"/>
        </xdr:cNvSpPr>
      </xdr:nvSpPr>
      <xdr:spPr bwMode="auto">
        <a:xfrm flipH="1">
          <a:off x="627126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241" name="Line 33"/>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781</xdr:row>
      <xdr:rowOff>0</xdr:rowOff>
    </xdr:from>
    <xdr:to>
      <xdr:col>10</xdr:col>
      <xdr:colOff>845820</xdr:colOff>
      <xdr:row>785</xdr:row>
      <xdr:rowOff>160020</xdr:rowOff>
    </xdr:to>
    <xdr:sp macro="" textlink="">
      <xdr:nvSpPr>
        <xdr:cNvPr id="242" name="Line 34"/>
        <xdr:cNvSpPr>
          <a:spLocks noChangeShapeType="1"/>
        </xdr:cNvSpPr>
      </xdr:nvSpPr>
      <xdr:spPr bwMode="auto">
        <a:xfrm flipH="1">
          <a:off x="627126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243" name="Line 35"/>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244" name="Line 36"/>
        <xdr:cNvSpPr>
          <a:spLocks noChangeShapeType="1"/>
        </xdr:cNvSpPr>
      </xdr:nvSpPr>
      <xdr:spPr bwMode="auto">
        <a:xfrm flipH="1">
          <a:off x="14531340" y="83515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802</xdr:row>
      <xdr:rowOff>0</xdr:rowOff>
    </xdr:from>
    <xdr:to>
      <xdr:col>10</xdr:col>
      <xdr:colOff>845820</xdr:colOff>
      <xdr:row>806</xdr:row>
      <xdr:rowOff>160020</xdr:rowOff>
    </xdr:to>
    <xdr:sp macro="" textlink="">
      <xdr:nvSpPr>
        <xdr:cNvPr id="245" name="Line 32"/>
        <xdr:cNvSpPr>
          <a:spLocks noChangeShapeType="1"/>
        </xdr:cNvSpPr>
      </xdr:nvSpPr>
      <xdr:spPr bwMode="auto">
        <a:xfrm flipH="1">
          <a:off x="627126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246" name="Line 33"/>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802</xdr:row>
      <xdr:rowOff>0</xdr:rowOff>
    </xdr:from>
    <xdr:to>
      <xdr:col>10</xdr:col>
      <xdr:colOff>845820</xdr:colOff>
      <xdr:row>806</xdr:row>
      <xdr:rowOff>160020</xdr:rowOff>
    </xdr:to>
    <xdr:sp macro="" textlink="">
      <xdr:nvSpPr>
        <xdr:cNvPr id="247" name="Line 34"/>
        <xdr:cNvSpPr>
          <a:spLocks noChangeShapeType="1"/>
        </xdr:cNvSpPr>
      </xdr:nvSpPr>
      <xdr:spPr bwMode="auto">
        <a:xfrm flipH="1">
          <a:off x="627126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248" name="Line 35"/>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249" name="Line 36"/>
        <xdr:cNvSpPr>
          <a:spLocks noChangeShapeType="1"/>
        </xdr:cNvSpPr>
      </xdr:nvSpPr>
      <xdr:spPr bwMode="auto">
        <a:xfrm flipH="1">
          <a:off x="14531340" y="1248156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823</xdr:row>
      <xdr:rowOff>0</xdr:rowOff>
    </xdr:from>
    <xdr:to>
      <xdr:col>10</xdr:col>
      <xdr:colOff>845820</xdr:colOff>
      <xdr:row>827</xdr:row>
      <xdr:rowOff>160020</xdr:rowOff>
    </xdr:to>
    <xdr:sp macro="" textlink="">
      <xdr:nvSpPr>
        <xdr:cNvPr id="250" name="Line 32"/>
        <xdr:cNvSpPr>
          <a:spLocks noChangeShapeType="1"/>
        </xdr:cNvSpPr>
      </xdr:nvSpPr>
      <xdr:spPr bwMode="auto">
        <a:xfrm flipH="1">
          <a:off x="627126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251" name="Line 33"/>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823</xdr:row>
      <xdr:rowOff>0</xdr:rowOff>
    </xdr:from>
    <xdr:to>
      <xdr:col>10</xdr:col>
      <xdr:colOff>845820</xdr:colOff>
      <xdr:row>827</xdr:row>
      <xdr:rowOff>160020</xdr:rowOff>
    </xdr:to>
    <xdr:sp macro="" textlink="">
      <xdr:nvSpPr>
        <xdr:cNvPr id="252" name="Line 34"/>
        <xdr:cNvSpPr>
          <a:spLocks noChangeShapeType="1"/>
        </xdr:cNvSpPr>
      </xdr:nvSpPr>
      <xdr:spPr bwMode="auto">
        <a:xfrm flipH="1">
          <a:off x="627126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253" name="Line 35"/>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254" name="Line 36"/>
        <xdr:cNvSpPr>
          <a:spLocks noChangeShapeType="1"/>
        </xdr:cNvSpPr>
      </xdr:nvSpPr>
      <xdr:spPr bwMode="auto">
        <a:xfrm flipH="1">
          <a:off x="14531340" y="1780032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844</xdr:row>
      <xdr:rowOff>0</xdr:rowOff>
    </xdr:from>
    <xdr:to>
      <xdr:col>10</xdr:col>
      <xdr:colOff>845820</xdr:colOff>
      <xdr:row>848</xdr:row>
      <xdr:rowOff>160020</xdr:rowOff>
    </xdr:to>
    <xdr:sp macro="" textlink="">
      <xdr:nvSpPr>
        <xdr:cNvPr id="255" name="Line 32"/>
        <xdr:cNvSpPr>
          <a:spLocks noChangeShapeType="1"/>
        </xdr:cNvSpPr>
      </xdr:nvSpPr>
      <xdr:spPr bwMode="auto">
        <a:xfrm flipH="1">
          <a:off x="627126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256" name="Line 33"/>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844</xdr:row>
      <xdr:rowOff>0</xdr:rowOff>
    </xdr:from>
    <xdr:to>
      <xdr:col>10</xdr:col>
      <xdr:colOff>845820</xdr:colOff>
      <xdr:row>848</xdr:row>
      <xdr:rowOff>160020</xdr:rowOff>
    </xdr:to>
    <xdr:sp macro="" textlink="">
      <xdr:nvSpPr>
        <xdr:cNvPr id="257" name="Line 34"/>
        <xdr:cNvSpPr>
          <a:spLocks noChangeShapeType="1"/>
        </xdr:cNvSpPr>
      </xdr:nvSpPr>
      <xdr:spPr bwMode="auto">
        <a:xfrm flipH="1">
          <a:off x="627126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258" name="Line 35"/>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259" name="Line 36"/>
        <xdr:cNvSpPr>
          <a:spLocks noChangeShapeType="1"/>
        </xdr:cNvSpPr>
      </xdr:nvSpPr>
      <xdr:spPr bwMode="auto">
        <a:xfrm flipH="1">
          <a:off x="14531340" y="22799040"/>
          <a:ext cx="434340" cy="8763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36</xdr:row>
      <xdr:rowOff>22860</xdr:rowOff>
    </xdr:from>
    <xdr:to>
      <xdr:col>24</xdr:col>
      <xdr:colOff>563880</xdr:colOff>
      <xdr:row>41</xdr:row>
      <xdr:rowOff>0</xdr:rowOff>
    </xdr:to>
    <xdr:sp macro="" textlink="">
      <xdr:nvSpPr>
        <xdr:cNvPr id="260"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57</xdr:row>
      <xdr:rowOff>22860</xdr:rowOff>
    </xdr:from>
    <xdr:to>
      <xdr:col>24</xdr:col>
      <xdr:colOff>563880</xdr:colOff>
      <xdr:row>62</xdr:row>
      <xdr:rowOff>0</xdr:rowOff>
    </xdr:to>
    <xdr:sp macro="" textlink="">
      <xdr:nvSpPr>
        <xdr:cNvPr id="261"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78</xdr:row>
      <xdr:rowOff>22860</xdr:rowOff>
    </xdr:from>
    <xdr:to>
      <xdr:col>24</xdr:col>
      <xdr:colOff>563880</xdr:colOff>
      <xdr:row>83</xdr:row>
      <xdr:rowOff>0</xdr:rowOff>
    </xdr:to>
    <xdr:sp macro="" textlink="">
      <xdr:nvSpPr>
        <xdr:cNvPr id="262"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57</xdr:row>
      <xdr:rowOff>22860</xdr:rowOff>
    </xdr:from>
    <xdr:to>
      <xdr:col>24</xdr:col>
      <xdr:colOff>563880</xdr:colOff>
      <xdr:row>62</xdr:row>
      <xdr:rowOff>0</xdr:rowOff>
    </xdr:to>
    <xdr:sp macro="" textlink="">
      <xdr:nvSpPr>
        <xdr:cNvPr id="263"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78</xdr:row>
      <xdr:rowOff>22860</xdr:rowOff>
    </xdr:from>
    <xdr:to>
      <xdr:col>24</xdr:col>
      <xdr:colOff>563880</xdr:colOff>
      <xdr:row>83</xdr:row>
      <xdr:rowOff>0</xdr:rowOff>
    </xdr:to>
    <xdr:sp macro="" textlink="">
      <xdr:nvSpPr>
        <xdr:cNvPr id="264"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99</xdr:row>
      <xdr:rowOff>22860</xdr:rowOff>
    </xdr:from>
    <xdr:to>
      <xdr:col>24</xdr:col>
      <xdr:colOff>563880</xdr:colOff>
      <xdr:row>104</xdr:row>
      <xdr:rowOff>0</xdr:rowOff>
    </xdr:to>
    <xdr:sp macro="" textlink="">
      <xdr:nvSpPr>
        <xdr:cNvPr id="265"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121</xdr:row>
      <xdr:rowOff>22860</xdr:rowOff>
    </xdr:from>
    <xdr:to>
      <xdr:col>24</xdr:col>
      <xdr:colOff>563880</xdr:colOff>
      <xdr:row>126</xdr:row>
      <xdr:rowOff>0</xdr:rowOff>
    </xdr:to>
    <xdr:sp macro="" textlink="">
      <xdr:nvSpPr>
        <xdr:cNvPr id="266"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142</xdr:row>
      <xdr:rowOff>22860</xdr:rowOff>
    </xdr:from>
    <xdr:to>
      <xdr:col>24</xdr:col>
      <xdr:colOff>563880</xdr:colOff>
      <xdr:row>147</xdr:row>
      <xdr:rowOff>0</xdr:rowOff>
    </xdr:to>
    <xdr:sp macro="" textlink="">
      <xdr:nvSpPr>
        <xdr:cNvPr id="267"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231913</xdr:colOff>
      <xdr:row>163</xdr:row>
      <xdr:rowOff>22860</xdr:rowOff>
    </xdr:from>
    <xdr:to>
      <xdr:col>24</xdr:col>
      <xdr:colOff>563880</xdr:colOff>
      <xdr:row>168</xdr:row>
      <xdr:rowOff>579783</xdr:rowOff>
    </xdr:to>
    <xdr:sp macro="" textlink="">
      <xdr:nvSpPr>
        <xdr:cNvPr id="268" name="Line 34"/>
        <xdr:cNvSpPr>
          <a:spLocks noChangeShapeType="1"/>
        </xdr:cNvSpPr>
      </xdr:nvSpPr>
      <xdr:spPr bwMode="auto">
        <a:xfrm flipH="1">
          <a:off x="14047304" y="37029556"/>
          <a:ext cx="1557793" cy="145144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185</xdr:row>
      <xdr:rowOff>22860</xdr:rowOff>
    </xdr:from>
    <xdr:to>
      <xdr:col>24</xdr:col>
      <xdr:colOff>563880</xdr:colOff>
      <xdr:row>190</xdr:row>
      <xdr:rowOff>0</xdr:rowOff>
    </xdr:to>
    <xdr:sp macro="" textlink="">
      <xdr:nvSpPr>
        <xdr:cNvPr id="269"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206</xdr:row>
      <xdr:rowOff>22860</xdr:rowOff>
    </xdr:from>
    <xdr:to>
      <xdr:col>24</xdr:col>
      <xdr:colOff>563880</xdr:colOff>
      <xdr:row>211</xdr:row>
      <xdr:rowOff>0</xdr:rowOff>
    </xdr:to>
    <xdr:sp macro="" textlink="">
      <xdr:nvSpPr>
        <xdr:cNvPr id="270"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227</xdr:row>
      <xdr:rowOff>22860</xdr:rowOff>
    </xdr:from>
    <xdr:to>
      <xdr:col>24</xdr:col>
      <xdr:colOff>563880</xdr:colOff>
      <xdr:row>232</xdr:row>
      <xdr:rowOff>0</xdr:rowOff>
    </xdr:to>
    <xdr:sp macro="" textlink="">
      <xdr:nvSpPr>
        <xdr:cNvPr id="271"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314407</xdr:colOff>
      <xdr:row>248</xdr:row>
      <xdr:rowOff>57978</xdr:rowOff>
    </xdr:from>
    <xdr:to>
      <xdr:col>24</xdr:col>
      <xdr:colOff>530086</xdr:colOff>
      <xdr:row>254</xdr:row>
      <xdr:rowOff>8283</xdr:rowOff>
    </xdr:to>
    <xdr:sp macro="" textlink="">
      <xdr:nvSpPr>
        <xdr:cNvPr id="272" name="Line 34"/>
        <xdr:cNvSpPr>
          <a:spLocks noChangeShapeType="1"/>
        </xdr:cNvSpPr>
      </xdr:nvSpPr>
      <xdr:spPr bwMode="auto">
        <a:xfrm flipH="1">
          <a:off x="14129798" y="56951217"/>
          <a:ext cx="1441505" cy="1350066"/>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270</xdr:row>
      <xdr:rowOff>22860</xdr:rowOff>
    </xdr:from>
    <xdr:to>
      <xdr:col>24</xdr:col>
      <xdr:colOff>563880</xdr:colOff>
      <xdr:row>275</xdr:row>
      <xdr:rowOff>0</xdr:rowOff>
    </xdr:to>
    <xdr:sp macro="" textlink="">
      <xdr:nvSpPr>
        <xdr:cNvPr id="273" name="Line 34"/>
        <xdr:cNvSpPr>
          <a:spLocks noChangeShapeType="1"/>
        </xdr:cNvSpPr>
      </xdr:nvSpPr>
      <xdr:spPr bwMode="auto">
        <a:xfrm flipH="1">
          <a:off x="14226540" y="3070860"/>
          <a:ext cx="1303020" cy="127254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270</xdr:row>
      <xdr:rowOff>22860</xdr:rowOff>
    </xdr:from>
    <xdr:to>
      <xdr:col>24</xdr:col>
      <xdr:colOff>563880</xdr:colOff>
      <xdr:row>275</xdr:row>
      <xdr:rowOff>0</xdr:rowOff>
    </xdr:to>
    <xdr:sp macro="" textlink="">
      <xdr:nvSpPr>
        <xdr:cNvPr id="274"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291</xdr:row>
      <xdr:rowOff>22860</xdr:rowOff>
    </xdr:from>
    <xdr:to>
      <xdr:col>24</xdr:col>
      <xdr:colOff>563880</xdr:colOff>
      <xdr:row>296</xdr:row>
      <xdr:rowOff>0</xdr:rowOff>
    </xdr:to>
    <xdr:sp macro="" textlink="">
      <xdr:nvSpPr>
        <xdr:cNvPr id="275"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312</xdr:row>
      <xdr:rowOff>22860</xdr:rowOff>
    </xdr:from>
    <xdr:to>
      <xdr:col>24</xdr:col>
      <xdr:colOff>563880</xdr:colOff>
      <xdr:row>317</xdr:row>
      <xdr:rowOff>0</xdr:rowOff>
    </xdr:to>
    <xdr:sp macro="" textlink="">
      <xdr:nvSpPr>
        <xdr:cNvPr id="276"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334</xdr:row>
      <xdr:rowOff>22860</xdr:rowOff>
    </xdr:from>
    <xdr:to>
      <xdr:col>24</xdr:col>
      <xdr:colOff>563880</xdr:colOff>
      <xdr:row>339</xdr:row>
      <xdr:rowOff>0</xdr:rowOff>
    </xdr:to>
    <xdr:sp macro="" textlink="">
      <xdr:nvSpPr>
        <xdr:cNvPr id="277"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270</xdr:row>
      <xdr:rowOff>22860</xdr:rowOff>
    </xdr:from>
    <xdr:to>
      <xdr:col>24</xdr:col>
      <xdr:colOff>563880</xdr:colOff>
      <xdr:row>275</xdr:row>
      <xdr:rowOff>0</xdr:rowOff>
    </xdr:to>
    <xdr:sp macro="" textlink="">
      <xdr:nvSpPr>
        <xdr:cNvPr id="278"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291</xdr:row>
      <xdr:rowOff>22860</xdr:rowOff>
    </xdr:from>
    <xdr:to>
      <xdr:col>24</xdr:col>
      <xdr:colOff>563880</xdr:colOff>
      <xdr:row>296</xdr:row>
      <xdr:rowOff>0</xdr:rowOff>
    </xdr:to>
    <xdr:sp macro="" textlink="">
      <xdr:nvSpPr>
        <xdr:cNvPr id="279"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312</xdr:row>
      <xdr:rowOff>22860</xdr:rowOff>
    </xdr:from>
    <xdr:to>
      <xdr:col>24</xdr:col>
      <xdr:colOff>563880</xdr:colOff>
      <xdr:row>317</xdr:row>
      <xdr:rowOff>0</xdr:rowOff>
    </xdr:to>
    <xdr:sp macro="" textlink="">
      <xdr:nvSpPr>
        <xdr:cNvPr id="280"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334</xdr:row>
      <xdr:rowOff>22860</xdr:rowOff>
    </xdr:from>
    <xdr:to>
      <xdr:col>24</xdr:col>
      <xdr:colOff>563880</xdr:colOff>
      <xdr:row>339</xdr:row>
      <xdr:rowOff>0</xdr:rowOff>
    </xdr:to>
    <xdr:sp macro="" textlink="">
      <xdr:nvSpPr>
        <xdr:cNvPr id="281"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355</xdr:row>
      <xdr:rowOff>22860</xdr:rowOff>
    </xdr:from>
    <xdr:to>
      <xdr:col>24</xdr:col>
      <xdr:colOff>563880</xdr:colOff>
      <xdr:row>360</xdr:row>
      <xdr:rowOff>0</xdr:rowOff>
    </xdr:to>
    <xdr:sp macro="" textlink="">
      <xdr:nvSpPr>
        <xdr:cNvPr id="282"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376</xdr:row>
      <xdr:rowOff>22860</xdr:rowOff>
    </xdr:from>
    <xdr:to>
      <xdr:col>24</xdr:col>
      <xdr:colOff>563880</xdr:colOff>
      <xdr:row>381</xdr:row>
      <xdr:rowOff>0</xdr:rowOff>
    </xdr:to>
    <xdr:sp macro="" textlink="">
      <xdr:nvSpPr>
        <xdr:cNvPr id="283"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397</xdr:row>
      <xdr:rowOff>22860</xdr:rowOff>
    </xdr:from>
    <xdr:to>
      <xdr:col>24</xdr:col>
      <xdr:colOff>563880</xdr:colOff>
      <xdr:row>402</xdr:row>
      <xdr:rowOff>0</xdr:rowOff>
    </xdr:to>
    <xdr:sp macro="" textlink="">
      <xdr:nvSpPr>
        <xdr:cNvPr id="284" name="Line 34"/>
        <xdr:cNvSpPr>
          <a:spLocks noChangeShapeType="1"/>
        </xdr:cNvSpPr>
      </xdr:nvSpPr>
      <xdr:spPr bwMode="auto">
        <a:xfrm flipH="1">
          <a:off x="14109796" y="3070860"/>
          <a:ext cx="1291518" cy="128548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397</xdr:row>
      <xdr:rowOff>0</xdr:rowOff>
    </xdr:from>
    <xdr:to>
      <xdr:col>10</xdr:col>
      <xdr:colOff>845820</xdr:colOff>
      <xdr:row>401</xdr:row>
      <xdr:rowOff>160020</xdr:rowOff>
    </xdr:to>
    <xdr:sp macro="" textlink="">
      <xdr:nvSpPr>
        <xdr:cNvPr id="28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28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397</xdr:row>
      <xdr:rowOff>0</xdr:rowOff>
    </xdr:from>
    <xdr:to>
      <xdr:col>10</xdr:col>
      <xdr:colOff>845820</xdr:colOff>
      <xdr:row>401</xdr:row>
      <xdr:rowOff>160020</xdr:rowOff>
    </xdr:to>
    <xdr:sp macro="" textlink="">
      <xdr:nvSpPr>
        <xdr:cNvPr id="28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28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28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397</xdr:row>
      <xdr:rowOff>22860</xdr:rowOff>
    </xdr:from>
    <xdr:to>
      <xdr:col>24</xdr:col>
      <xdr:colOff>563880</xdr:colOff>
      <xdr:row>402</xdr:row>
      <xdr:rowOff>0</xdr:rowOff>
    </xdr:to>
    <xdr:sp macro="" textlink="">
      <xdr:nvSpPr>
        <xdr:cNvPr id="29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419</xdr:row>
      <xdr:rowOff>0</xdr:rowOff>
    </xdr:from>
    <xdr:to>
      <xdr:col>10</xdr:col>
      <xdr:colOff>845820</xdr:colOff>
      <xdr:row>423</xdr:row>
      <xdr:rowOff>160020</xdr:rowOff>
    </xdr:to>
    <xdr:sp macro="" textlink="">
      <xdr:nvSpPr>
        <xdr:cNvPr id="29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29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419</xdr:row>
      <xdr:rowOff>0</xdr:rowOff>
    </xdr:from>
    <xdr:to>
      <xdr:col>10</xdr:col>
      <xdr:colOff>845820</xdr:colOff>
      <xdr:row>423</xdr:row>
      <xdr:rowOff>160020</xdr:rowOff>
    </xdr:to>
    <xdr:sp macro="" textlink="">
      <xdr:nvSpPr>
        <xdr:cNvPr id="29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29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29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419</xdr:row>
      <xdr:rowOff>22860</xdr:rowOff>
    </xdr:from>
    <xdr:to>
      <xdr:col>24</xdr:col>
      <xdr:colOff>563880</xdr:colOff>
      <xdr:row>424</xdr:row>
      <xdr:rowOff>0</xdr:rowOff>
    </xdr:to>
    <xdr:sp macro="" textlink="">
      <xdr:nvSpPr>
        <xdr:cNvPr id="29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419</xdr:row>
      <xdr:rowOff>0</xdr:rowOff>
    </xdr:from>
    <xdr:to>
      <xdr:col>10</xdr:col>
      <xdr:colOff>845820</xdr:colOff>
      <xdr:row>423</xdr:row>
      <xdr:rowOff>160020</xdr:rowOff>
    </xdr:to>
    <xdr:sp macro="" textlink="">
      <xdr:nvSpPr>
        <xdr:cNvPr id="29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29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419</xdr:row>
      <xdr:rowOff>0</xdr:rowOff>
    </xdr:from>
    <xdr:to>
      <xdr:col>10</xdr:col>
      <xdr:colOff>845820</xdr:colOff>
      <xdr:row>423</xdr:row>
      <xdr:rowOff>160020</xdr:rowOff>
    </xdr:to>
    <xdr:sp macro="" textlink="">
      <xdr:nvSpPr>
        <xdr:cNvPr id="29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30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30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419</xdr:row>
      <xdr:rowOff>22860</xdr:rowOff>
    </xdr:from>
    <xdr:to>
      <xdr:col>24</xdr:col>
      <xdr:colOff>563880</xdr:colOff>
      <xdr:row>424</xdr:row>
      <xdr:rowOff>0</xdr:rowOff>
    </xdr:to>
    <xdr:sp macro="" textlink="">
      <xdr:nvSpPr>
        <xdr:cNvPr id="30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440</xdr:row>
      <xdr:rowOff>0</xdr:rowOff>
    </xdr:from>
    <xdr:to>
      <xdr:col>10</xdr:col>
      <xdr:colOff>845820</xdr:colOff>
      <xdr:row>444</xdr:row>
      <xdr:rowOff>160020</xdr:rowOff>
    </xdr:to>
    <xdr:sp macro="" textlink="">
      <xdr:nvSpPr>
        <xdr:cNvPr id="303"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304"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440</xdr:row>
      <xdr:rowOff>0</xdr:rowOff>
    </xdr:from>
    <xdr:to>
      <xdr:col>10</xdr:col>
      <xdr:colOff>845820</xdr:colOff>
      <xdr:row>444</xdr:row>
      <xdr:rowOff>160020</xdr:rowOff>
    </xdr:to>
    <xdr:sp macro="" textlink="">
      <xdr:nvSpPr>
        <xdr:cNvPr id="305"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306"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307"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440</xdr:row>
      <xdr:rowOff>22860</xdr:rowOff>
    </xdr:from>
    <xdr:to>
      <xdr:col>24</xdr:col>
      <xdr:colOff>563880</xdr:colOff>
      <xdr:row>445</xdr:row>
      <xdr:rowOff>0</xdr:rowOff>
    </xdr:to>
    <xdr:sp macro="" textlink="">
      <xdr:nvSpPr>
        <xdr:cNvPr id="308"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440</xdr:row>
      <xdr:rowOff>0</xdr:rowOff>
    </xdr:from>
    <xdr:to>
      <xdr:col>10</xdr:col>
      <xdr:colOff>845820</xdr:colOff>
      <xdr:row>444</xdr:row>
      <xdr:rowOff>160020</xdr:rowOff>
    </xdr:to>
    <xdr:sp macro="" textlink="">
      <xdr:nvSpPr>
        <xdr:cNvPr id="309"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310"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440</xdr:row>
      <xdr:rowOff>0</xdr:rowOff>
    </xdr:from>
    <xdr:to>
      <xdr:col>10</xdr:col>
      <xdr:colOff>845820</xdr:colOff>
      <xdr:row>444</xdr:row>
      <xdr:rowOff>160020</xdr:rowOff>
    </xdr:to>
    <xdr:sp macro="" textlink="">
      <xdr:nvSpPr>
        <xdr:cNvPr id="311"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312"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313"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440</xdr:row>
      <xdr:rowOff>22860</xdr:rowOff>
    </xdr:from>
    <xdr:to>
      <xdr:col>24</xdr:col>
      <xdr:colOff>563880</xdr:colOff>
      <xdr:row>445</xdr:row>
      <xdr:rowOff>0</xdr:rowOff>
    </xdr:to>
    <xdr:sp macro="" textlink="">
      <xdr:nvSpPr>
        <xdr:cNvPr id="314"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461</xdr:row>
      <xdr:rowOff>0</xdr:rowOff>
    </xdr:from>
    <xdr:to>
      <xdr:col>10</xdr:col>
      <xdr:colOff>845820</xdr:colOff>
      <xdr:row>465</xdr:row>
      <xdr:rowOff>160020</xdr:rowOff>
    </xdr:to>
    <xdr:sp macro="" textlink="">
      <xdr:nvSpPr>
        <xdr:cNvPr id="31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31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461</xdr:row>
      <xdr:rowOff>0</xdr:rowOff>
    </xdr:from>
    <xdr:to>
      <xdr:col>10</xdr:col>
      <xdr:colOff>845820</xdr:colOff>
      <xdr:row>465</xdr:row>
      <xdr:rowOff>160020</xdr:rowOff>
    </xdr:to>
    <xdr:sp macro="" textlink="">
      <xdr:nvSpPr>
        <xdr:cNvPr id="31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31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31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461</xdr:row>
      <xdr:rowOff>22860</xdr:rowOff>
    </xdr:from>
    <xdr:to>
      <xdr:col>24</xdr:col>
      <xdr:colOff>563880</xdr:colOff>
      <xdr:row>466</xdr:row>
      <xdr:rowOff>0</xdr:rowOff>
    </xdr:to>
    <xdr:sp macro="" textlink="">
      <xdr:nvSpPr>
        <xdr:cNvPr id="32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461</xdr:row>
      <xdr:rowOff>0</xdr:rowOff>
    </xdr:from>
    <xdr:to>
      <xdr:col>10</xdr:col>
      <xdr:colOff>845820</xdr:colOff>
      <xdr:row>465</xdr:row>
      <xdr:rowOff>160020</xdr:rowOff>
    </xdr:to>
    <xdr:sp macro="" textlink="">
      <xdr:nvSpPr>
        <xdr:cNvPr id="32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32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461</xdr:row>
      <xdr:rowOff>0</xdr:rowOff>
    </xdr:from>
    <xdr:to>
      <xdr:col>10</xdr:col>
      <xdr:colOff>845820</xdr:colOff>
      <xdr:row>465</xdr:row>
      <xdr:rowOff>160020</xdr:rowOff>
    </xdr:to>
    <xdr:sp macro="" textlink="">
      <xdr:nvSpPr>
        <xdr:cNvPr id="32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32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32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461</xdr:row>
      <xdr:rowOff>22860</xdr:rowOff>
    </xdr:from>
    <xdr:to>
      <xdr:col>24</xdr:col>
      <xdr:colOff>563880</xdr:colOff>
      <xdr:row>466</xdr:row>
      <xdr:rowOff>0</xdr:rowOff>
    </xdr:to>
    <xdr:sp macro="" textlink="">
      <xdr:nvSpPr>
        <xdr:cNvPr id="32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483</xdr:row>
      <xdr:rowOff>0</xdr:rowOff>
    </xdr:from>
    <xdr:to>
      <xdr:col>10</xdr:col>
      <xdr:colOff>845820</xdr:colOff>
      <xdr:row>487</xdr:row>
      <xdr:rowOff>160020</xdr:rowOff>
    </xdr:to>
    <xdr:sp macro="" textlink="">
      <xdr:nvSpPr>
        <xdr:cNvPr id="32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32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483</xdr:row>
      <xdr:rowOff>0</xdr:rowOff>
    </xdr:from>
    <xdr:to>
      <xdr:col>10</xdr:col>
      <xdr:colOff>845820</xdr:colOff>
      <xdr:row>487</xdr:row>
      <xdr:rowOff>160020</xdr:rowOff>
    </xdr:to>
    <xdr:sp macro="" textlink="">
      <xdr:nvSpPr>
        <xdr:cNvPr id="32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33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33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483</xdr:row>
      <xdr:rowOff>22860</xdr:rowOff>
    </xdr:from>
    <xdr:to>
      <xdr:col>24</xdr:col>
      <xdr:colOff>563880</xdr:colOff>
      <xdr:row>488</xdr:row>
      <xdr:rowOff>0</xdr:rowOff>
    </xdr:to>
    <xdr:sp macro="" textlink="">
      <xdr:nvSpPr>
        <xdr:cNvPr id="33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483</xdr:row>
      <xdr:rowOff>0</xdr:rowOff>
    </xdr:from>
    <xdr:to>
      <xdr:col>10</xdr:col>
      <xdr:colOff>845820</xdr:colOff>
      <xdr:row>487</xdr:row>
      <xdr:rowOff>160020</xdr:rowOff>
    </xdr:to>
    <xdr:sp macro="" textlink="">
      <xdr:nvSpPr>
        <xdr:cNvPr id="333"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334"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483</xdr:row>
      <xdr:rowOff>0</xdr:rowOff>
    </xdr:from>
    <xdr:to>
      <xdr:col>10</xdr:col>
      <xdr:colOff>845820</xdr:colOff>
      <xdr:row>487</xdr:row>
      <xdr:rowOff>160020</xdr:rowOff>
    </xdr:to>
    <xdr:sp macro="" textlink="">
      <xdr:nvSpPr>
        <xdr:cNvPr id="335"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336"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337"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483</xdr:row>
      <xdr:rowOff>22860</xdr:rowOff>
    </xdr:from>
    <xdr:to>
      <xdr:col>24</xdr:col>
      <xdr:colOff>563880</xdr:colOff>
      <xdr:row>488</xdr:row>
      <xdr:rowOff>0</xdr:rowOff>
    </xdr:to>
    <xdr:sp macro="" textlink="">
      <xdr:nvSpPr>
        <xdr:cNvPr id="338"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504</xdr:row>
      <xdr:rowOff>0</xdr:rowOff>
    </xdr:from>
    <xdr:to>
      <xdr:col>10</xdr:col>
      <xdr:colOff>845820</xdr:colOff>
      <xdr:row>508</xdr:row>
      <xdr:rowOff>160020</xdr:rowOff>
    </xdr:to>
    <xdr:sp macro="" textlink="">
      <xdr:nvSpPr>
        <xdr:cNvPr id="339"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340"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504</xdr:row>
      <xdr:rowOff>0</xdr:rowOff>
    </xdr:from>
    <xdr:to>
      <xdr:col>10</xdr:col>
      <xdr:colOff>845820</xdr:colOff>
      <xdr:row>508</xdr:row>
      <xdr:rowOff>160020</xdr:rowOff>
    </xdr:to>
    <xdr:sp macro="" textlink="">
      <xdr:nvSpPr>
        <xdr:cNvPr id="341"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342"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343"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504</xdr:row>
      <xdr:rowOff>22860</xdr:rowOff>
    </xdr:from>
    <xdr:to>
      <xdr:col>24</xdr:col>
      <xdr:colOff>563880</xdr:colOff>
      <xdr:row>509</xdr:row>
      <xdr:rowOff>0</xdr:rowOff>
    </xdr:to>
    <xdr:sp macro="" textlink="">
      <xdr:nvSpPr>
        <xdr:cNvPr id="344"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504</xdr:row>
      <xdr:rowOff>0</xdr:rowOff>
    </xdr:from>
    <xdr:to>
      <xdr:col>10</xdr:col>
      <xdr:colOff>845820</xdr:colOff>
      <xdr:row>508</xdr:row>
      <xdr:rowOff>160020</xdr:rowOff>
    </xdr:to>
    <xdr:sp macro="" textlink="">
      <xdr:nvSpPr>
        <xdr:cNvPr id="34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34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504</xdr:row>
      <xdr:rowOff>0</xdr:rowOff>
    </xdr:from>
    <xdr:to>
      <xdr:col>10</xdr:col>
      <xdr:colOff>845820</xdr:colOff>
      <xdr:row>508</xdr:row>
      <xdr:rowOff>160020</xdr:rowOff>
    </xdr:to>
    <xdr:sp macro="" textlink="">
      <xdr:nvSpPr>
        <xdr:cNvPr id="34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34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34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504</xdr:row>
      <xdr:rowOff>22860</xdr:rowOff>
    </xdr:from>
    <xdr:to>
      <xdr:col>24</xdr:col>
      <xdr:colOff>563880</xdr:colOff>
      <xdr:row>509</xdr:row>
      <xdr:rowOff>0</xdr:rowOff>
    </xdr:to>
    <xdr:sp macro="" textlink="">
      <xdr:nvSpPr>
        <xdr:cNvPr id="35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525</xdr:row>
      <xdr:rowOff>0</xdr:rowOff>
    </xdr:from>
    <xdr:to>
      <xdr:col>10</xdr:col>
      <xdr:colOff>845820</xdr:colOff>
      <xdr:row>529</xdr:row>
      <xdr:rowOff>160020</xdr:rowOff>
    </xdr:to>
    <xdr:sp macro="" textlink="">
      <xdr:nvSpPr>
        <xdr:cNvPr id="35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35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525</xdr:row>
      <xdr:rowOff>0</xdr:rowOff>
    </xdr:from>
    <xdr:to>
      <xdr:col>10</xdr:col>
      <xdr:colOff>845820</xdr:colOff>
      <xdr:row>529</xdr:row>
      <xdr:rowOff>160020</xdr:rowOff>
    </xdr:to>
    <xdr:sp macro="" textlink="">
      <xdr:nvSpPr>
        <xdr:cNvPr id="35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35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35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525</xdr:row>
      <xdr:rowOff>22860</xdr:rowOff>
    </xdr:from>
    <xdr:to>
      <xdr:col>24</xdr:col>
      <xdr:colOff>563880</xdr:colOff>
      <xdr:row>530</xdr:row>
      <xdr:rowOff>0</xdr:rowOff>
    </xdr:to>
    <xdr:sp macro="" textlink="">
      <xdr:nvSpPr>
        <xdr:cNvPr id="35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525</xdr:row>
      <xdr:rowOff>0</xdr:rowOff>
    </xdr:from>
    <xdr:to>
      <xdr:col>10</xdr:col>
      <xdr:colOff>845820</xdr:colOff>
      <xdr:row>529</xdr:row>
      <xdr:rowOff>160020</xdr:rowOff>
    </xdr:to>
    <xdr:sp macro="" textlink="">
      <xdr:nvSpPr>
        <xdr:cNvPr id="35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35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525</xdr:row>
      <xdr:rowOff>0</xdr:rowOff>
    </xdr:from>
    <xdr:to>
      <xdr:col>10</xdr:col>
      <xdr:colOff>845820</xdr:colOff>
      <xdr:row>529</xdr:row>
      <xdr:rowOff>160020</xdr:rowOff>
    </xdr:to>
    <xdr:sp macro="" textlink="">
      <xdr:nvSpPr>
        <xdr:cNvPr id="35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36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36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525</xdr:row>
      <xdr:rowOff>22860</xdr:rowOff>
    </xdr:from>
    <xdr:to>
      <xdr:col>24</xdr:col>
      <xdr:colOff>563880</xdr:colOff>
      <xdr:row>530</xdr:row>
      <xdr:rowOff>0</xdr:rowOff>
    </xdr:to>
    <xdr:sp macro="" textlink="">
      <xdr:nvSpPr>
        <xdr:cNvPr id="36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546</xdr:row>
      <xdr:rowOff>0</xdr:rowOff>
    </xdr:from>
    <xdr:to>
      <xdr:col>10</xdr:col>
      <xdr:colOff>845820</xdr:colOff>
      <xdr:row>550</xdr:row>
      <xdr:rowOff>160020</xdr:rowOff>
    </xdr:to>
    <xdr:sp macro="" textlink="">
      <xdr:nvSpPr>
        <xdr:cNvPr id="363"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364"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546</xdr:row>
      <xdr:rowOff>0</xdr:rowOff>
    </xdr:from>
    <xdr:to>
      <xdr:col>10</xdr:col>
      <xdr:colOff>845820</xdr:colOff>
      <xdr:row>550</xdr:row>
      <xdr:rowOff>160020</xdr:rowOff>
    </xdr:to>
    <xdr:sp macro="" textlink="">
      <xdr:nvSpPr>
        <xdr:cNvPr id="365"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366"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367"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546</xdr:row>
      <xdr:rowOff>22860</xdr:rowOff>
    </xdr:from>
    <xdr:to>
      <xdr:col>24</xdr:col>
      <xdr:colOff>563880</xdr:colOff>
      <xdr:row>551</xdr:row>
      <xdr:rowOff>0</xdr:rowOff>
    </xdr:to>
    <xdr:sp macro="" textlink="">
      <xdr:nvSpPr>
        <xdr:cNvPr id="368"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546</xdr:row>
      <xdr:rowOff>0</xdr:rowOff>
    </xdr:from>
    <xdr:to>
      <xdr:col>10</xdr:col>
      <xdr:colOff>845820</xdr:colOff>
      <xdr:row>550</xdr:row>
      <xdr:rowOff>160020</xdr:rowOff>
    </xdr:to>
    <xdr:sp macro="" textlink="">
      <xdr:nvSpPr>
        <xdr:cNvPr id="369"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370"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546</xdr:row>
      <xdr:rowOff>0</xdr:rowOff>
    </xdr:from>
    <xdr:to>
      <xdr:col>10</xdr:col>
      <xdr:colOff>845820</xdr:colOff>
      <xdr:row>550</xdr:row>
      <xdr:rowOff>160020</xdr:rowOff>
    </xdr:to>
    <xdr:sp macro="" textlink="">
      <xdr:nvSpPr>
        <xdr:cNvPr id="371"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372"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373"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546</xdr:row>
      <xdr:rowOff>22860</xdr:rowOff>
    </xdr:from>
    <xdr:to>
      <xdr:col>24</xdr:col>
      <xdr:colOff>563880</xdr:colOff>
      <xdr:row>551</xdr:row>
      <xdr:rowOff>0</xdr:rowOff>
    </xdr:to>
    <xdr:sp macro="" textlink="">
      <xdr:nvSpPr>
        <xdr:cNvPr id="374"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568</xdr:row>
      <xdr:rowOff>0</xdr:rowOff>
    </xdr:from>
    <xdr:to>
      <xdr:col>10</xdr:col>
      <xdr:colOff>845820</xdr:colOff>
      <xdr:row>572</xdr:row>
      <xdr:rowOff>160020</xdr:rowOff>
    </xdr:to>
    <xdr:sp macro="" textlink="">
      <xdr:nvSpPr>
        <xdr:cNvPr id="37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37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568</xdr:row>
      <xdr:rowOff>0</xdr:rowOff>
    </xdr:from>
    <xdr:to>
      <xdr:col>10</xdr:col>
      <xdr:colOff>845820</xdr:colOff>
      <xdr:row>572</xdr:row>
      <xdr:rowOff>160020</xdr:rowOff>
    </xdr:to>
    <xdr:sp macro="" textlink="">
      <xdr:nvSpPr>
        <xdr:cNvPr id="37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37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37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568</xdr:row>
      <xdr:rowOff>22860</xdr:rowOff>
    </xdr:from>
    <xdr:to>
      <xdr:col>24</xdr:col>
      <xdr:colOff>563880</xdr:colOff>
      <xdr:row>573</xdr:row>
      <xdr:rowOff>0</xdr:rowOff>
    </xdr:to>
    <xdr:sp macro="" textlink="">
      <xdr:nvSpPr>
        <xdr:cNvPr id="38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568</xdr:row>
      <xdr:rowOff>0</xdr:rowOff>
    </xdr:from>
    <xdr:to>
      <xdr:col>10</xdr:col>
      <xdr:colOff>845820</xdr:colOff>
      <xdr:row>572</xdr:row>
      <xdr:rowOff>160020</xdr:rowOff>
    </xdr:to>
    <xdr:sp macro="" textlink="">
      <xdr:nvSpPr>
        <xdr:cNvPr id="38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38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568</xdr:row>
      <xdr:rowOff>0</xdr:rowOff>
    </xdr:from>
    <xdr:to>
      <xdr:col>10</xdr:col>
      <xdr:colOff>845820</xdr:colOff>
      <xdr:row>572</xdr:row>
      <xdr:rowOff>160020</xdr:rowOff>
    </xdr:to>
    <xdr:sp macro="" textlink="">
      <xdr:nvSpPr>
        <xdr:cNvPr id="38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38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38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568</xdr:row>
      <xdr:rowOff>22860</xdr:rowOff>
    </xdr:from>
    <xdr:to>
      <xdr:col>24</xdr:col>
      <xdr:colOff>563880</xdr:colOff>
      <xdr:row>573</xdr:row>
      <xdr:rowOff>0</xdr:rowOff>
    </xdr:to>
    <xdr:sp macro="" textlink="">
      <xdr:nvSpPr>
        <xdr:cNvPr id="38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589</xdr:row>
      <xdr:rowOff>0</xdr:rowOff>
    </xdr:from>
    <xdr:to>
      <xdr:col>10</xdr:col>
      <xdr:colOff>845820</xdr:colOff>
      <xdr:row>593</xdr:row>
      <xdr:rowOff>160020</xdr:rowOff>
    </xdr:to>
    <xdr:sp macro="" textlink="">
      <xdr:nvSpPr>
        <xdr:cNvPr id="38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38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589</xdr:row>
      <xdr:rowOff>0</xdr:rowOff>
    </xdr:from>
    <xdr:to>
      <xdr:col>10</xdr:col>
      <xdr:colOff>845820</xdr:colOff>
      <xdr:row>593</xdr:row>
      <xdr:rowOff>160020</xdr:rowOff>
    </xdr:to>
    <xdr:sp macro="" textlink="">
      <xdr:nvSpPr>
        <xdr:cNvPr id="38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39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39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589</xdr:row>
      <xdr:rowOff>22860</xdr:rowOff>
    </xdr:from>
    <xdr:to>
      <xdr:col>24</xdr:col>
      <xdr:colOff>563880</xdr:colOff>
      <xdr:row>594</xdr:row>
      <xdr:rowOff>0</xdr:rowOff>
    </xdr:to>
    <xdr:sp macro="" textlink="">
      <xdr:nvSpPr>
        <xdr:cNvPr id="39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589</xdr:row>
      <xdr:rowOff>0</xdr:rowOff>
    </xdr:from>
    <xdr:to>
      <xdr:col>10</xdr:col>
      <xdr:colOff>845820</xdr:colOff>
      <xdr:row>593</xdr:row>
      <xdr:rowOff>160020</xdr:rowOff>
    </xdr:to>
    <xdr:sp macro="" textlink="">
      <xdr:nvSpPr>
        <xdr:cNvPr id="393"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394"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589</xdr:row>
      <xdr:rowOff>0</xdr:rowOff>
    </xdr:from>
    <xdr:to>
      <xdr:col>10</xdr:col>
      <xdr:colOff>845820</xdr:colOff>
      <xdr:row>593</xdr:row>
      <xdr:rowOff>160020</xdr:rowOff>
    </xdr:to>
    <xdr:sp macro="" textlink="">
      <xdr:nvSpPr>
        <xdr:cNvPr id="395"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396"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397"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589</xdr:row>
      <xdr:rowOff>22860</xdr:rowOff>
    </xdr:from>
    <xdr:to>
      <xdr:col>24</xdr:col>
      <xdr:colOff>563880</xdr:colOff>
      <xdr:row>594</xdr:row>
      <xdr:rowOff>0</xdr:rowOff>
    </xdr:to>
    <xdr:sp macro="" textlink="">
      <xdr:nvSpPr>
        <xdr:cNvPr id="398"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610</xdr:row>
      <xdr:rowOff>0</xdr:rowOff>
    </xdr:from>
    <xdr:to>
      <xdr:col>10</xdr:col>
      <xdr:colOff>845820</xdr:colOff>
      <xdr:row>614</xdr:row>
      <xdr:rowOff>160020</xdr:rowOff>
    </xdr:to>
    <xdr:sp macro="" textlink="">
      <xdr:nvSpPr>
        <xdr:cNvPr id="399"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400"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610</xdr:row>
      <xdr:rowOff>0</xdr:rowOff>
    </xdr:from>
    <xdr:to>
      <xdr:col>10</xdr:col>
      <xdr:colOff>845820</xdr:colOff>
      <xdr:row>614</xdr:row>
      <xdr:rowOff>160020</xdr:rowOff>
    </xdr:to>
    <xdr:sp macro="" textlink="">
      <xdr:nvSpPr>
        <xdr:cNvPr id="401"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402"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403"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610</xdr:row>
      <xdr:rowOff>22860</xdr:rowOff>
    </xdr:from>
    <xdr:to>
      <xdr:col>24</xdr:col>
      <xdr:colOff>563880</xdr:colOff>
      <xdr:row>615</xdr:row>
      <xdr:rowOff>0</xdr:rowOff>
    </xdr:to>
    <xdr:sp macro="" textlink="">
      <xdr:nvSpPr>
        <xdr:cNvPr id="404"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610</xdr:row>
      <xdr:rowOff>0</xdr:rowOff>
    </xdr:from>
    <xdr:to>
      <xdr:col>10</xdr:col>
      <xdr:colOff>845820</xdr:colOff>
      <xdr:row>614</xdr:row>
      <xdr:rowOff>160020</xdr:rowOff>
    </xdr:to>
    <xdr:sp macro="" textlink="">
      <xdr:nvSpPr>
        <xdr:cNvPr id="40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40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610</xdr:row>
      <xdr:rowOff>0</xdr:rowOff>
    </xdr:from>
    <xdr:to>
      <xdr:col>10</xdr:col>
      <xdr:colOff>845820</xdr:colOff>
      <xdr:row>614</xdr:row>
      <xdr:rowOff>160020</xdr:rowOff>
    </xdr:to>
    <xdr:sp macro="" textlink="">
      <xdr:nvSpPr>
        <xdr:cNvPr id="40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40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40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610</xdr:row>
      <xdr:rowOff>22860</xdr:rowOff>
    </xdr:from>
    <xdr:to>
      <xdr:col>24</xdr:col>
      <xdr:colOff>563880</xdr:colOff>
      <xdr:row>615</xdr:row>
      <xdr:rowOff>0</xdr:rowOff>
    </xdr:to>
    <xdr:sp macro="" textlink="">
      <xdr:nvSpPr>
        <xdr:cNvPr id="41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632</xdr:row>
      <xdr:rowOff>0</xdr:rowOff>
    </xdr:from>
    <xdr:to>
      <xdr:col>10</xdr:col>
      <xdr:colOff>845820</xdr:colOff>
      <xdr:row>636</xdr:row>
      <xdr:rowOff>160020</xdr:rowOff>
    </xdr:to>
    <xdr:sp macro="" textlink="">
      <xdr:nvSpPr>
        <xdr:cNvPr id="41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41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632</xdr:row>
      <xdr:rowOff>0</xdr:rowOff>
    </xdr:from>
    <xdr:to>
      <xdr:col>10</xdr:col>
      <xdr:colOff>845820</xdr:colOff>
      <xdr:row>636</xdr:row>
      <xdr:rowOff>160020</xdr:rowOff>
    </xdr:to>
    <xdr:sp macro="" textlink="">
      <xdr:nvSpPr>
        <xdr:cNvPr id="41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41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41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632</xdr:row>
      <xdr:rowOff>22860</xdr:rowOff>
    </xdr:from>
    <xdr:to>
      <xdr:col>24</xdr:col>
      <xdr:colOff>563880</xdr:colOff>
      <xdr:row>637</xdr:row>
      <xdr:rowOff>0</xdr:rowOff>
    </xdr:to>
    <xdr:sp macro="" textlink="">
      <xdr:nvSpPr>
        <xdr:cNvPr id="41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632</xdr:row>
      <xdr:rowOff>0</xdr:rowOff>
    </xdr:from>
    <xdr:to>
      <xdr:col>10</xdr:col>
      <xdr:colOff>845820</xdr:colOff>
      <xdr:row>636</xdr:row>
      <xdr:rowOff>160020</xdr:rowOff>
    </xdr:to>
    <xdr:sp macro="" textlink="">
      <xdr:nvSpPr>
        <xdr:cNvPr id="41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41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632</xdr:row>
      <xdr:rowOff>0</xdr:rowOff>
    </xdr:from>
    <xdr:to>
      <xdr:col>10</xdr:col>
      <xdr:colOff>845820</xdr:colOff>
      <xdr:row>636</xdr:row>
      <xdr:rowOff>160020</xdr:rowOff>
    </xdr:to>
    <xdr:sp macro="" textlink="">
      <xdr:nvSpPr>
        <xdr:cNvPr id="41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42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42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632</xdr:row>
      <xdr:rowOff>22860</xdr:rowOff>
    </xdr:from>
    <xdr:to>
      <xdr:col>24</xdr:col>
      <xdr:colOff>563880</xdr:colOff>
      <xdr:row>637</xdr:row>
      <xdr:rowOff>0</xdr:rowOff>
    </xdr:to>
    <xdr:sp macro="" textlink="">
      <xdr:nvSpPr>
        <xdr:cNvPr id="42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653</xdr:row>
      <xdr:rowOff>0</xdr:rowOff>
    </xdr:from>
    <xdr:to>
      <xdr:col>10</xdr:col>
      <xdr:colOff>845820</xdr:colOff>
      <xdr:row>657</xdr:row>
      <xdr:rowOff>160020</xdr:rowOff>
    </xdr:to>
    <xdr:sp macro="" textlink="">
      <xdr:nvSpPr>
        <xdr:cNvPr id="423"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424"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653</xdr:row>
      <xdr:rowOff>0</xdr:rowOff>
    </xdr:from>
    <xdr:to>
      <xdr:col>10</xdr:col>
      <xdr:colOff>845820</xdr:colOff>
      <xdr:row>657</xdr:row>
      <xdr:rowOff>160020</xdr:rowOff>
    </xdr:to>
    <xdr:sp macro="" textlink="">
      <xdr:nvSpPr>
        <xdr:cNvPr id="425"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426"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427"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653</xdr:row>
      <xdr:rowOff>22860</xdr:rowOff>
    </xdr:from>
    <xdr:to>
      <xdr:col>24</xdr:col>
      <xdr:colOff>563880</xdr:colOff>
      <xdr:row>658</xdr:row>
      <xdr:rowOff>0</xdr:rowOff>
    </xdr:to>
    <xdr:sp macro="" textlink="">
      <xdr:nvSpPr>
        <xdr:cNvPr id="428"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653</xdr:row>
      <xdr:rowOff>0</xdr:rowOff>
    </xdr:from>
    <xdr:to>
      <xdr:col>10</xdr:col>
      <xdr:colOff>845820</xdr:colOff>
      <xdr:row>657</xdr:row>
      <xdr:rowOff>160020</xdr:rowOff>
    </xdr:to>
    <xdr:sp macro="" textlink="">
      <xdr:nvSpPr>
        <xdr:cNvPr id="429"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430"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653</xdr:row>
      <xdr:rowOff>0</xdr:rowOff>
    </xdr:from>
    <xdr:to>
      <xdr:col>10</xdr:col>
      <xdr:colOff>845820</xdr:colOff>
      <xdr:row>657</xdr:row>
      <xdr:rowOff>160020</xdr:rowOff>
    </xdr:to>
    <xdr:sp macro="" textlink="">
      <xdr:nvSpPr>
        <xdr:cNvPr id="431"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432"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433"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653</xdr:row>
      <xdr:rowOff>22860</xdr:rowOff>
    </xdr:from>
    <xdr:to>
      <xdr:col>24</xdr:col>
      <xdr:colOff>563880</xdr:colOff>
      <xdr:row>658</xdr:row>
      <xdr:rowOff>0</xdr:rowOff>
    </xdr:to>
    <xdr:sp macro="" textlink="">
      <xdr:nvSpPr>
        <xdr:cNvPr id="434"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674</xdr:row>
      <xdr:rowOff>0</xdr:rowOff>
    </xdr:from>
    <xdr:to>
      <xdr:col>10</xdr:col>
      <xdr:colOff>845820</xdr:colOff>
      <xdr:row>678</xdr:row>
      <xdr:rowOff>160020</xdr:rowOff>
    </xdr:to>
    <xdr:sp macro="" textlink="">
      <xdr:nvSpPr>
        <xdr:cNvPr id="43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43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674</xdr:row>
      <xdr:rowOff>0</xdr:rowOff>
    </xdr:from>
    <xdr:to>
      <xdr:col>10</xdr:col>
      <xdr:colOff>845820</xdr:colOff>
      <xdr:row>678</xdr:row>
      <xdr:rowOff>160020</xdr:rowOff>
    </xdr:to>
    <xdr:sp macro="" textlink="">
      <xdr:nvSpPr>
        <xdr:cNvPr id="43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43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43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674</xdr:row>
      <xdr:rowOff>22860</xdr:rowOff>
    </xdr:from>
    <xdr:to>
      <xdr:col>24</xdr:col>
      <xdr:colOff>563880</xdr:colOff>
      <xdr:row>679</xdr:row>
      <xdr:rowOff>0</xdr:rowOff>
    </xdr:to>
    <xdr:sp macro="" textlink="">
      <xdr:nvSpPr>
        <xdr:cNvPr id="44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674</xdr:row>
      <xdr:rowOff>0</xdr:rowOff>
    </xdr:from>
    <xdr:to>
      <xdr:col>10</xdr:col>
      <xdr:colOff>845820</xdr:colOff>
      <xdr:row>678</xdr:row>
      <xdr:rowOff>160020</xdr:rowOff>
    </xdr:to>
    <xdr:sp macro="" textlink="">
      <xdr:nvSpPr>
        <xdr:cNvPr id="44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44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674</xdr:row>
      <xdr:rowOff>0</xdr:rowOff>
    </xdr:from>
    <xdr:to>
      <xdr:col>10</xdr:col>
      <xdr:colOff>845820</xdr:colOff>
      <xdr:row>678</xdr:row>
      <xdr:rowOff>160020</xdr:rowOff>
    </xdr:to>
    <xdr:sp macro="" textlink="">
      <xdr:nvSpPr>
        <xdr:cNvPr id="44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44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44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674</xdr:row>
      <xdr:rowOff>22860</xdr:rowOff>
    </xdr:from>
    <xdr:to>
      <xdr:col>24</xdr:col>
      <xdr:colOff>563880</xdr:colOff>
      <xdr:row>679</xdr:row>
      <xdr:rowOff>0</xdr:rowOff>
    </xdr:to>
    <xdr:sp macro="" textlink="">
      <xdr:nvSpPr>
        <xdr:cNvPr id="44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695</xdr:row>
      <xdr:rowOff>0</xdr:rowOff>
    </xdr:from>
    <xdr:to>
      <xdr:col>10</xdr:col>
      <xdr:colOff>845820</xdr:colOff>
      <xdr:row>699</xdr:row>
      <xdr:rowOff>160020</xdr:rowOff>
    </xdr:to>
    <xdr:sp macro="" textlink="">
      <xdr:nvSpPr>
        <xdr:cNvPr id="44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44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695</xdr:row>
      <xdr:rowOff>0</xdr:rowOff>
    </xdr:from>
    <xdr:to>
      <xdr:col>10</xdr:col>
      <xdr:colOff>845820</xdr:colOff>
      <xdr:row>699</xdr:row>
      <xdr:rowOff>160020</xdr:rowOff>
    </xdr:to>
    <xdr:sp macro="" textlink="">
      <xdr:nvSpPr>
        <xdr:cNvPr id="44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45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45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695</xdr:row>
      <xdr:rowOff>22860</xdr:rowOff>
    </xdr:from>
    <xdr:to>
      <xdr:col>24</xdr:col>
      <xdr:colOff>563880</xdr:colOff>
      <xdr:row>700</xdr:row>
      <xdr:rowOff>0</xdr:rowOff>
    </xdr:to>
    <xdr:sp macro="" textlink="">
      <xdr:nvSpPr>
        <xdr:cNvPr id="45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695</xdr:row>
      <xdr:rowOff>0</xdr:rowOff>
    </xdr:from>
    <xdr:to>
      <xdr:col>10</xdr:col>
      <xdr:colOff>845820</xdr:colOff>
      <xdr:row>699</xdr:row>
      <xdr:rowOff>160020</xdr:rowOff>
    </xdr:to>
    <xdr:sp macro="" textlink="">
      <xdr:nvSpPr>
        <xdr:cNvPr id="453"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454"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695</xdr:row>
      <xdr:rowOff>0</xdr:rowOff>
    </xdr:from>
    <xdr:to>
      <xdr:col>10</xdr:col>
      <xdr:colOff>845820</xdr:colOff>
      <xdr:row>699</xdr:row>
      <xdr:rowOff>160020</xdr:rowOff>
    </xdr:to>
    <xdr:sp macro="" textlink="">
      <xdr:nvSpPr>
        <xdr:cNvPr id="455"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456"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457"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695</xdr:row>
      <xdr:rowOff>22860</xdr:rowOff>
    </xdr:from>
    <xdr:to>
      <xdr:col>24</xdr:col>
      <xdr:colOff>563880</xdr:colOff>
      <xdr:row>700</xdr:row>
      <xdr:rowOff>0</xdr:rowOff>
    </xdr:to>
    <xdr:sp macro="" textlink="">
      <xdr:nvSpPr>
        <xdr:cNvPr id="458"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717</xdr:row>
      <xdr:rowOff>0</xdr:rowOff>
    </xdr:from>
    <xdr:to>
      <xdr:col>10</xdr:col>
      <xdr:colOff>845820</xdr:colOff>
      <xdr:row>721</xdr:row>
      <xdr:rowOff>160020</xdr:rowOff>
    </xdr:to>
    <xdr:sp macro="" textlink="">
      <xdr:nvSpPr>
        <xdr:cNvPr id="459"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460"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717</xdr:row>
      <xdr:rowOff>0</xdr:rowOff>
    </xdr:from>
    <xdr:to>
      <xdr:col>10</xdr:col>
      <xdr:colOff>845820</xdr:colOff>
      <xdr:row>721</xdr:row>
      <xdr:rowOff>160020</xdr:rowOff>
    </xdr:to>
    <xdr:sp macro="" textlink="">
      <xdr:nvSpPr>
        <xdr:cNvPr id="461"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462"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463"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717</xdr:row>
      <xdr:rowOff>22860</xdr:rowOff>
    </xdr:from>
    <xdr:to>
      <xdr:col>24</xdr:col>
      <xdr:colOff>563880</xdr:colOff>
      <xdr:row>722</xdr:row>
      <xdr:rowOff>0</xdr:rowOff>
    </xdr:to>
    <xdr:sp macro="" textlink="">
      <xdr:nvSpPr>
        <xdr:cNvPr id="464"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717</xdr:row>
      <xdr:rowOff>0</xdr:rowOff>
    </xdr:from>
    <xdr:to>
      <xdr:col>10</xdr:col>
      <xdr:colOff>845820</xdr:colOff>
      <xdr:row>721</xdr:row>
      <xdr:rowOff>160020</xdr:rowOff>
    </xdr:to>
    <xdr:sp macro="" textlink="">
      <xdr:nvSpPr>
        <xdr:cNvPr id="46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46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717</xdr:row>
      <xdr:rowOff>0</xdr:rowOff>
    </xdr:from>
    <xdr:to>
      <xdr:col>10</xdr:col>
      <xdr:colOff>845820</xdr:colOff>
      <xdr:row>721</xdr:row>
      <xdr:rowOff>160020</xdr:rowOff>
    </xdr:to>
    <xdr:sp macro="" textlink="">
      <xdr:nvSpPr>
        <xdr:cNvPr id="46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46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46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717</xdr:row>
      <xdr:rowOff>22860</xdr:rowOff>
    </xdr:from>
    <xdr:to>
      <xdr:col>24</xdr:col>
      <xdr:colOff>563880</xdr:colOff>
      <xdr:row>722</xdr:row>
      <xdr:rowOff>0</xdr:rowOff>
    </xdr:to>
    <xdr:sp macro="" textlink="">
      <xdr:nvSpPr>
        <xdr:cNvPr id="47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738</xdr:row>
      <xdr:rowOff>0</xdr:rowOff>
    </xdr:from>
    <xdr:to>
      <xdr:col>10</xdr:col>
      <xdr:colOff>845820</xdr:colOff>
      <xdr:row>742</xdr:row>
      <xdr:rowOff>160020</xdr:rowOff>
    </xdr:to>
    <xdr:sp macro="" textlink="">
      <xdr:nvSpPr>
        <xdr:cNvPr id="47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47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738</xdr:row>
      <xdr:rowOff>0</xdr:rowOff>
    </xdr:from>
    <xdr:to>
      <xdr:col>10</xdr:col>
      <xdr:colOff>845820</xdr:colOff>
      <xdr:row>742</xdr:row>
      <xdr:rowOff>160020</xdr:rowOff>
    </xdr:to>
    <xdr:sp macro="" textlink="">
      <xdr:nvSpPr>
        <xdr:cNvPr id="47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47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47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738</xdr:row>
      <xdr:rowOff>22860</xdr:rowOff>
    </xdr:from>
    <xdr:to>
      <xdr:col>24</xdr:col>
      <xdr:colOff>563880</xdr:colOff>
      <xdr:row>743</xdr:row>
      <xdr:rowOff>0</xdr:rowOff>
    </xdr:to>
    <xdr:sp macro="" textlink="">
      <xdr:nvSpPr>
        <xdr:cNvPr id="47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738</xdr:row>
      <xdr:rowOff>0</xdr:rowOff>
    </xdr:from>
    <xdr:to>
      <xdr:col>10</xdr:col>
      <xdr:colOff>845820</xdr:colOff>
      <xdr:row>742</xdr:row>
      <xdr:rowOff>160020</xdr:rowOff>
    </xdr:to>
    <xdr:sp macro="" textlink="">
      <xdr:nvSpPr>
        <xdr:cNvPr id="47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47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738</xdr:row>
      <xdr:rowOff>0</xdr:rowOff>
    </xdr:from>
    <xdr:to>
      <xdr:col>10</xdr:col>
      <xdr:colOff>845820</xdr:colOff>
      <xdr:row>742</xdr:row>
      <xdr:rowOff>160020</xdr:rowOff>
    </xdr:to>
    <xdr:sp macro="" textlink="">
      <xdr:nvSpPr>
        <xdr:cNvPr id="47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48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48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738</xdr:row>
      <xdr:rowOff>22860</xdr:rowOff>
    </xdr:from>
    <xdr:to>
      <xdr:col>24</xdr:col>
      <xdr:colOff>563880</xdr:colOff>
      <xdr:row>743</xdr:row>
      <xdr:rowOff>0</xdr:rowOff>
    </xdr:to>
    <xdr:sp macro="" textlink="">
      <xdr:nvSpPr>
        <xdr:cNvPr id="48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759</xdr:row>
      <xdr:rowOff>0</xdr:rowOff>
    </xdr:from>
    <xdr:to>
      <xdr:col>10</xdr:col>
      <xdr:colOff>845820</xdr:colOff>
      <xdr:row>763</xdr:row>
      <xdr:rowOff>160020</xdr:rowOff>
    </xdr:to>
    <xdr:sp macro="" textlink="">
      <xdr:nvSpPr>
        <xdr:cNvPr id="483"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484"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759</xdr:row>
      <xdr:rowOff>0</xdr:rowOff>
    </xdr:from>
    <xdr:to>
      <xdr:col>10</xdr:col>
      <xdr:colOff>845820</xdr:colOff>
      <xdr:row>763</xdr:row>
      <xdr:rowOff>160020</xdr:rowOff>
    </xdr:to>
    <xdr:sp macro="" textlink="">
      <xdr:nvSpPr>
        <xdr:cNvPr id="485"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486"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487"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759</xdr:row>
      <xdr:rowOff>22860</xdr:rowOff>
    </xdr:from>
    <xdr:to>
      <xdr:col>24</xdr:col>
      <xdr:colOff>563880</xdr:colOff>
      <xdr:row>764</xdr:row>
      <xdr:rowOff>0</xdr:rowOff>
    </xdr:to>
    <xdr:sp macro="" textlink="">
      <xdr:nvSpPr>
        <xdr:cNvPr id="488"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759</xdr:row>
      <xdr:rowOff>0</xdr:rowOff>
    </xdr:from>
    <xdr:to>
      <xdr:col>10</xdr:col>
      <xdr:colOff>845820</xdr:colOff>
      <xdr:row>763</xdr:row>
      <xdr:rowOff>160020</xdr:rowOff>
    </xdr:to>
    <xdr:sp macro="" textlink="">
      <xdr:nvSpPr>
        <xdr:cNvPr id="489"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490"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759</xdr:row>
      <xdr:rowOff>0</xdr:rowOff>
    </xdr:from>
    <xdr:to>
      <xdr:col>10</xdr:col>
      <xdr:colOff>845820</xdr:colOff>
      <xdr:row>763</xdr:row>
      <xdr:rowOff>160020</xdr:rowOff>
    </xdr:to>
    <xdr:sp macro="" textlink="">
      <xdr:nvSpPr>
        <xdr:cNvPr id="491"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492"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493"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759</xdr:row>
      <xdr:rowOff>22860</xdr:rowOff>
    </xdr:from>
    <xdr:to>
      <xdr:col>24</xdr:col>
      <xdr:colOff>563880</xdr:colOff>
      <xdr:row>764</xdr:row>
      <xdr:rowOff>0</xdr:rowOff>
    </xdr:to>
    <xdr:sp macro="" textlink="">
      <xdr:nvSpPr>
        <xdr:cNvPr id="494"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781</xdr:row>
      <xdr:rowOff>0</xdr:rowOff>
    </xdr:from>
    <xdr:to>
      <xdr:col>10</xdr:col>
      <xdr:colOff>845820</xdr:colOff>
      <xdr:row>785</xdr:row>
      <xdr:rowOff>160020</xdr:rowOff>
    </xdr:to>
    <xdr:sp macro="" textlink="">
      <xdr:nvSpPr>
        <xdr:cNvPr id="49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49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781</xdr:row>
      <xdr:rowOff>0</xdr:rowOff>
    </xdr:from>
    <xdr:to>
      <xdr:col>10</xdr:col>
      <xdr:colOff>845820</xdr:colOff>
      <xdr:row>785</xdr:row>
      <xdr:rowOff>160020</xdr:rowOff>
    </xdr:to>
    <xdr:sp macro="" textlink="">
      <xdr:nvSpPr>
        <xdr:cNvPr id="49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49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49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781</xdr:row>
      <xdr:rowOff>22860</xdr:rowOff>
    </xdr:from>
    <xdr:to>
      <xdr:col>24</xdr:col>
      <xdr:colOff>563880</xdr:colOff>
      <xdr:row>786</xdr:row>
      <xdr:rowOff>0</xdr:rowOff>
    </xdr:to>
    <xdr:sp macro="" textlink="">
      <xdr:nvSpPr>
        <xdr:cNvPr id="50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781</xdr:row>
      <xdr:rowOff>0</xdr:rowOff>
    </xdr:from>
    <xdr:to>
      <xdr:col>10</xdr:col>
      <xdr:colOff>845820</xdr:colOff>
      <xdr:row>785</xdr:row>
      <xdr:rowOff>160020</xdr:rowOff>
    </xdr:to>
    <xdr:sp macro="" textlink="">
      <xdr:nvSpPr>
        <xdr:cNvPr id="50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50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781</xdr:row>
      <xdr:rowOff>0</xdr:rowOff>
    </xdr:from>
    <xdr:to>
      <xdr:col>10</xdr:col>
      <xdr:colOff>845820</xdr:colOff>
      <xdr:row>785</xdr:row>
      <xdr:rowOff>160020</xdr:rowOff>
    </xdr:to>
    <xdr:sp macro="" textlink="">
      <xdr:nvSpPr>
        <xdr:cNvPr id="50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50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50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781</xdr:row>
      <xdr:rowOff>22860</xdr:rowOff>
    </xdr:from>
    <xdr:to>
      <xdr:col>24</xdr:col>
      <xdr:colOff>563880</xdr:colOff>
      <xdr:row>786</xdr:row>
      <xdr:rowOff>0</xdr:rowOff>
    </xdr:to>
    <xdr:sp macro="" textlink="">
      <xdr:nvSpPr>
        <xdr:cNvPr id="50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802</xdr:row>
      <xdr:rowOff>0</xdr:rowOff>
    </xdr:from>
    <xdr:to>
      <xdr:col>10</xdr:col>
      <xdr:colOff>845820</xdr:colOff>
      <xdr:row>806</xdr:row>
      <xdr:rowOff>160020</xdr:rowOff>
    </xdr:to>
    <xdr:sp macro="" textlink="">
      <xdr:nvSpPr>
        <xdr:cNvPr id="50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50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802</xdr:row>
      <xdr:rowOff>0</xdr:rowOff>
    </xdr:from>
    <xdr:to>
      <xdr:col>10</xdr:col>
      <xdr:colOff>845820</xdr:colOff>
      <xdr:row>806</xdr:row>
      <xdr:rowOff>160020</xdr:rowOff>
    </xdr:to>
    <xdr:sp macro="" textlink="">
      <xdr:nvSpPr>
        <xdr:cNvPr id="50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51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51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802</xdr:row>
      <xdr:rowOff>22860</xdr:rowOff>
    </xdr:from>
    <xdr:to>
      <xdr:col>24</xdr:col>
      <xdr:colOff>563880</xdr:colOff>
      <xdr:row>807</xdr:row>
      <xdr:rowOff>0</xdr:rowOff>
    </xdr:to>
    <xdr:sp macro="" textlink="">
      <xdr:nvSpPr>
        <xdr:cNvPr id="51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802</xdr:row>
      <xdr:rowOff>0</xdr:rowOff>
    </xdr:from>
    <xdr:to>
      <xdr:col>10</xdr:col>
      <xdr:colOff>845820</xdr:colOff>
      <xdr:row>806</xdr:row>
      <xdr:rowOff>160020</xdr:rowOff>
    </xdr:to>
    <xdr:sp macro="" textlink="">
      <xdr:nvSpPr>
        <xdr:cNvPr id="513"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514"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802</xdr:row>
      <xdr:rowOff>0</xdr:rowOff>
    </xdr:from>
    <xdr:to>
      <xdr:col>10</xdr:col>
      <xdr:colOff>845820</xdr:colOff>
      <xdr:row>806</xdr:row>
      <xdr:rowOff>160020</xdr:rowOff>
    </xdr:to>
    <xdr:sp macro="" textlink="">
      <xdr:nvSpPr>
        <xdr:cNvPr id="515"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516"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802</xdr:row>
      <xdr:rowOff>0</xdr:rowOff>
    </xdr:from>
    <xdr:to>
      <xdr:col>23</xdr:col>
      <xdr:colOff>845820</xdr:colOff>
      <xdr:row>806</xdr:row>
      <xdr:rowOff>160020</xdr:rowOff>
    </xdr:to>
    <xdr:sp macro="" textlink="">
      <xdr:nvSpPr>
        <xdr:cNvPr id="517"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802</xdr:row>
      <xdr:rowOff>22860</xdr:rowOff>
    </xdr:from>
    <xdr:to>
      <xdr:col>24</xdr:col>
      <xdr:colOff>563880</xdr:colOff>
      <xdr:row>807</xdr:row>
      <xdr:rowOff>0</xdr:rowOff>
    </xdr:to>
    <xdr:sp macro="" textlink="">
      <xdr:nvSpPr>
        <xdr:cNvPr id="518"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823</xdr:row>
      <xdr:rowOff>0</xdr:rowOff>
    </xdr:from>
    <xdr:to>
      <xdr:col>10</xdr:col>
      <xdr:colOff>845820</xdr:colOff>
      <xdr:row>827</xdr:row>
      <xdr:rowOff>160020</xdr:rowOff>
    </xdr:to>
    <xdr:sp macro="" textlink="">
      <xdr:nvSpPr>
        <xdr:cNvPr id="519"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520"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823</xdr:row>
      <xdr:rowOff>0</xdr:rowOff>
    </xdr:from>
    <xdr:to>
      <xdr:col>10</xdr:col>
      <xdr:colOff>845820</xdr:colOff>
      <xdr:row>827</xdr:row>
      <xdr:rowOff>160020</xdr:rowOff>
    </xdr:to>
    <xdr:sp macro="" textlink="">
      <xdr:nvSpPr>
        <xdr:cNvPr id="521"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522"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523"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823</xdr:row>
      <xdr:rowOff>22860</xdr:rowOff>
    </xdr:from>
    <xdr:to>
      <xdr:col>24</xdr:col>
      <xdr:colOff>563880</xdr:colOff>
      <xdr:row>828</xdr:row>
      <xdr:rowOff>0</xdr:rowOff>
    </xdr:to>
    <xdr:sp macro="" textlink="">
      <xdr:nvSpPr>
        <xdr:cNvPr id="524"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823</xdr:row>
      <xdr:rowOff>0</xdr:rowOff>
    </xdr:from>
    <xdr:to>
      <xdr:col>10</xdr:col>
      <xdr:colOff>845820</xdr:colOff>
      <xdr:row>827</xdr:row>
      <xdr:rowOff>160020</xdr:rowOff>
    </xdr:to>
    <xdr:sp macro="" textlink="">
      <xdr:nvSpPr>
        <xdr:cNvPr id="525"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526"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823</xdr:row>
      <xdr:rowOff>0</xdr:rowOff>
    </xdr:from>
    <xdr:to>
      <xdr:col>10</xdr:col>
      <xdr:colOff>845820</xdr:colOff>
      <xdr:row>827</xdr:row>
      <xdr:rowOff>160020</xdr:rowOff>
    </xdr:to>
    <xdr:sp macro="" textlink="">
      <xdr:nvSpPr>
        <xdr:cNvPr id="527"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528"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529"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823</xdr:row>
      <xdr:rowOff>22860</xdr:rowOff>
    </xdr:from>
    <xdr:to>
      <xdr:col>24</xdr:col>
      <xdr:colOff>563880</xdr:colOff>
      <xdr:row>828</xdr:row>
      <xdr:rowOff>0</xdr:rowOff>
    </xdr:to>
    <xdr:sp macro="" textlink="">
      <xdr:nvSpPr>
        <xdr:cNvPr id="530"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844</xdr:row>
      <xdr:rowOff>0</xdr:rowOff>
    </xdr:from>
    <xdr:to>
      <xdr:col>10</xdr:col>
      <xdr:colOff>845820</xdr:colOff>
      <xdr:row>848</xdr:row>
      <xdr:rowOff>160020</xdr:rowOff>
    </xdr:to>
    <xdr:sp macro="" textlink="">
      <xdr:nvSpPr>
        <xdr:cNvPr id="531"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532"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844</xdr:row>
      <xdr:rowOff>0</xdr:rowOff>
    </xdr:from>
    <xdr:to>
      <xdr:col>10</xdr:col>
      <xdr:colOff>845820</xdr:colOff>
      <xdr:row>848</xdr:row>
      <xdr:rowOff>160020</xdr:rowOff>
    </xdr:to>
    <xdr:sp macro="" textlink="">
      <xdr:nvSpPr>
        <xdr:cNvPr id="533"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534"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535"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844</xdr:row>
      <xdr:rowOff>22860</xdr:rowOff>
    </xdr:from>
    <xdr:to>
      <xdr:col>24</xdr:col>
      <xdr:colOff>563880</xdr:colOff>
      <xdr:row>849</xdr:row>
      <xdr:rowOff>0</xdr:rowOff>
    </xdr:to>
    <xdr:sp macro="" textlink="">
      <xdr:nvSpPr>
        <xdr:cNvPr id="536"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844</xdr:row>
      <xdr:rowOff>0</xdr:rowOff>
    </xdr:from>
    <xdr:to>
      <xdr:col>10</xdr:col>
      <xdr:colOff>845820</xdr:colOff>
      <xdr:row>848</xdr:row>
      <xdr:rowOff>160020</xdr:rowOff>
    </xdr:to>
    <xdr:sp macro="" textlink="">
      <xdr:nvSpPr>
        <xdr:cNvPr id="537" name="Line 32"/>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538" name="Line 33"/>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844</xdr:row>
      <xdr:rowOff>0</xdr:rowOff>
    </xdr:from>
    <xdr:to>
      <xdr:col>10</xdr:col>
      <xdr:colOff>845820</xdr:colOff>
      <xdr:row>848</xdr:row>
      <xdr:rowOff>160020</xdr:rowOff>
    </xdr:to>
    <xdr:sp macro="" textlink="">
      <xdr:nvSpPr>
        <xdr:cNvPr id="539" name="Line 34"/>
        <xdr:cNvSpPr>
          <a:spLocks noChangeShapeType="1"/>
        </xdr:cNvSpPr>
      </xdr:nvSpPr>
      <xdr:spPr bwMode="auto">
        <a:xfrm flipH="1">
          <a:off x="6304390"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540" name="Line 35"/>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541" name="Line 36"/>
        <xdr:cNvSpPr>
          <a:spLocks noChangeShapeType="1"/>
        </xdr:cNvSpPr>
      </xdr:nvSpPr>
      <xdr:spPr bwMode="auto">
        <a:xfrm flipH="1">
          <a:off x="14603564" y="92657543"/>
          <a:ext cx="434340" cy="8723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844</xdr:row>
      <xdr:rowOff>22860</xdr:rowOff>
    </xdr:from>
    <xdr:to>
      <xdr:col>24</xdr:col>
      <xdr:colOff>563880</xdr:colOff>
      <xdr:row>849</xdr:row>
      <xdr:rowOff>0</xdr:rowOff>
    </xdr:to>
    <xdr:sp macro="" textlink="">
      <xdr:nvSpPr>
        <xdr:cNvPr id="542" name="Line 34"/>
        <xdr:cNvSpPr>
          <a:spLocks noChangeShapeType="1"/>
        </xdr:cNvSpPr>
      </xdr:nvSpPr>
      <xdr:spPr bwMode="auto">
        <a:xfrm flipH="1">
          <a:off x="14295451" y="92680403"/>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397</xdr:row>
      <xdr:rowOff>0</xdr:rowOff>
    </xdr:from>
    <xdr:to>
      <xdr:col>10</xdr:col>
      <xdr:colOff>845820</xdr:colOff>
      <xdr:row>401</xdr:row>
      <xdr:rowOff>160020</xdr:rowOff>
    </xdr:to>
    <xdr:sp macro="" textlink="">
      <xdr:nvSpPr>
        <xdr:cNvPr id="813"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814"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397</xdr:row>
      <xdr:rowOff>0</xdr:rowOff>
    </xdr:from>
    <xdr:to>
      <xdr:col>10</xdr:col>
      <xdr:colOff>845820</xdr:colOff>
      <xdr:row>401</xdr:row>
      <xdr:rowOff>160020</xdr:rowOff>
    </xdr:to>
    <xdr:sp macro="" textlink="">
      <xdr:nvSpPr>
        <xdr:cNvPr id="815"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816"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397</xdr:row>
      <xdr:rowOff>0</xdr:rowOff>
    </xdr:from>
    <xdr:to>
      <xdr:col>23</xdr:col>
      <xdr:colOff>845820</xdr:colOff>
      <xdr:row>401</xdr:row>
      <xdr:rowOff>160020</xdr:rowOff>
    </xdr:to>
    <xdr:sp macro="" textlink="">
      <xdr:nvSpPr>
        <xdr:cNvPr id="817"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397</xdr:row>
      <xdr:rowOff>22860</xdr:rowOff>
    </xdr:from>
    <xdr:to>
      <xdr:col>24</xdr:col>
      <xdr:colOff>563880</xdr:colOff>
      <xdr:row>402</xdr:row>
      <xdr:rowOff>0</xdr:rowOff>
    </xdr:to>
    <xdr:sp macro="" textlink="">
      <xdr:nvSpPr>
        <xdr:cNvPr id="818"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419</xdr:row>
      <xdr:rowOff>0</xdr:rowOff>
    </xdr:from>
    <xdr:to>
      <xdr:col>10</xdr:col>
      <xdr:colOff>845820</xdr:colOff>
      <xdr:row>423</xdr:row>
      <xdr:rowOff>160020</xdr:rowOff>
    </xdr:to>
    <xdr:sp macro="" textlink="">
      <xdr:nvSpPr>
        <xdr:cNvPr id="819"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820"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419</xdr:row>
      <xdr:rowOff>0</xdr:rowOff>
    </xdr:from>
    <xdr:to>
      <xdr:col>10</xdr:col>
      <xdr:colOff>845820</xdr:colOff>
      <xdr:row>423</xdr:row>
      <xdr:rowOff>160020</xdr:rowOff>
    </xdr:to>
    <xdr:sp macro="" textlink="">
      <xdr:nvSpPr>
        <xdr:cNvPr id="821"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822"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419</xdr:row>
      <xdr:rowOff>0</xdr:rowOff>
    </xdr:from>
    <xdr:to>
      <xdr:col>23</xdr:col>
      <xdr:colOff>845820</xdr:colOff>
      <xdr:row>423</xdr:row>
      <xdr:rowOff>160020</xdr:rowOff>
    </xdr:to>
    <xdr:sp macro="" textlink="">
      <xdr:nvSpPr>
        <xdr:cNvPr id="823"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419</xdr:row>
      <xdr:rowOff>22860</xdr:rowOff>
    </xdr:from>
    <xdr:to>
      <xdr:col>24</xdr:col>
      <xdr:colOff>563880</xdr:colOff>
      <xdr:row>424</xdr:row>
      <xdr:rowOff>0</xdr:rowOff>
    </xdr:to>
    <xdr:sp macro="" textlink="">
      <xdr:nvSpPr>
        <xdr:cNvPr id="824"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440</xdr:row>
      <xdr:rowOff>0</xdr:rowOff>
    </xdr:from>
    <xdr:to>
      <xdr:col>10</xdr:col>
      <xdr:colOff>845820</xdr:colOff>
      <xdr:row>444</xdr:row>
      <xdr:rowOff>160020</xdr:rowOff>
    </xdr:to>
    <xdr:sp macro="" textlink="">
      <xdr:nvSpPr>
        <xdr:cNvPr id="831"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832"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440</xdr:row>
      <xdr:rowOff>0</xdr:rowOff>
    </xdr:from>
    <xdr:to>
      <xdr:col>10</xdr:col>
      <xdr:colOff>845820</xdr:colOff>
      <xdr:row>444</xdr:row>
      <xdr:rowOff>160020</xdr:rowOff>
    </xdr:to>
    <xdr:sp macro="" textlink="">
      <xdr:nvSpPr>
        <xdr:cNvPr id="833"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834"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440</xdr:row>
      <xdr:rowOff>0</xdr:rowOff>
    </xdr:from>
    <xdr:to>
      <xdr:col>23</xdr:col>
      <xdr:colOff>845820</xdr:colOff>
      <xdr:row>444</xdr:row>
      <xdr:rowOff>160020</xdr:rowOff>
    </xdr:to>
    <xdr:sp macro="" textlink="">
      <xdr:nvSpPr>
        <xdr:cNvPr id="835"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440</xdr:row>
      <xdr:rowOff>22860</xdr:rowOff>
    </xdr:from>
    <xdr:to>
      <xdr:col>24</xdr:col>
      <xdr:colOff>563880</xdr:colOff>
      <xdr:row>445</xdr:row>
      <xdr:rowOff>0</xdr:rowOff>
    </xdr:to>
    <xdr:sp macro="" textlink="">
      <xdr:nvSpPr>
        <xdr:cNvPr id="836"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483</xdr:row>
      <xdr:rowOff>0</xdr:rowOff>
    </xdr:from>
    <xdr:to>
      <xdr:col>10</xdr:col>
      <xdr:colOff>845820</xdr:colOff>
      <xdr:row>487</xdr:row>
      <xdr:rowOff>160020</xdr:rowOff>
    </xdr:to>
    <xdr:sp macro="" textlink="">
      <xdr:nvSpPr>
        <xdr:cNvPr id="837"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838"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483</xdr:row>
      <xdr:rowOff>0</xdr:rowOff>
    </xdr:from>
    <xdr:to>
      <xdr:col>10</xdr:col>
      <xdr:colOff>845820</xdr:colOff>
      <xdr:row>487</xdr:row>
      <xdr:rowOff>160020</xdr:rowOff>
    </xdr:to>
    <xdr:sp macro="" textlink="">
      <xdr:nvSpPr>
        <xdr:cNvPr id="839"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840"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483</xdr:row>
      <xdr:rowOff>0</xdr:rowOff>
    </xdr:from>
    <xdr:to>
      <xdr:col>23</xdr:col>
      <xdr:colOff>845820</xdr:colOff>
      <xdr:row>487</xdr:row>
      <xdr:rowOff>160020</xdr:rowOff>
    </xdr:to>
    <xdr:sp macro="" textlink="">
      <xdr:nvSpPr>
        <xdr:cNvPr id="841"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483</xdr:row>
      <xdr:rowOff>22860</xdr:rowOff>
    </xdr:from>
    <xdr:to>
      <xdr:col>24</xdr:col>
      <xdr:colOff>563880</xdr:colOff>
      <xdr:row>488</xdr:row>
      <xdr:rowOff>0</xdr:rowOff>
    </xdr:to>
    <xdr:sp macro="" textlink="">
      <xdr:nvSpPr>
        <xdr:cNvPr id="842"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461</xdr:row>
      <xdr:rowOff>0</xdr:rowOff>
    </xdr:from>
    <xdr:to>
      <xdr:col>10</xdr:col>
      <xdr:colOff>845820</xdr:colOff>
      <xdr:row>465</xdr:row>
      <xdr:rowOff>160020</xdr:rowOff>
    </xdr:to>
    <xdr:sp macro="" textlink="">
      <xdr:nvSpPr>
        <xdr:cNvPr id="843"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844"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461</xdr:row>
      <xdr:rowOff>0</xdr:rowOff>
    </xdr:from>
    <xdr:to>
      <xdr:col>10</xdr:col>
      <xdr:colOff>845820</xdr:colOff>
      <xdr:row>465</xdr:row>
      <xdr:rowOff>160020</xdr:rowOff>
    </xdr:to>
    <xdr:sp macro="" textlink="">
      <xdr:nvSpPr>
        <xdr:cNvPr id="845"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846"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461</xdr:row>
      <xdr:rowOff>0</xdr:rowOff>
    </xdr:from>
    <xdr:to>
      <xdr:col>23</xdr:col>
      <xdr:colOff>845820</xdr:colOff>
      <xdr:row>465</xdr:row>
      <xdr:rowOff>160020</xdr:rowOff>
    </xdr:to>
    <xdr:sp macro="" textlink="">
      <xdr:nvSpPr>
        <xdr:cNvPr id="847"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461</xdr:row>
      <xdr:rowOff>22860</xdr:rowOff>
    </xdr:from>
    <xdr:to>
      <xdr:col>24</xdr:col>
      <xdr:colOff>563880</xdr:colOff>
      <xdr:row>466</xdr:row>
      <xdr:rowOff>0</xdr:rowOff>
    </xdr:to>
    <xdr:sp macro="" textlink="">
      <xdr:nvSpPr>
        <xdr:cNvPr id="848"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781</xdr:row>
      <xdr:rowOff>0</xdr:rowOff>
    </xdr:from>
    <xdr:to>
      <xdr:col>10</xdr:col>
      <xdr:colOff>845820</xdr:colOff>
      <xdr:row>785</xdr:row>
      <xdr:rowOff>160020</xdr:rowOff>
    </xdr:to>
    <xdr:sp macro="" textlink="">
      <xdr:nvSpPr>
        <xdr:cNvPr id="849"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850"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781</xdr:row>
      <xdr:rowOff>0</xdr:rowOff>
    </xdr:from>
    <xdr:to>
      <xdr:col>10</xdr:col>
      <xdr:colOff>845820</xdr:colOff>
      <xdr:row>785</xdr:row>
      <xdr:rowOff>160020</xdr:rowOff>
    </xdr:to>
    <xdr:sp macro="" textlink="">
      <xdr:nvSpPr>
        <xdr:cNvPr id="851"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852"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781</xdr:row>
      <xdr:rowOff>0</xdr:rowOff>
    </xdr:from>
    <xdr:to>
      <xdr:col>23</xdr:col>
      <xdr:colOff>845820</xdr:colOff>
      <xdr:row>785</xdr:row>
      <xdr:rowOff>160020</xdr:rowOff>
    </xdr:to>
    <xdr:sp macro="" textlink="">
      <xdr:nvSpPr>
        <xdr:cNvPr id="853"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781</xdr:row>
      <xdr:rowOff>22860</xdr:rowOff>
    </xdr:from>
    <xdr:to>
      <xdr:col>24</xdr:col>
      <xdr:colOff>563880</xdr:colOff>
      <xdr:row>786</xdr:row>
      <xdr:rowOff>0</xdr:rowOff>
    </xdr:to>
    <xdr:sp macro="" textlink="">
      <xdr:nvSpPr>
        <xdr:cNvPr id="854"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759</xdr:row>
      <xdr:rowOff>0</xdr:rowOff>
    </xdr:from>
    <xdr:to>
      <xdr:col>10</xdr:col>
      <xdr:colOff>845820</xdr:colOff>
      <xdr:row>763</xdr:row>
      <xdr:rowOff>160020</xdr:rowOff>
    </xdr:to>
    <xdr:sp macro="" textlink="">
      <xdr:nvSpPr>
        <xdr:cNvPr id="855"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856"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759</xdr:row>
      <xdr:rowOff>0</xdr:rowOff>
    </xdr:from>
    <xdr:to>
      <xdr:col>10</xdr:col>
      <xdr:colOff>845820</xdr:colOff>
      <xdr:row>763</xdr:row>
      <xdr:rowOff>160020</xdr:rowOff>
    </xdr:to>
    <xdr:sp macro="" textlink="">
      <xdr:nvSpPr>
        <xdr:cNvPr id="857"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858"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759</xdr:row>
      <xdr:rowOff>0</xdr:rowOff>
    </xdr:from>
    <xdr:to>
      <xdr:col>23</xdr:col>
      <xdr:colOff>845820</xdr:colOff>
      <xdr:row>763</xdr:row>
      <xdr:rowOff>160020</xdr:rowOff>
    </xdr:to>
    <xdr:sp macro="" textlink="">
      <xdr:nvSpPr>
        <xdr:cNvPr id="859"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759</xdr:row>
      <xdr:rowOff>22860</xdr:rowOff>
    </xdr:from>
    <xdr:to>
      <xdr:col>24</xdr:col>
      <xdr:colOff>563880</xdr:colOff>
      <xdr:row>764</xdr:row>
      <xdr:rowOff>0</xdr:rowOff>
    </xdr:to>
    <xdr:sp macro="" textlink="">
      <xdr:nvSpPr>
        <xdr:cNvPr id="860"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738</xdr:row>
      <xdr:rowOff>0</xdr:rowOff>
    </xdr:from>
    <xdr:to>
      <xdr:col>10</xdr:col>
      <xdr:colOff>845820</xdr:colOff>
      <xdr:row>742</xdr:row>
      <xdr:rowOff>160020</xdr:rowOff>
    </xdr:to>
    <xdr:sp macro="" textlink="">
      <xdr:nvSpPr>
        <xdr:cNvPr id="861"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862"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738</xdr:row>
      <xdr:rowOff>0</xdr:rowOff>
    </xdr:from>
    <xdr:to>
      <xdr:col>10</xdr:col>
      <xdr:colOff>845820</xdr:colOff>
      <xdr:row>742</xdr:row>
      <xdr:rowOff>160020</xdr:rowOff>
    </xdr:to>
    <xdr:sp macro="" textlink="">
      <xdr:nvSpPr>
        <xdr:cNvPr id="863"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864"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738</xdr:row>
      <xdr:rowOff>0</xdr:rowOff>
    </xdr:from>
    <xdr:to>
      <xdr:col>23</xdr:col>
      <xdr:colOff>845820</xdr:colOff>
      <xdr:row>742</xdr:row>
      <xdr:rowOff>160020</xdr:rowOff>
    </xdr:to>
    <xdr:sp macro="" textlink="">
      <xdr:nvSpPr>
        <xdr:cNvPr id="865"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738</xdr:row>
      <xdr:rowOff>22860</xdr:rowOff>
    </xdr:from>
    <xdr:to>
      <xdr:col>24</xdr:col>
      <xdr:colOff>563880</xdr:colOff>
      <xdr:row>743</xdr:row>
      <xdr:rowOff>0</xdr:rowOff>
    </xdr:to>
    <xdr:sp macro="" textlink="">
      <xdr:nvSpPr>
        <xdr:cNvPr id="866"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717</xdr:row>
      <xdr:rowOff>0</xdr:rowOff>
    </xdr:from>
    <xdr:to>
      <xdr:col>10</xdr:col>
      <xdr:colOff>845820</xdr:colOff>
      <xdr:row>721</xdr:row>
      <xdr:rowOff>160020</xdr:rowOff>
    </xdr:to>
    <xdr:sp macro="" textlink="">
      <xdr:nvSpPr>
        <xdr:cNvPr id="867"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868"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717</xdr:row>
      <xdr:rowOff>0</xdr:rowOff>
    </xdr:from>
    <xdr:to>
      <xdr:col>10</xdr:col>
      <xdr:colOff>845820</xdr:colOff>
      <xdr:row>721</xdr:row>
      <xdr:rowOff>160020</xdr:rowOff>
    </xdr:to>
    <xdr:sp macro="" textlink="">
      <xdr:nvSpPr>
        <xdr:cNvPr id="869"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870"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717</xdr:row>
      <xdr:rowOff>0</xdr:rowOff>
    </xdr:from>
    <xdr:to>
      <xdr:col>23</xdr:col>
      <xdr:colOff>845820</xdr:colOff>
      <xdr:row>721</xdr:row>
      <xdr:rowOff>160020</xdr:rowOff>
    </xdr:to>
    <xdr:sp macro="" textlink="">
      <xdr:nvSpPr>
        <xdr:cNvPr id="871"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717</xdr:row>
      <xdr:rowOff>22860</xdr:rowOff>
    </xdr:from>
    <xdr:to>
      <xdr:col>24</xdr:col>
      <xdr:colOff>563880</xdr:colOff>
      <xdr:row>722</xdr:row>
      <xdr:rowOff>0</xdr:rowOff>
    </xdr:to>
    <xdr:sp macro="" textlink="">
      <xdr:nvSpPr>
        <xdr:cNvPr id="872"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695</xdr:row>
      <xdr:rowOff>0</xdr:rowOff>
    </xdr:from>
    <xdr:to>
      <xdr:col>10</xdr:col>
      <xdr:colOff>845820</xdr:colOff>
      <xdr:row>699</xdr:row>
      <xdr:rowOff>160020</xdr:rowOff>
    </xdr:to>
    <xdr:sp macro="" textlink="">
      <xdr:nvSpPr>
        <xdr:cNvPr id="873"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874"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695</xdr:row>
      <xdr:rowOff>0</xdr:rowOff>
    </xdr:from>
    <xdr:to>
      <xdr:col>10</xdr:col>
      <xdr:colOff>845820</xdr:colOff>
      <xdr:row>699</xdr:row>
      <xdr:rowOff>160020</xdr:rowOff>
    </xdr:to>
    <xdr:sp macro="" textlink="">
      <xdr:nvSpPr>
        <xdr:cNvPr id="875"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876"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695</xdr:row>
      <xdr:rowOff>0</xdr:rowOff>
    </xdr:from>
    <xdr:to>
      <xdr:col>23</xdr:col>
      <xdr:colOff>845820</xdr:colOff>
      <xdr:row>699</xdr:row>
      <xdr:rowOff>160020</xdr:rowOff>
    </xdr:to>
    <xdr:sp macro="" textlink="">
      <xdr:nvSpPr>
        <xdr:cNvPr id="877"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695</xdr:row>
      <xdr:rowOff>22860</xdr:rowOff>
    </xdr:from>
    <xdr:to>
      <xdr:col>24</xdr:col>
      <xdr:colOff>563880</xdr:colOff>
      <xdr:row>700</xdr:row>
      <xdr:rowOff>0</xdr:rowOff>
    </xdr:to>
    <xdr:sp macro="" textlink="">
      <xdr:nvSpPr>
        <xdr:cNvPr id="878"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674</xdr:row>
      <xdr:rowOff>0</xdr:rowOff>
    </xdr:from>
    <xdr:to>
      <xdr:col>10</xdr:col>
      <xdr:colOff>845820</xdr:colOff>
      <xdr:row>678</xdr:row>
      <xdr:rowOff>160020</xdr:rowOff>
    </xdr:to>
    <xdr:sp macro="" textlink="">
      <xdr:nvSpPr>
        <xdr:cNvPr id="879"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880"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674</xdr:row>
      <xdr:rowOff>0</xdr:rowOff>
    </xdr:from>
    <xdr:to>
      <xdr:col>10</xdr:col>
      <xdr:colOff>845820</xdr:colOff>
      <xdr:row>678</xdr:row>
      <xdr:rowOff>160020</xdr:rowOff>
    </xdr:to>
    <xdr:sp macro="" textlink="">
      <xdr:nvSpPr>
        <xdr:cNvPr id="881"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882"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674</xdr:row>
      <xdr:rowOff>0</xdr:rowOff>
    </xdr:from>
    <xdr:to>
      <xdr:col>23</xdr:col>
      <xdr:colOff>845820</xdr:colOff>
      <xdr:row>678</xdr:row>
      <xdr:rowOff>160020</xdr:rowOff>
    </xdr:to>
    <xdr:sp macro="" textlink="">
      <xdr:nvSpPr>
        <xdr:cNvPr id="883"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674</xdr:row>
      <xdr:rowOff>22860</xdr:rowOff>
    </xdr:from>
    <xdr:to>
      <xdr:col>24</xdr:col>
      <xdr:colOff>563880</xdr:colOff>
      <xdr:row>679</xdr:row>
      <xdr:rowOff>0</xdr:rowOff>
    </xdr:to>
    <xdr:sp macro="" textlink="">
      <xdr:nvSpPr>
        <xdr:cNvPr id="884"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653</xdr:row>
      <xdr:rowOff>0</xdr:rowOff>
    </xdr:from>
    <xdr:to>
      <xdr:col>10</xdr:col>
      <xdr:colOff>845820</xdr:colOff>
      <xdr:row>657</xdr:row>
      <xdr:rowOff>160020</xdr:rowOff>
    </xdr:to>
    <xdr:sp macro="" textlink="">
      <xdr:nvSpPr>
        <xdr:cNvPr id="885"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886"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653</xdr:row>
      <xdr:rowOff>0</xdr:rowOff>
    </xdr:from>
    <xdr:to>
      <xdr:col>10</xdr:col>
      <xdr:colOff>845820</xdr:colOff>
      <xdr:row>657</xdr:row>
      <xdr:rowOff>160020</xdr:rowOff>
    </xdr:to>
    <xdr:sp macro="" textlink="">
      <xdr:nvSpPr>
        <xdr:cNvPr id="887"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888"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653</xdr:row>
      <xdr:rowOff>0</xdr:rowOff>
    </xdr:from>
    <xdr:to>
      <xdr:col>23</xdr:col>
      <xdr:colOff>845820</xdr:colOff>
      <xdr:row>657</xdr:row>
      <xdr:rowOff>160020</xdr:rowOff>
    </xdr:to>
    <xdr:sp macro="" textlink="">
      <xdr:nvSpPr>
        <xdr:cNvPr id="889"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653</xdr:row>
      <xdr:rowOff>22860</xdr:rowOff>
    </xdr:from>
    <xdr:to>
      <xdr:col>24</xdr:col>
      <xdr:colOff>563880</xdr:colOff>
      <xdr:row>658</xdr:row>
      <xdr:rowOff>0</xdr:rowOff>
    </xdr:to>
    <xdr:sp macro="" textlink="">
      <xdr:nvSpPr>
        <xdr:cNvPr id="890"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632</xdr:row>
      <xdr:rowOff>0</xdr:rowOff>
    </xdr:from>
    <xdr:to>
      <xdr:col>10</xdr:col>
      <xdr:colOff>845820</xdr:colOff>
      <xdr:row>636</xdr:row>
      <xdr:rowOff>160020</xdr:rowOff>
    </xdr:to>
    <xdr:sp macro="" textlink="">
      <xdr:nvSpPr>
        <xdr:cNvPr id="891"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892"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632</xdr:row>
      <xdr:rowOff>0</xdr:rowOff>
    </xdr:from>
    <xdr:to>
      <xdr:col>10</xdr:col>
      <xdr:colOff>845820</xdr:colOff>
      <xdr:row>636</xdr:row>
      <xdr:rowOff>160020</xdr:rowOff>
    </xdr:to>
    <xdr:sp macro="" textlink="">
      <xdr:nvSpPr>
        <xdr:cNvPr id="893"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894"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632</xdr:row>
      <xdr:rowOff>0</xdr:rowOff>
    </xdr:from>
    <xdr:to>
      <xdr:col>23</xdr:col>
      <xdr:colOff>845820</xdr:colOff>
      <xdr:row>636</xdr:row>
      <xdr:rowOff>160020</xdr:rowOff>
    </xdr:to>
    <xdr:sp macro="" textlink="">
      <xdr:nvSpPr>
        <xdr:cNvPr id="895"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632</xdr:row>
      <xdr:rowOff>22860</xdr:rowOff>
    </xdr:from>
    <xdr:to>
      <xdr:col>24</xdr:col>
      <xdr:colOff>563880</xdr:colOff>
      <xdr:row>637</xdr:row>
      <xdr:rowOff>0</xdr:rowOff>
    </xdr:to>
    <xdr:sp macro="" textlink="">
      <xdr:nvSpPr>
        <xdr:cNvPr id="896"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610</xdr:row>
      <xdr:rowOff>0</xdr:rowOff>
    </xdr:from>
    <xdr:to>
      <xdr:col>10</xdr:col>
      <xdr:colOff>845820</xdr:colOff>
      <xdr:row>614</xdr:row>
      <xdr:rowOff>160020</xdr:rowOff>
    </xdr:to>
    <xdr:sp macro="" textlink="">
      <xdr:nvSpPr>
        <xdr:cNvPr id="897"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898"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610</xdr:row>
      <xdr:rowOff>0</xdr:rowOff>
    </xdr:from>
    <xdr:to>
      <xdr:col>10</xdr:col>
      <xdr:colOff>845820</xdr:colOff>
      <xdr:row>614</xdr:row>
      <xdr:rowOff>160020</xdr:rowOff>
    </xdr:to>
    <xdr:sp macro="" textlink="">
      <xdr:nvSpPr>
        <xdr:cNvPr id="899"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900"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610</xdr:row>
      <xdr:rowOff>0</xdr:rowOff>
    </xdr:from>
    <xdr:to>
      <xdr:col>23</xdr:col>
      <xdr:colOff>845820</xdr:colOff>
      <xdr:row>614</xdr:row>
      <xdr:rowOff>160020</xdr:rowOff>
    </xdr:to>
    <xdr:sp macro="" textlink="">
      <xdr:nvSpPr>
        <xdr:cNvPr id="901"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610</xdr:row>
      <xdr:rowOff>22860</xdr:rowOff>
    </xdr:from>
    <xdr:to>
      <xdr:col>24</xdr:col>
      <xdr:colOff>563880</xdr:colOff>
      <xdr:row>615</xdr:row>
      <xdr:rowOff>0</xdr:rowOff>
    </xdr:to>
    <xdr:sp macro="" textlink="">
      <xdr:nvSpPr>
        <xdr:cNvPr id="902"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589</xdr:row>
      <xdr:rowOff>0</xdr:rowOff>
    </xdr:from>
    <xdr:to>
      <xdr:col>10</xdr:col>
      <xdr:colOff>845820</xdr:colOff>
      <xdr:row>593</xdr:row>
      <xdr:rowOff>160020</xdr:rowOff>
    </xdr:to>
    <xdr:sp macro="" textlink="">
      <xdr:nvSpPr>
        <xdr:cNvPr id="903"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904"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589</xdr:row>
      <xdr:rowOff>0</xdr:rowOff>
    </xdr:from>
    <xdr:to>
      <xdr:col>10</xdr:col>
      <xdr:colOff>845820</xdr:colOff>
      <xdr:row>593</xdr:row>
      <xdr:rowOff>160020</xdr:rowOff>
    </xdr:to>
    <xdr:sp macro="" textlink="">
      <xdr:nvSpPr>
        <xdr:cNvPr id="905"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906"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589</xdr:row>
      <xdr:rowOff>0</xdr:rowOff>
    </xdr:from>
    <xdr:to>
      <xdr:col>23</xdr:col>
      <xdr:colOff>845820</xdr:colOff>
      <xdr:row>593</xdr:row>
      <xdr:rowOff>160020</xdr:rowOff>
    </xdr:to>
    <xdr:sp macro="" textlink="">
      <xdr:nvSpPr>
        <xdr:cNvPr id="907"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589</xdr:row>
      <xdr:rowOff>22860</xdr:rowOff>
    </xdr:from>
    <xdr:to>
      <xdr:col>24</xdr:col>
      <xdr:colOff>563880</xdr:colOff>
      <xdr:row>594</xdr:row>
      <xdr:rowOff>0</xdr:rowOff>
    </xdr:to>
    <xdr:sp macro="" textlink="">
      <xdr:nvSpPr>
        <xdr:cNvPr id="908"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568</xdr:row>
      <xdr:rowOff>0</xdr:rowOff>
    </xdr:from>
    <xdr:to>
      <xdr:col>10</xdr:col>
      <xdr:colOff>845820</xdr:colOff>
      <xdr:row>572</xdr:row>
      <xdr:rowOff>160020</xdr:rowOff>
    </xdr:to>
    <xdr:sp macro="" textlink="">
      <xdr:nvSpPr>
        <xdr:cNvPr id="909"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910"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568</xdr:row>
      <xdr:rowOff>0</xdr:rowOff>
    </xdr:from>
    <xdr:to>
      <xdr:col>10</xdr:col>
      <xdr:colOff>845820</xdr:colOff>
      <xdr:row>572</xdr:row>
      <xdr:rowOff>160020</xdr:rowOff>
    </xdr:to>
    <xdr:sp macro="" textlink="">
      <xdr:nvSpPr>
        <xdr:cNvPr id="911"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912"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568</xdr:row>
      <xdr:rowOff>0</xdr:rowOff>
    </xdr:from>
    <xdr:to>
      <xdr:col>23</xdr:col>
      <xdr:colOff>845820</xdr:colOff>
      <xdr:row>572</xdr:row>
      <xdr:rowOff>160020</xdr:rowOff>
    </xdr:to>
    <xdr:sp macro="" textlink="">
      <xdr:nvSpPr>
        <xdr:cNvPr id="913"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568</xdr:row>
      <xdr:rowOff>22860</xdr:rowOff>
    </xdr:from>
    <xdr:to>
      <xdr:col>24</xdr:col>
      <xdr:colOff>563880</xdr:colOff>
      <xdr:row>573</xdr:row>
      <xdr:rowOff>0</xdr:rowOff>
    </xdr:to>
    <xdr:sp macro="" textlink="">
      <xdr:nvSpPr>
        <xdr:cNvPr id="914"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546</xdr:row>
      <xdr:rowOff>0</xdr:rowOff>
    </xdr:from>
    <xdr:to>
      <xdr:col>10</xdr:col>
      <xdr:colOff>845820</xdr:colOff>
      <xdr:row>550</xdr:row>
      <xdr:rowOff>160020</xdr:rowOff>
    </xdr:to>
    <xdr:sp macro="" textlink="">
      <xdr:nvSpPr>
        <xdr:cNvPr id="915"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916"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546</xdr:row>
      <xdr:rowOff>0</xdr:rowOff>
    </xdr:from>
    <xdr:to>
      <xdr:col>10</xdr:col>
      <xdr:colOff>845820</xdr:colOff>
      <xdr:row>550</xdr:row>
      <xdr:rowOff>160020</xdr:rowOff>
    </xdr:to>
    <xdr:sp macro="" textlink="">
      <xdr:nvSpPr>
        <xdr:cNvPr id="917"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918"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546</xdr:row>
      <xdr:rowOff>0</xdr:rowOff>
    </xdr:from>
    <xdr:to>
      <xdr:col>23</xdr:col>
      <xdr:colOff>845820</xdr:colOff>
      <xdr:row>550</xdr:row>
      <xdr:rowOff>160020</xdr:rowOff>
    </xdr:to>
    <xdr:sp macro="" textlink="">
      <xdr:nvSpPr>
        <xdr:cNvPr id="919"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546</xdr:row>
      <xdr:rowOff>22860</xdr:rowOff>
    </xdr:from>
    <xdr:to>
      <xdr:col>24</xdr:col>
      <xdr:colOff>563880</xdr:colOff>
      <xdr:row>551</xdr:row>
      <xdr:rowOff>0</xdr:rowOff>
    </xdr:to>
    <xdr:sp macro="" textlink="">
      <xdr:nvSpPr>
        <xdr:cNvPr id="920"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525</xdr:row>
      <xdr:rowOff>0</xdr:rowOff>
    </xdr:from>
    <xdr:to>
      <xdr:col>10</xdr:col>
      <xdr:colOff>845820</xdr:colOff>
      <xdr:row>529</xdr:row>
      <xdr:rowOff>160020</xdr:rowOff>
    </xdr:to>
    <xdr:sp macro="" textlink="">
      <xdr:nvSpPr>
        <xdr:cNvPr id="921"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922"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525</xdr:row>
      <xdr:rowOff>0</xdr:rowOff>
    </xdr:from>
    <xdr:to>
      <xdr:col>10</xdr:col>
      <xdr:colOff>845820</xdr:colOff>
      <xdr:row>529</xdr:row>
      <xdr:rowOff>160020</xdr:rowOff>
    </xdr:to>
    <xdr:sp macro="" textlink="">
      <xdr:nvSpPr>
        <xdr:cNvPr id="923"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924"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525</xdr:row>
      <xdr:rowOff>0</xdr:rowOff>
    </xdr:from>
    <xdr:to>
      <xdr:col>23</xdr:col>
      <xdr:colOff>845820</xdr:colOff>
      <xdr:row>529</xdr:row>
      <xdr:rowOff>160020</xdr:rowOff>
    </xdr:to>
    <xdr:sp macro="" textlink="">
      <xdr:nvSpPr>
        <xdr:cNvPr id="925"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525</xdr:row>
      <xdr:rowOff>22860</xdr:rowOff>
    </xdr:from>
    <xdr:to>
      <xdr:col>24</xdr:col>
      <xdr:colOff>563880</xdr:colOff>
      <xdr:row>530</xdr:row>
      <xdr:rowOff>0</xdr:rowOff>
    </xdr:to>
    <xdr:sp macro="" textlink="">
      <xdr:nvSpPr>
        <xdr:cNvPr id="926"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504</xdr:row>
      <xdr:rowOff>0</xdr:rowOff>
    </xdr:from>
    <xdr:to>
      <xdr:col>10</xdr:col>
      <xdr:colOff>845820</xdr:colOff>
      <xdr:row>508</xdr:row>
      <xdr:rowOff>160020</xdr:rowOff>
    </xdr:to>
    <xdr:sp macro="" textlink="">
      <xdr:nvSpPr>
        <xdr:cNvPr id="927"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928"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504</xdr:row>
      <xdr:rowOff>0</xdr:rowOff>
    </xdr:from>
    <xdr:to>
      <xdr:col>10</xdr:col>
      <xdr:colOff>845820</xdr:colOff>
      <xdr:row>508</xdr:row>
      <xdr:rowOff>160020</xdr:rowOff>
    </xdr:to>
    <xdr:sp macro="" textlink="">
      <xdr:nvSpPr>
        <xdr:cNvPr id="929"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930"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504</xdr:row>
      <xdr:rowOff>0</xdr:rowOff>
    </xdr:from>
    <xdr:to>
      <xdr:col>23</xdr:col>
      <xdr:colOff>845820</xdr:colOff>
      <xdr:row>508</xdr:row>
      <xdr:rowOff>160020</xdr:rowOff>
    </xdr:to>
    <xdr:sp macro="" textlink="">
      <xdr:nvSpPr>
        <xdr:cNvPr id="931"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504</xdr:row>
      <xdr:rowOff>22860</xdr:rowOff>
    </xdr:from>
    <xdr:to>
      <xdr:col>24</xdr:col>
      <xdr:colOff>563880</xdr:colOff>
      <xdr:row>509</xdr:row>
      <xdr:rowOff>0</xdr:rowOff>
    </xdr:to>
    <xdr:sp macro="" textlink="">
      <xdr:nvSpPr>
        <xdr:cNvPr id="932"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823</xdr:row>
      <xdr:rowOff>0</xdr:rowOff>
    </xdr:from>
    <xdr:to>
      <xdr:col>10</xdr:col>
      <xdr:colOff>845820</xdr:colOff>
      <xdr:row>827</xdr:row>
      <xdr:rowOff>160020</xdr:rowOff>
    </xdr:to>
    <xdr:sp macro="" textlink="">
      <xdr:nvSpPr>
        <xdr:cNvPr id="933"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934"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823</xdr:row>
      <xdr:rowOff>0</xdr:rowOff>
    </xdr:from>
    <xdr:to>
      <xdr:col>10</xdr:col>
      <xdr:colOff>845820</xdr:colOff>
      <xdr:row>827</xdr:row>
      <xdr:rowOff>160020</xdr:rowOff>
    </xdr:to>
    <xdr:sp macro="" textlink="">
      <xdr:nvSpPr>
        <xdr:cNvPr id="935"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936"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823</xdr:row>
      <xdr:rowOff>0</xdr:rowOff>
    </xdr:from>
    <xdr:to>
      <xdr:col>23</xdr:col>
      <xdr:colOff>845820</xdr:colOff>
      <xdr:row>827</xdr:row>
      <xdr:rowOff>160020</xdr:rowOff>
    </xdr:to>
    <xdr:sp macro="" textlink="">
      <xdr:nvSpPr>
        <xdr:cNvPr id="937"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823</xdr:row>
      <xdr:rowOff>22860</xdr:rowOff>
    </xdr:from>
    <xdr:to>
      <xdr:col>24</xdr:col>
      <xdr:colOff>563880</xdr:colOff>
      <xdr:row>828</xdr:row>
      <xdr:rowOff>0</xdr:rowOff>
    </xdr:to>
    <xdr:sp macro="" textlink="">
      <xdr:nvSpPr>
        <xdr:cNvPr id="938"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844</xdr:row>
      <xdr:rowOff>0</xdr:rowOff>
    </xdr:from>
    <xdr:to>
      <xdr:col>10</xdr:col>
      <xdr:colOff>845820</xdr:colOff>
      <xdr:row>848</xdr:row>
      <xdr:rowOff>160020</xdr:rowOff>
    </xdr:to>
    <xdr:sp macro="" textlink="">
      <xdr:nvSpPr>
        <xdr:cNvPr id="939" name="Line 32"/>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940" name="Line 33"/>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844</xdr:row>
      <xdr:rowOff>0</xdr:rowOff>
    </xdr:from>
    <xdr:to>
      <xdr:col>10</xdr:col>
      <xdr:colOff>845820</xdr:colOff>
      <xdr:row>848</xdr:row>
      <xdr:rowOff>160020</xdr:rowOff>
    </xdr:to>
    <xdr:sp macro="" textlink="">
      <xdr:nvSpPr>
        <xdr:cNvPr id="941" name="Line 34"/>
        <xdr:cNvSpPr>
          <a:spLocks noChangeShapeType="1"/>
        </xdr:cNvSpPr>
      </xdr:nvSpPr>
      <xdr:spPr bwMode="auto">
        <a:xfrm flipH="1">
          <a:off x="6304390"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942" name="Line 35"/>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175260</xdr:colOff>
      <xdr:row>844</xdr:row>
      <xdr:rowOff>0</xdr:rowOff>
    </xdr:from>
    <xdr:to>
      <xdr:col>23</xdr:col>
      <xdr:colOff>845820</xdr:colOff>
      <xdr:row>848</xdr:row>
      <xdr:rowOff>160020</xdr:rowOff>
    </xdr:to>
    <xdr:sp macro="" textlink="">
      <xdr:nvSpPr>
        <xdr:cNvPr id="943" name="Line 36"/>
        <xdr:cNvSpPr>
          <a:spLocks noChangeShapeType="1"/>
        </xdr:cNvSpPr>
      </xdr:nvSpPr>
      <xdr:spPr bwMode="auto">
        <a:xfrm flipH="1">
          <a:off x="14603564" y="87679696"/>
          <a:ext cx="434340" cy="872324"/>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844</xdr:row>
      <xdr:rowOff>22860</xdr:rowOff>
    </xdr:from>
    <xdr:to>
      <xdr:col>24</xdr:col>
      <xdr:colOff>563880</xdr:colOff>
      <xdr:row>849</xdr:row>
      <xdr:rowOff>0</xdr:rowOff>
    </xdr:to>
    <xdr:sp macro="" textlink="">
      <xdr:nvSpPr>
        <xdr:cNvPr id="944" name="Line 34"/>
        <xdr:cNvSpPr>
          <a:spLocks noChangeShapeType="1"/>
        </xdr:cNvSpPr>
      </xdr:nvSpPr>
      <xdr:spPr bwMode="auto">
        <a:xfrm flipH="1">
          <a:off x="14295451" y="87702556"/>
          <a:ext cx="1309646" cy="1269227"/>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58</xdr:row>
      <xdr:rowOff>33130</xdr:rowOff>
    </xdr:from>
    <xdr:to>
      <xdr:col>11</xdr:col>
      <xdr:colOff>554935</xdr:colOff>
      <xdr:row>61</xdr:row>
      <xdr:rowOff>160019</xdr:rowOff>
    </xdr:to>
    <xdr:sp macro="" textlink="">
      <xdr:nvSpPr>
        <xdr:cNvPr id="945" name="Line 34"/>
        <xdr:cNvSpPr>
          <a:spLocks noChangeShapeType="1"/>
        </xdr:cNvSpPr>
      </xdr:nvSpPr>
      <xdr:spPr bwMode="auto">
        <a:xfrm flipH="1">
          <a:off x="6304390" y="8514521"/>
          <a:ext cx="992588" cy="67354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57</xdr:row>
      <xdr:rowOff>22860</xdr:rowOff>
    </xdr:from>
    <xdr:to>
      <xdr:col>24</xdr:col>
      <xdr:colOff>563880</xdr:colOff>
      <xdr:row>62</xdr:row>
      <xdr:rowOff>0</xdr:rowOff>
    </xdr:to>
    <xdr:sp macro="" textlink="">
      <xdr:nvSpPr>
        <xdr:cNvPr id="946" name="Line 34"/>
        <xdr:cNvSpPr>
          <a:spLocks noChangeShapeType="1"/>
        </xdr:cNvSpPr>
      </xdr:nvSpPr>
      <xdr:spPr bwMode="auto">
        <a:xfrm flipH="1">
          <a:off x="14295451" y="8338599"/>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79</xdr:row>
      <xdr:rowOff>33130</xdr:rowOff>
    </xdr:from>
    <xdr:to>
      <xdr:col>11</xdr:col>
      <xdr:colOff>554935</xdr:colOff>
      <xdr:row>82</xdr:row>
      <xdr:rowOff>160019</xdr:rowOff>
    </xdr:to>
    <xdr:sp macro="" textlink="">
      <xdr:nvSpPr>
        <xdr:cNvPr id="947" name="Line 34"/>
        <xdr:cNvSpPr>
          <a:spLocks noChangeShapeType="1"/>
        </xdr:cNvSpPr>
      </xdr:nvSpPr>
      <xdr:spPr bwMode="auto">
        <a:xfrm flipH="1">
          <a:off x="6304390" y="8514521"/>
          <a:ext cx="992588" cy="67354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78</xdr:row>
      <xdr:rowOff>22860</xdr:rowOff>
    </xdr:from>
    <xdr:to>
      <xdr:col>24</xdr:col>
      <xdr:colOff>563880</xdr:colOff>
      <xdr:row>83</xdr:row>
      <xdr:rowOff>0</xdr:rowOff>
    </xdr:to>
    <xdr:sp macro="" textlink="">
      <xdr:nvSpPr>
        <xdr:cNvPr id="948" name="Line 34"/>
        <xdr:cNvSpPr>
          <a:spLocks noChangeShapeType="1"/>
        </xdr:cNvSpPr>
      </xdr:nvSpPr>
      <xdr:spPr bwMode="auto">
        <a:xfrm flipH="1">
          <a:off x="14295451" y="8338599"/>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99</xdr:row>
      <xdr:rowOff>22860</xdr:rowOff>
    </xdr:from>
    <xdr:to>
      <xdr:col>24</xdr:col>
      <xdr:colOff>563880</xdr:colOff>
      <xdr:row>104</xdr:row>
      <xdr:rowOff>0</xdr:rowOff>
    </xdr:to>
    <xdr:sp macro="" textlink="">
      <xdr:nvSpPr>
        <xdr:cNvPr id="949" name="Line 34"/>
        <xdr:cNvSpPr>
          <a:spLocks noChangeShapeType="1"/>
        </xdr:cNvSpPr>
      </xdr:nvSpPr>
      <xdr:spPr bwMode="auto">
        <a:xfrm flipH="1">
          <a:off x="14295451" y="17358360"/>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99</xdr:row>
      <xdr:rowOff>22860</xdr:rowOff>
    </xdr:from>
    <xdr:to>
      <xdr:col>24</xdr:col>
      <xdr:colOff>563880</xdr:colOff>
      <xdr:row>104</xdr:row>
      <xdr:rowOff>0</xdr:rowOff>
    </xdr:to>
    <xdr:sp macro="" textlink="">
      <xdr:nvSpPr>
        <xdr:cNvPr id="950" name="Line 34"/>
        <xdr:cNvSpPr>
          <a:spLocks noChangeShapeType="1"/>
        </xdr:cNvSpPr>
      </xdr:nvSpPr>
      <xdr:spPr bwMode="auto">
        <a:xfrm flipH="1">
          <a:off x="14295451" y="17358360"/>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xdr:colOff>
      <xdr:row>100</xdr:row>
      <xdr:rowOff>33130</xdr:rowOff>
    </xdr:from>
    <xdr:to>
      <xdr:col>11</xdr:col>
      <xdr:colOff>554935</xdr:colOff>
      <xdr:row>103</xdr:row>
      <xdr:rowOff>160019</xdr:rowOff>
    </xdr:to>
    <xdr:sp macro="" textlink="">
      <xdr:nvSpPr>
        <xdr:cNvPr id="951" name="Line 34"/>
        <xdr:cNvSpPr>
          <a:spLocks noChangeShapeType="1"/>
        </xdr:cNvSpPr>
      </xdr:nvSpPr>
      <xdr:spPr bwMode="auto">
        <a:xfrm flipH="1">
          <a:off x="6304390" y="17534282"/>
          <a:ext cx="992588" cy="67354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480060</xdr:colOff>
      <xdr:row>99</xdr:row>
      <xdr:rowOff>22860</xdr:rowOff>
    </xdr:from>
    <xdr:to>
      <xdr:col>24</xdr:col>
      <xdr:colOff>563880</xdr:colOff>
      <xdr:row>104</xdr:row>
      <xdr:rowOff>0</xdr:rowOff>
    </xdr:to>
    <xdr:sp macro="" textlink="">
      <xdr:nvSpPr>
        <xdr:cNvPr id="952" name="Line 34"/>
        <xdr:cNvSpPr>
          <a:spLocks noChangeShapeType="1"/>
        </xdr:cNvSpPr>
      </xdr:nvSpPr>
      <xdr:spPr bwMode="auto">
        <a:xfrm flipH="1">
          <a:off x="14295451" y="17358360"/>
          <a:ext cx="1309646" cy="871662"/>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6124;&#24344;\Documents\SD\13&#28151;&#25104;&#12524;&#12487;&#12451;&#12540;&#12473;\&#28151;&#25104;&#12522;&#12524;&#12540;&#30003;&#36796;\&#20013;&#20140;&#22823;&#23398;&#24859;&#30693;&#30476;&#36984;&#25163;&#27177;&#12522;&#12524;&#1254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6124;&#24344;\Documents\SD\13&#28151;&#25104;&#12524;&#12487;&#12451;&#12540;&#12473;\&#28151;&#25104;&#12522;&#12524;&#12540;&#30003;&#36796;\&#27941;&#23798;&#39640;&#24859;&#30693;&#38520;&#19978;&#31478;&#25216;&#36984;&#25163;&#27177;&#22823;&#20250;&#12522;&#12524;&#12540;&#31478;&#25216;&#30003;&#36796;&#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リレー個票"/>
      <sheetName val="Sheet8"/>
      <sheetName val="500m,10000m"/>
      <sheetName val="国体B・JO"/>
      <sheetName val="混成"/>
      <sheetName val="中学混成"/>
    </sheetNames>
    <sheetDataSet>
      <sheetData sheetId="0">
        <row r="6">
          <cell r="E6" t="str">
            <v>中京大学</v>
          </cell>
        </row>
      </sheetData>
      <sheetData sheetId="1" refreshError="1"/>
      <sheetData sheetId="2">
        <row r="1">
          <cell r="B1" t="str">
            <v>ﾅﾝﾊﾞｰ</v>
          </cell>
        </row>
      </sheetData>
      <sheetData sheetId="3">
        <row r="3">
          <cell r="AB3" t="str">
            <v xml:space="preserve"> １ 前年度選手権者</v>
          </cell>
        </row>
        <row r="4">
          <cell r="AB4" t="str">
            <v xml:space="preserve"> ２ 各支部予選通過</v>
          </cell>
        </row>
        <row r="5">
          <cell r="AB5" t="str">
            <v xml:space="preserve"> ３ 中部実業団･東海学生入賞</v>
          </cell>
        </row>
        <row r="6">
          <cell r="AB6" t="str">
            <v xml:space="preserve"> ４ 県高校総体８位</v>
          </cell>
        </row>
        <row r="7">
          <cell r="AB7" t="str">
            <v xml:space="preserve"> ５ 前年度10傑</v>
          </cell>
        </row>
        <row r="8">
          <cell r="AB8" t="str">
            <v xml:space="preserve"> ６ 標準記録突破</v>
          </cell>
        </row>
        <row r="9">
          <cell r="AB9" t="str">
            <v xml:space="preserve"> ７ 推薦</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リレー個票"/>
      <sheetName val="Sheet8"/>
      <sheetName val="500m,10000m"/>
      <sheetName val="国体B・JO"/>
      <sheetName val="混成"/>
      <sheetName val="中学混成"/>
    </sheetNames>
    <sheetDataSet>
      <sheetData sheetId="0" refreshError="1"/>
      <sheetData sheetId="1" refreshError="1"/>
      <sheetData sheetId="2" refreshError="1"/>
      <sheetData sheetId="3" refreshError="1"/>
      <sheetData sheetId="4" refreshError="1"/>
      <sheetData sheetId="5">
        <row r="4">
          <cell r="AI4" t="str">
            <v>Ａ</v>
          </cell>
        </row>
        <row r="5">
          <cell r="AI5" t="str">
            <v>Ｂ</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iawase.nagoya@gmail.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A79"/>
  <sheetViews>
    <sheetView tabSelected="1" workbookViewId="0">
      <selection activeCell="M6" sqref="M6"/>
    </sheetView>
  </sheetViews>
  <sheetFormatPr defaultColWidth="9" defaultRowHeight="13.5"/>
  <cols>
    <col min="1" max="3" width="9" style="13"/>
    <col min="4" max="4" width="9" style="13" customWidth="1"/>
    <col min="5" max="6" width="9" style="13"/>
    <col min="7" max="7" width="8.5" style="13" bestFit="1" customWidth="1"/>
    <col min="8" max="16384" width="9" style="13"/>
  </cols>
  <sheetData>
    <row r="1" spans="1:15" ht="16.5" customHeight="1">
      <c r="A1" s="426" t="s">
        <v>93</v>
      </c>
      <c r="B1" s="426"/>
      <c r="C1" s="426"/>
      <c r="D1" s="426"/>
      <c r="E1" s="426"/>
      <c r="F1" s="426"/>
      <c r="G1" s="426"/>
      <c r="H1" s="426"/>
      <c r="I1" s="426"/>
      <c r="J1" s="426"/>
      <c r="K1" s="426"/>
      <c r="L1" s="426"/>
      <c r="M1" s="426"/>
      <c r="N1" s="426"/>
    </row>
    <row r="2" spans="1:15" customFormat="1" ht="7.5" customHeight="1" thickBot="1"/>
    <row r="3" spans="1:15" ht="24.6" customHeight="1" thickTop="1">
      <c r="A3" s="54"/>
      <c r="B3" s="412" t="s">
        <v>65</v>
      </c>
      <c r="C3" s="440" t="s">
        <v>404</v>
      </c>
      <c r="D3" s="440"/>
      <c r="E3" s="440"/>
      <c r="F3" s="440"/>
      <c r="G3" s="440"/>
      <c r="H3" s="440"/>
      <c r="I3" s="440"/>
      <c r="J3" s="440"/>
      <c r="K3" s="440"/>
      <c r="M3" s="429" t="s">
        <v>405</v>
      </c>
      <c r="N3" s="430"/>
      <c r="O3" s="431"/>
    </row>
    <row r="4" spans="1:15" ht="24.6" customHeight="1">
      <c r="B4" s="412" t="s">
        <v>88</v>
      </c>
      <c r="C4" s="445">
        <v>42917</v>
      </c>
      <c r="D4" s="445"/>
      <c r="E4" s="445"/>
      <c r="F4" s="421">
        <v>42918</v>
      </c>
      <c r="G4" s="421"/>
      <c r="H4" s="421"/>
      <c r="I4" s="400"/>
      <c r="J4" s="47" t="s">
        <v>403</v>
      </c>
      <c r="K4" s="74"/>
      <c r="M4" s="432"/>
      <c r="N4" s="433"/>
      <c r="O4" s="434"/>
    </row>
    <row r="5" spans="1:15" ht="24.6" customHeight="1" thickBot="1">
      <c r="B5" s="412" t="s">
        <v>89</v>
      </c>
      <c r="C5" s="428" t="s">
        <v>188</v>
      </c>
      <c r="D5" s="428"/>
      <c r="E5" s="428"/>
      <c r="F5" s="428"/>
      <c r="G5" s="428"/>
      <c r="H5" s="428"/>
      <c r="I5" s="400"/>
      <c r="J5" s="74"/>
      <c r="K5" s="74"/>
      <c r="M5" s="435"/>
      <c r="N5" s="436"/>
      <c r="O5" s="437"/>
    </row>
    <row r="6" spans="1:15" customFormat="1" ht="7.5" customHeight="1" thickTop="1" thickBot="1"/>
    <row r="7" spans="1:15" ht="19.5" customHeight="1" thickBot="1">
      <c r="B7" s="324" t="s">
        <v>226</v>
      </c>
      <c r="C7" s="422">
        <v>42886</v>
      </c>
      <c r="D7" s="422"/>
      <c r="E7" s="422"/>
      <c r="F7" s="413" t="s">
        <v>379</v>
      </c>
      <c r="G7" s="423">
        <v>42894</v>
      </c>
      <c r="H7" s="424"/>
      <c r="I7" s="415" t="s">
        <v>380</v>
      </c>
      <c r="J7" s="414"/>
      <c r="K7" s="414"/>
      <c r="L7" s="414"/>
      <c r="M7" s="414"/>
      <c r="N7" s="414"/>
      <c r="O7" s="414"/>
    </row>
    <row r="8" spans="1:15">
      <c r="B8" s="427" t="s">
        <v>227</v>
      </c>
      <c r="C8" s="427"/>
      <c r="D8" s="427"/>
      <c r="E8" s="427"/>
      <c r="F8" s="427"/>
      <c r="G8" s="427"/>
      <c r="H8" s="427"/>
    </row>
    <row r="9" spans="1:15" customFormat="1" ht="13.5" customHeight="1">
      <c r="B9" s="438"/>
      <c r="C9" s="438"/>
      <c r="D9" s="439"/>
      <c r="E9" s="439"/>
      <c r="F9" s="439"/>
      <c r="G9" s="189"/>
      <c r="H9" s="189"/>
    </row>
    <row r="10" spans="1:15" ht="16.5" customHeight="1">
      <c r="A10" s="16" t="s">
        <v>109</v>
      </c>
    </row>
    <row r="11" spans="1:15" ht="20.45" customHeight="1">
      <c r="A11" s="404" t="s">
        <v>84</v>
      </c>
      <c r="B11" s="405" t="s">
        <v>372</v>
      </c>
    </row>
    <row r="12" spans="1:15" ht="20.45" customHeight="1">
      <c r="A12" s="404"/>
      <c r="B12" s="405" t="s">
        <v>371</v>
      </c>
    </row>
    <row r="13" spans="1:15" ht="20.45" customHeight="1">
      <c r="A13" s="404"/>
      <c r="B13" s="411" t="s">
        <v>378</v>
      </c>
    </row>
    <row r="14" spans="1:15" ht="25.15" customHeight="1">
      <c r="A14" s="14" t="s">
        <v>85</v>
      </c>
      <c r="B14" s="13" t="s">
        <v>368</v>
      </c>
    </row>
    <row r="15" spans="1:15" ht="16.5" customHeight="1">
      <c r="A15" s="14" t="s">
        <v>86</v>
      </c>
      <c r="B15" s="13" t="s">
        <v>304</v>
      </c>
    </row>
    <row r="16" spans="1:15" ht="16.5" customHeight="1">
      <c r="A16" s="14" t="s">
        <v>87</v>
      </c>
      <c r="B16" s="13" t="s">
        <v>96</v>
      </c>
    </row>
    <row r="17" spans="1:15" ht="16.5" customHeight="1">
      <c r="A17" s="14" t="s">
        <v>207</v>
      </c>
      <c r="B17" s="13" t="s">
        <v>115</v>
      </c>
    </row>
    <row r="18" spans="1:15" ht="16.5" customHeight="1">
      <c r="A18" s="14" t="s">
        <v>110</v>
      </c>
      <c r="B18" s="325" t="s">
        <v>146</v>
      </c>
      <c r="C18" s="326"/>
      <c r="D18" s="326"/>
      <c r="E18" s="326"/>
      <c r="F18" s="326"/>
      <c r="G18" s="326"/>
      <c r="H18" s="326"/>
      <c r="I18" s="326"/>
      <c r="J18" s="326"/>
      <c r="K18" s="326"/>
      <c r="L18" s="326"/>
      <c r="M18" s="326"/>
      <c r="N18" s="326"/>
      <c r="O18" s="326"/>
    </row>
    <row r="19" spans="1:15" ht="16.5" customHeight="1">
      <c r="A19" s="14" t="s">
        <v>145</v>
      </c>
      <c r="B19" s="327" t="s">
        <v>208</v>
      </c>
      <c r="C19" s="326"/>
      <c r="D19" s="326"/>
      <c r="E19" s="326"/>
      <c r="F19" s="326"/>
      <c r="G19" s="326"/>
      <c r="H19" s="326"/>
      <c r="I19" s="326"/>
      <c r="J19" s="326"/>
      <c r="K19" s="326"/>
      <c r="L19" s="326"/>
      <c r="M19" s="326"/>
      <c r="N19" s="326"/>
      <c r="O19" s="326"/>
    </row>
    <row r="20" spans="1:15" ht="16.5" customHeight="1">
      <c r="A20" s="14" t="s">
        <v>224</v>
      </c>
      <c r="B20" s="13" t="s">
        <v>155</v>
      </c>
    </row>
    <row r="21" spans="1:15" ht="16.5" customHeight="1">
      <c r="A21" s="14" t="s">
        <v>345</v>
      </c>
      <c r="B21" s="13" t="s">
        <v>108</v>
      </c>
    </row>
    <row r="22" spans="1:15" ht="16.5" customHeight="1">
      <c r="A22" s="14" t="s">
        <v>346</v>
      </c>
      <c r="B22" s="13" t="s">
        <v>225</v>
      </c>
    </row>
    <row r="23" spans="1:15" ht="16.5" customHeight="1">
      <c r="A23" s="13" t="s">
        <v>90</v>
      </c>
    </row>
    <row r="24" spans="1:15" ht="16.5" customHeight="1">
      <c r="A24" s="16" t="s">
        <v>388</v>
      </c>
      <c r="D24" s="13" t="s">
        <v>392</v>
      </c>
    </row>
    <row r="25" spans="1:15" ht="16.5" customHeight="1">
      <c r="A25" s="15" t="s">
        <v>83</v>
      </c>
      <c r="B25" s="13" t="s">
        <v>103</v>
      </c>
    </row>
    <row r="26" spans="1:15" ht="16.5" customHeight="1">
      <c r="A26" s="15" t="s">
        <v>156</v>
      </c>
      <c r="B26" s="13" t="s">
        <v>102</v>
      </c>
    </row>
    <row r="27" spans="1:15" ht="16.5" customHeight="1">
      <c r="A27" s="15" t="s">
        <v>156</v>
      </c>
      <c r="B27" s="13" t="s">
        <v>157</v>
      </c>
    </row>
    <row r="28" spans="1:15" ht="16.5" customHeight="1">
      <c r="A28" s="15" t="s">
        <v>156</v>
      </c>
      <c r="B28" s="13" t="s">
        <v>158</v>
      </c>
    </row>
    <row r="29" spans="1:15" ht="16.5" customHeight="1">
      <c r="A29" s="15" t="s">
        <v>156</v>
      </c>
      <c r="B29" s="20" t="s">
        <v>105</v>
      </c>
      <c r="C29" s="20"/>
      <c r="D29" s="20"/>
      <c r="E29" s="20"/>
      <c r="F29" s="20"/>
      <c r="G29" s="18"/>
      <c r="H29" s="18"/>
      <c r="I29" s="18"/>
      <c r="J29" s="18"/>
      <c r="K29" s="18"/>
      <c r="L29" s="18"/>
    </row>
    <row r="30" spans="1:15" ht="16.5" customHeight="1">
      <c r="A30" s="15" t="s">
        <v>156</v>
      </c>
      <c r="B30" s="18"/>
      <c r="C30" s="18" t="s">
        <v>133</v>
      </c>
      <c r="D30" s="18"/>
      <c r="E30" s="18"/>
      <c r="F30" s="18"/>
      <c r="G30" s="18"/>
      <c r="H30" s="18"/>
      <c r="I30" s="18"/>
      <c r="J30" s="18"/>
      <c r="K30" s="18"/>
      <c r="L30" s="18"/>
    </row>
    <row r="31" spans="1:15" ht="16.5" customHeight="1">
      <c r="A31" s="15" t="s">
        <v>160</v>
      </c>
      <c r="B31" s="18"/>
      <c r="C31" s="41" t="s">
        <v>112</v>
      </c>
      <c r="D31" s="18"/>
      <c r="E31" s="21" t="s">
        <v>82</v>
      </c>
      <c r="F31" s="21" t="s">
        <v>159</v>
      </c>
      <c r="G31" s="21">
        <v>54.23</v>
      </c>
      <c r="H31" s="18"/>
      <c r="I31" s="18"/>
      <c r="J31" s="18"/>
      <c r="K31" s="18"/>
      <c r="L31" s="18"/>
    </row>
    <row r="32" spans="1:15" ht="16.5" customHeight="1" thickBot="1">
      <c r="A32" s="15" t="s">
        <v>160</v>
      </c>
      <c r="B32" s="18"/>
      <c r="C32" s="41" t="s">
        <v>113</v>
      </c>
      <c r="D32" s="18"/>
      <c r="E32" s="21" t="s">
        <v>106</v>
      </c>
      <c r="F32" s="21" t="s">
        <v>159</v>
      </c>
      <c r="G32" s="21" t="s">
        <v>161</v>
      </c>
      <c r="H32" s="18"/>
      <c r="I32" s="18"/>
      <c r="J32" s="18"/>
      <c r="K32" s="18"/>
      <c r="L32" s="18"/>
    </row>
    <row r="33" spans="1:14" ht="16.5" customHeight="1">
      <c r="A33" s="15" t="s">
        <v>160</v>
      </c>
      <c r="B33" s="18"/>
      <c r="C33" s="41"/>
      <c r="D33" s="42" t="s">
        <v>111</v>
      </c>
      <c r="E33" s="43"/>
      <c r="F33" s="43"/>
      <c r="G33" s="43"/>
      <c r="H33" s="44"/>
      <c r="I33" s="18"/>
      <c r="J33" s="45"/>
      <c r="K33" s="45"/>
      <c r="L33" s="39"/>
      <c r="M33" s="19"/>
      <c r="N33" s="7"/>
    </row>
    <row r="34" spans="1:14" ht="16.5" customHeight="1">
      <c r="A34" s="15" t="s">
        <v>160</v>
      </c>
      <c r="B34" s="18"/>
      <c r="C34" s="41"/>
      <c r="D34" s="46" t="s">
        <v>95</v>
      </c>
      <c r="E34" s="47"/>
      <c r="F34" s="47"/>
      <c r="G34" s="47"/>
      <c r="H34" s="48"/>
      <c r="I34" s="18"/>
      <c r="J34" s="45"/>
      <c r="K34" s="45"/>
      <c r="L34" s="39"/>
      <c r="M34" s="19"/>
      <c r="N34" s="7"/>
    </row>
    <row r="35" spans="1:14" ht="16.5" customHeight="1" thickBot="1">
      <c r="A35" s="15" t="s">
        <v>163</v>
      </c>
      <c r="B35" s="18"/>
      <c r="C35" s="41"/>
      <c r="D35" s="49" t="s">
        <v>45</v>
      </c>
      <c r="E35" s="50" t="s">
        <v>94</v>
      </c>
      <c r="F35" s="51" t="s">
        <v>162</v>
      </c>
      <c r="G35" s="52">
        <v>12</v>
      </c>
      <c r="H35" s="53"/>
      <c r="I35" s="18"/>
      <c r="J35" s="45"/>
      <c r="K35" s="45"/>
      <c r="L35" s="39"/>
      <c r="M35" s="19"/>
      <c r="N35" s="7"/>
    </row>
    <row r="36" spans="1:14" ht="16.5" customHeight="1">
      <c r="A36" s="15" t="s">
        <v>163</v>
      </c>
      <c r="B36" s="18"/>
      <c r="C36" s="18" t="s">
        <v>134</v>
      </c>
      <c r="D36" s="18"/>
      <c r="E36" s="18"/>
      <c r="F36" s="18"/>
      <c r="G36" s="18"/>
      <c r="H36" s="18"/>
      <c r="I36" s="18"/>
      <c r="J36" s="18"/>
      <c r="K36" s="18"/>
      <c r="L36" s="18"/>
    </row>
    <row r="37" spans="1:14" ht="16.5" customHeight="1">
      <c r="A37" s="15" t="s">
        <v>163</v>
      </c>
      <c r="B37" s="18"/>
      <c r="C37" s="41" t="s">
        <v>114</v>
      </c>
      <c r="D37" s="18"/>
      <c r="E37" s="21" t="s">
        <v>164</v>
      </c>
      <c r="F37" s="21" t="s">
        <v>162</v>
      </c>
      <c r="G37" s="21" t="s">
        <v>165</v>
      </c>
      <c r="H37" s="18"/>
      <c r="I37" s="18"/>
      <c r="J37" s="18"/>
      <c r="K37" s="18"/>
      <c r="L37" s="18"/>
    </row>
    <row r="38" spans="1:14" ht="16.5" customHeight="1">
      <c r="A38" s="15" t="s">
        <v>163</v>
      </c>
      <c r="B38" s="18"/>
      <c r="C38" s="68" t="s">
        <v>101</v>
      </c>
      <c r="D38" s="18"/>
      <c r="E38" s="21"/>
      <c r="F38" s="21"/>
      <c r="G38" s="21"/>
      <c r="H38" s="18"/>
      <c r="I38" s="18"/>
      <c r="J38" s="18"/>
      <c r="K38" s="18"/>
      <c r="L38" s="18"/>
    </row>
    <row r="39" spans="1:14" ht="16.5" customHeight="1">
      <c r="A39" s="15" t="s">
        <v>163</v>
      </c>
      <c r="B39" s="13" t="s">
        <v>99</v>
      </c>
    </row>
    <row r="40" spans="1:14" ht="16.5" customHeight="1">
      <c r="A40" s="16" t="s">
        <v>389</v>
      </c>
    </row>
    <row r="41" spans="1:14" ht="16.149999999999999" customHeight="1">
      <c r="A41" s="15" t="s">
        <v>156</v>
      </c>
      <c r="B41" s="13" t="s">
        <v>390</v>
      </c>
    </row>
    <row r="42" spans="1:14" ht="16.5" customHeight="1">
      <c r="A42" s="15" t="s">
        <v>156</v>
      </c>
      <c r="B42" s="13" t="s">
        <v>381</v>
      </c>
    </row>
    <row r="43" spans="1:14" ht="16.5" customHeight="1">
      <c r="A43" s="16" t="s">
        <v>185</v>
      </c>
    </row>
    <row r="44" spans="1:14" ht="16.5" customHeight="1">
      <c r="A44" s="15" t="s">
        <v>163</v>
      </c>
      <c r="B44" s="13" t="s">
        <v>186</v>
      </c>
    </row>
    <row r="45" spans="1:14" ht="16.5" customHeight="1">
      <c r="A45" s="15" t="s">
        <v>163</v>
      </c>
      <c r="B45" s="13" t="s">
        <v>187</v>
      </c>
    </row>
    <row r="46" spans="1:14" ht="16.5" customHeight="1">
      <c r="A46" s="16" t="s">
        <v>382</v>
      </c>
    </row>
    <row r="47" spans="1:14" ht="16.5" customHeight="1">
      <c r="A47" s="15" t="s">
        <v>163</v>
      </c>
      <c r="B47" s="13" t="s">
        <v>196</v>
      </c>
    </row>
    <row r="48" spans="1:14" ht="16.5" customHeight="1">
      <c r="A48" s="15" t="s">
        <v>163</v>
      </c>
      <c r="B48" s="13" t="s">
        <v>219</v>
      </c>
    </row>
    <row r="49" spans="1:27" ht="16.5" customHeight="1">
      <c r="A49" s="15" t="s">
        <v>163</v>
      </c>
      <c r="B49" s="13" t="s">
        <v>220</v>
      </c>
    </row>
    <row r="50" spans="1:27" ht="16.5" customHeight="1">
      <c r="A50" s="194" t="s">
        <v>383</v>
      </c>
    </row>
    <row r="51" spans="1:27" ht="16.5" customHeight="1">
      <c r="A51" s="15" t="s">
        <v>83</v>
      </c>
      <c r="B51" s="13" t="s">
        <v>391</v>
      </c>
    </row>
    <row r="52" spans="1:27" ht="16.5" customHeight="1">
      <c r="A52" s="15" t="s">
        <v>83</v>
      </c>
    </row>
    <row r="53" spans="1:27" ht="16.5" customHeight="1">
      <c r="A53" s="16" t="s">
        <v>221</v>
      </c>
    </row>
    <row r="54" spans="1:27" ht="16.5" customHeight="1">
      <c r="A54" s="15" t="s">
        <v>163</v>
      </c>
      <c r="B54" s="13" t="s">
        <v>347</v>
      </c>
    </row>
    <row r="55" spans="1:27" ht="16.5" customHeight="1" thickBot="1">
      <c r="A55" s="15" t="s">
        <v>166</v>
      </c>
      <c r="B55" s="13" t="s">
        <v>97</v>
      </c>
    </row>
    <row r="56" spans="1:27" ht="32.450000000000003" customHeight="1" thickBot="1">
      <c r="A56" s="16" t="s">
        <v>222</v>
      </c>
      <c r="E56" s="441" t="s">
        <v>402</v>
      </c>
      <c r="F56" s="442"/>
      <c r="G56" s="442"/>
      <c r="H56" s="442"/>
      <c r="I56" s="442"/>
      <c r="J56" s="442"/>
      <c r="K56" s="443"/>
    </row>
    <row r="57" spans="1:27" ht="16.5" customHeight="1">
      <c r="A57" s="15" t="s">
        <v>83</v>
      </c>
      <c r="B57" s="13" t="s">
        <v>210</v>
      </c>
    </row>
    <row r="58" spans="1:27" ht="16.5" customHeight="1">
      <c r="A58" s="15" t="s">
        <v>83</v>
      </c>
      <c r="B58" s="13" t="s">
        <v>211</v>
      </c>
    </row>
    <row r="59" spans="1:27" s="118" customFormat="1" ht="16.5" customHeight="1">
      <c r="B59" s="13" t="s">
        <v>209</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row>
    <row r="60" spans="1:27" s="118" customFormat="1" ht="16.5" customHeight="1">
      <c r="A60" s="119" t="s">
        <v>234</v>
      </c>
    </row>
    <row r="61" spans="1:27" s="118" customFormat="1" ht="16.5" customHeight="1">
      <c r="A61" s="117" t="s">
        <v>223</v>
      </c>
      <c r="M61" s="200"/>
    </row>
    <row r="62" spans="1:27" s="118" customFormat="1" ht="16.5" customHeight="1">
      <c r="A62" s="119" t="s">
        <v>234</v>
      </c>
      <c r="B62" s="118" t="s">
        <v>167</v>
      </c>
    </row>
    <row r="63" spans="1:27" ht="16.5" customHeight="1">
      <c r="A63" s="16" t="s">
        <v>168</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row>
    <row r="64" spans="1:27" ht="16.5" customHeight="1">
      <c r="A64" s="15" t="s">
        <v>83</v>
      </c>
    </row>
    <row r="65" spans="1:12" ht="16.5" customHeight="1">
      <c r="A65" s="15" t="s">
        <v>83</v>
      </c>
      <c r="B65" s="79" t="s">
        <v>385</v>
      </c>
    </row>
    <row r="66" spans="1:12" ht="16.5" customHeight="1">
      <c r="A66" s="15" t="s">
        <v>83</v>
      </c>
      <c r="B66" s="195" t="s">
        <v>216</v>
      </c>
    </row>
    <row r="67" spans="1:12" ht="16.5" customHeight="1">
      <c r="A67" s="15" t="s">
        <v>83</v>
      </c>
    </row>
    <row r="68" spans="1:12" ht="16.5" customHeight="1">
      <c r="A68" s="15" t="s">
        <v>83</v>
      </c>
      <c r="C68" s="80" t="s">
        <v>91</v>
      </c>
    </row>
    <row r="69" spans="1:12" ht="16.5" customHeight="1">
      <c r="A69" s="15" t="s">
        <v>83</v>
      </c>
      <c r="C69" s="444" t="s">
        <v>384</v>
      </c>
      <c r="D69" s="444"/>
      <c r="E69" s="444"/>
      <c r="F69" s="444"/>
      <c r="G69" s="444"/>
      <c r="H69" s="444"/>
      <c r="I69" s="444"/>
      <c r="J69" s="444"/>
      <c r="K69" s="444"/>
      <c r="L69" s="444"/>
    </row>
    <row r="70" spans="1:12" ht="16.5" customHeight="1">
      <c r="A70" s="15" t="s">
        <v>83</v>
      </c>
      <c r="C70" s="444"/>
      <c r="D70" s="444"/>
      <c r="E70" s="444"/>
      <c r="F70" s="444"/>
      <c r="G70" s="444"/>
      <c r="H70" s="444"/>
      <c r="I70" s="444"/>
      <c r="J70" s="444"/>
      <c r="K70" s="444"/>
      <c r="L70" s="444"/>
    </row>
    <row r="71" spans="1:12" ht="16.149999999999999" customHeight="1">
      <c r="A71" s="15" t="s">
        <v>83</v>
      </c>
      <c r="C71" s="444"/>
      <c r="D71" s="444"/>
      <c r="E71" s="444"/>
      <c r="F71" s="444"/>
      <c r="G71" s="444"/>
      <c r="H71" s="444"/>
      <c r="I71" s="444"/>
      <c r="J71" s="444"/>
      <c r="K71" s="444"/>
      <c r="L71" s="444"/>
    </row>
    <row r="72" spans="1:12" ht="16.5" customHeight="1">
      <c r="A72" s="16" t="s">
        <v>169</v>
      </c>
    </row>
    <row r="73" spans="1:12" ht="16.5" customHeight="1"/>
    <row r="74" spans="1:12" ht="16.5" customHeight="1" thickBot="1"/>
    <row r="75" spans="1:12" ht="16.5" customHeight="1">
      <c r="B75" s="69" t="s">
        <v>92</v>
      </c>
      <c r="C75" s="70"/>
      <c r="D75" s="71"/>
      <c r="E75" s="70"/>
      <c r="F75" s="70"/>
      <c r="G75" s="70"/>
      <c r="H75" s="70"/>
      <c r="I75" s="70"/>
      <c r="J75" s="72"/>
    </row>
    <row r="76" spans="1:12" ht="12.6" customHeight="1">
      <c r="B76" s="73"/>
      <c r="D76" s="74"/>
      <c r="E76" s="74"/>
      <c r="F76" s="74"/>
      <c r="G76" s="74"/>
      <c r="H76" s="74"/>
      <c r="I76" s="74"/>
      <c r="J76" s="75"/>
    </row>
    <row r="77" spans="1:12" ht="36.6" customHeight="1">
      <c r="B77" s="73"/>
      <c r="C77" s="187" t="s">
        <v>235</v>
      </c>
      <c r="D77" s="425" t="s">
        <v>236</v>
      </c>
      <c r="E77" s="425"/>
      <c r="F77" s="425"/>
      <c r="G77" s="425"/>
      <c r="H77" s="425"/>
      <c r="I77" s="74"/>
      <c r="J77" s="75"/>
    </row>
    <row r="78" spans="1:12" ht="16.5" customHeight="1">
      <c r="B78" s="73"/>
      <c r="C78" s="170"/>
      <c r="D78" s="74"/>
      <c r="E78" s="74"/>
      <c r="F78" s="74"/>
      <c r="G78" s="74"/>
      <c r="H78" s="74"/>
      <c r="I78" s="74"/>
      <c r="J78" s="75"/>
    </row>
    <row r="79" spans="1:12" ht="11.45" customHeight="1" thickBot="1">
      <c r="B79" s="76"/>
      <c r="C79" s="77"/>
      <c r="D79" s="77"/>
      <c r="E79" s="77"/>
      <c r="F79" s="77"/>
      <c r="G79" s="77"/>
      <c r="H79" s="77"/>
      <c r="I79" s="77"/>
      <c r="J79" s="78"/>
    </row>
  </sheetData>
  <sheetProtection sheet="1" objects="1" scenarios="1" selectLockedCells="1" selectUnlockedCells="1"/>
  <mergeCells count="14">
    <mergeCell ref="F4:H4"/>
    <mergeCell ref="C7:E7"/>
    <mergeCell ref="G7:H7"/>
    <mergeCell ref="D77:H77"/>
    <mergeCell ref="A1:N1"/>
    <mergeCell ref="B8:H8"/>
    <mergeCell ref="C5:H5"/>
    <mergeCell ref="M3:O5"/>
    <mergeCell ref="B9:C9"/>
    <mergeCell ref="D9:F9"/>
    <mergeCell ref="C3:K3"/>
    <mergeCell ref="E56:K56"/>
    <mergeCell ref="C69:L71"/>
    <mergeCell ref="C4:E4"/>
  </mergeCells>
  <phoneticPr fontId="2"/>
  <hyperlinks>
    <hyperlink ref="D75" r:id="rId1" display="toiawase.nagoya@gmail.com"/>
  </hyperlinks>
  <pageMargins left="0.7" right="0.7" top="0.75" bottom="0.75" header="0.3" footer="0.3"/>
  <pageSetup paperSize="9" scale="55"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51"/>
  <sheetViews>
    <sheetView workbookViewId="0">
      <selection activeCell="G14" sqref="G14"/>
    </sheetView>
  </sheetViews>
  <sheetFormatPr defaultColWidth="8.875" defaultRowHeight="13.5"/>
  <cols>
    <col min="1" max="1" width="13.875" bestFit="1" customWidth="1"/>
    <col min="2" max="2" width="5.125" bestFit="1" customWidth="1"/>
    <col min="3" max="3" width="5.875" bestFit="1" customWidth="1"/>
    <col min="4" max="4" width="3.875" customWidth="1"/>
    <col min="5" max="5" width="13.875" bestFit="1" customWidth="1"/>
    <col min="6" max="6" width="5.125" bestFit="1" customWidth="1"/>
    <col min="7" max="7" width="5.875" bestFit="1" customWidth="1"/>
    <col min="8" max="8" width="3.875" customWidth="1"/>
    <col min="9" max="9" width="11.125" bestFit="1" customWidth="1"/>
    <col min="10" max="10" width="5.125" bestFit="1" customWidth="1"/>
    <col min="11" max="11" width="5.875" bestFit="1" customWidth="1"/>
    <col min="12" max="12" width="3.875" customWidth="1"/>
    <col min="13" max="13" width="2.875" bestFit="1" customWidth="1"/>
    <col min="14" max="14" width="31.5" bestFit="1" customWidth="1"/>
    <col min="15" max="15" width="27.125" bestFit="1" customWidth="1"/>
  </cols>
  <sheetData>
    <row r="1" spans="1:18">
      <c r="A1" s="820" t="s">
        <v>125</v>
      </c>
      <c r="B1" s="820"/>
      <c r="C1" s="820"/>
      <c r="E1" s="820" t="s">
        <v>126</v>
      </c>
      <c r="F1" s="820"/>
      <c r="G1" s="820"/>
      <c r="I1" s="820" t="s">
        <v>138</v>
      </c>
      <c r="J1" s="820"/>
      <c r="K1" s="820"/>
      <c r="O1" s="64"/>
    </row>
    <row r="2" spans="1:18">
      <c r="A2" s="820" t="s">
        <v>118</v>
      </c>
      <c r="B2" s="202" t="s">
        <v>118</v>
      </c>
      <c r="C2" s="202" t="s">
        <v>127</v>
      </c>
      <c r="E2" s="820" t="s">
        <v>118</v>
      </c>
      <c r="F2" s="202" t="s">
        <v>118</v>
      </c>
      <c r="G2" s="202" t="s">
        <v>127</v>
      </c>
      <c r="I2" s="820" t="s">
        <v>118</v>
      </c>
      <c r="J2" s="202" t="s">
        <v>118</v>
      </c>
      <c r="K2" s="202" t="s">
        <v>127</v>
      </c>
      <c r="N2" s="820" t="s">
        <v>154</v>
      </c>
      <c r="O2" s="820"/>
      <c r="R2" s="32"/>
    </row>
    <row r="3" spans="1:18" ht="14.25" thickBot="1">
      <c r="A3" s="820"/>
      <c r="B3" s="202" t="s">
        <v>231</v>
      </c>
      <c r="C3" s="202" t="s">
        <v>232</v>
      </c>
      <c r="E3" s="820"/>
      <c r="F3" s="202" t="s">
        <v>233</v>
      </c>
      <c r="G3" s="202" t="s">
        <v>232</v>
      </c>
      <c r="I3" s="820"/>
      <c r="J3" s="202" t="s">
        <v>213</v>
      </c>
      <c r="K3" s="202" t="s">
        <v>232</v>
      </c>
      <c r="N3" s="64"/>
      <c r="O3" s="64"/>
      <c r="R3" s="32"/>
    </row>
    <row r="4" spans="1:18">
      <c r="A4" s="375" t="s">
        <v>306</v>
      </c>
      <c r="B4" s="40">
        <v>26</v>
      </c>
      <c r="C4" s="375">
        <v>0</v>
      </c>
      <c r="E4" s="375" t="s">
        <v>308</v>
      </c>
      <c r="F4" s="40">
        <v>27</v>
      </c>
      <c r="G4" s="375">
        <v>0</v>
      </c>
      <c r="I4" t="s">
        <v>189</v>
      </c>
      <c r="J4" s="40">
        <v>44</v>
      </c>
      <c r="K4">
        <v>2</v>
      </c>
      <c r="M4" s="817" t="s">
        <v>151</v>
      </c>
      <c r="N4" s="101" t="s">
        <v>305</v>
      </c>
      <c r="O4" s="65" t="s">
        <v>305</v>
      </c>
      <c r="R4" s="32"/>
    </row>
    <row r="5" spans="1:18">
      <c r="A5" s="32" t="s">
        <v>241</v>
      </c>
      <c r="B5" s="40">
        <v>40</v>
      </c>
      <c r="C5">
        <v>2</v>
      </c>
      <c r="E5" s="32" t="s">
        <v>238</v>
      </c>
      <c r="F5" s="40">
        <v>42</v>
      </c>
      <c r="G5">
        <v>2</v>
      </c>
      <c r="I5" t="s">
        <v>190</v>
      </c>
      <c r="J5" s="40">
        <v>45</v>
      </c>
      <c r="K5">
        <v>2</v>
      </c>
      <c r="M5" s="818"/>
      <c r="N5" s="32" t="s">
        <v>201</v>
      </c>
      <c r="O5" s="66" t="s">
        <v>201</v>
      </c>
      <c r="R5" s="32"/>
    </row>
    <row r="6" spans="1:18">
      <c r="A6" s="32" t="s">
        <v>243</v>
      </c>
      <c r="B6" s="40">
        <v>41</v>
      </c>
      <c r="C6">
        <v>2</v>
      </c>
      <c r="E6" s="32" t="s">
        <v>240</v>
      </c>
      <c r="F6" s="40">
        <v>43</v>
      </c>
      <c r="G6">
        <v>2</v>
      </c>
      <c r="I6" t="s">
        <v>191</v>
      </c>
      <c r="J6" s="40">
        <v>46</v>
      </c>
      <c r="K6">
        <v>2</v>
      </c>
      <c r="M6" s="818"/>
      <c r="N6" s="32" t="s">
        <v>242</v>
      </c>
      <c r="O6" s="66" t="s">
        <v>242</v>
      </c>
      <c r="R6" s="32"/>
    </row>
    <row r="7" spans="1:18">
      <c r="A7" s="220"/>
      <c r="B7" s="40"/>
      <c r="E7" s="220"/>
      <c r="F7" s="40"/>
      <c r="I7" t="s">
        <v>192</v>
      </c>
      <c r="J7" s="40">
        <v>47</v>
      </c>
      <c r="K7">
        <v>2</v>
      </c>
      <c r="M7" s="818"/>
      <c r="N7" s="32"/>
      <c r="O7" s="66"/>
      <c r="R7" s="32"/>
    </row>
    <row r="8" spans="1:18">
      <c r="A8" s="375"/>
      <c r="B8" s="40"/>
      <c r="E8" s="375"/>
      <c r="F8" s="40"/>
      <c r="M8" s="818"/>
      <c r="N8" s="32" t="s">
        <v>349</v>
      </c>
      <c r="O8" s="66" t="s">
        <v>349</v>
      </c>
      <c r="R8" s="32"/>
    </row>
    <row r="9" spans="1:18">
      <c r="A9" s="375"/>
      <c r="B9" s="40"/>
      <c r="E9" s="375"/>
      <c r="F9" s="40"/>
      <c r="M9" s="818"/>
      <c r="N9" s="32" t="s">
        <v>350</v>
      </c>
      <c r="O9" s="66" t="s">
        <v>350</v>
      </c>
      <c r="R9" s="32"/>
    </row>
    <row r="10" spans="1:18">
      <c r="A10" s="32"/>
      <c r="B10" s="40"/>
      <c r="E10" s="375"/>
      <c r="F10" s="40"/>
      <c r="M10" s="818"/>
      <c r="N10" s="32" t="s">
        <v>351</v>
      </c>
      <c r="O10" s="66" t="s">
        <v>351</v>
      </c>
      <c r="R10" s="32"/>
    </row>
    <row r="11" spans="1:18">
      <c r="A11" s="32"/>
      <c r="B11" s="40"/>
      <c r="E11" s="375"/>
      <c r="F11" s="40"/>
      <c r="M11" s="818"/>
      <c r="N11" s="32" t="s">
        <v>352</v>
      </c>
      <c r="O11" s="66" t="s">
        <v>352</v>
      </c>
      <c r="R11" s="32"/>
    </row>
    <row r="12" spans="1:18">
      <c r="A12" s="32"/>
      <c r="B12" s="40"/>
      <c r="F12" s="40"/>
      <c r="M12" s="818"/>
      <c r="N12" s="32" t="s">
        <v>387</v>
      </c>
      <c r="O12" s="66" t="s">
        <v>387</v>
      </c>
      <c r="R12" s="32"/>
    </row>
    <row r="13" spans="1:18">
      <c r="A13" s="32"/>
      <c r="B13" s="40"/>
      <c r="F13" s="40"/>
      <c r="M13" s="818"/>
      <c r="N13" s="32"/>
      <c r="O13" s="66"/>
    </row>
    <row r="14" spans="1:18">
      <c r="A14" s="32"/>
      <c r="B14" s="40"/>
      <c r="F14" s="40"/>
      <c r="M14" s="818"/>
      <c r="N14" s="32"/>
      <c r="O14" s="66"/>
    </row>
    <row r="15" spans="1:18">
      <c r="A15" s="32"/>
      <c r="B15" s="40"/>
      <c r="F15" s="40"/>
      <c r="M15" s="818"/>
      <c r="N15" s="32"/>
      <c r="O15" s="66"/>
      <c r="R15" s="32"/>
    </row>
    <row r="16" spans="1:18">
      <c r="A16" s="32"/>
      <c r="B16" s="40"/>
      <c r="F16" s="40"/>
      <c r="M16" s="818"/>
      <c r="N16" s="32"/>
      <c r="O16" s="66"/>
      <c r="R16" s="32"/>
    </row>
    <row r="17" spans="1:18">
      <c r="A17" s="32"/>
      <c r="B17" s="40"/>
      <c r="F17" s="40"/>
      <c r="M17" s="818"/>
      <c r="N17" s="32"/>
      <c r="O17" s="66"/>
      <c r="R17" s="32"/>
    </row>
    <row r="18" spans="1:18">
      <c r="A18" s="32"/>
      <c r="B18" s="40"/>
      <c r="F18" s="40"/>
      <c r="M18" s="818"/>
      <c r="N18" s="32"/>
      <c r="O18" s="66"/>
      <c r="R18" s="32"/>
    </row>
    <row r="19" spans="1:18">
      <c r="A19" s="32"/>
      <c r="B19" s="40"/>
      <c r="F19" s="40"/>
      <c r="M19" s="818"/>
      <c r="N19" s="32"/>
      <c r="O19" s="66"/>
      <c r="R19" s="32"/>
    </row>
    <row r="20" spans="1:18">
      <c r="A20" s="32"/>
      <c r="B20" s="40"/>
      <c r="E20" s="218"/>
      <c r="F20" s="40"/>
      <c r="M20" s="818"/>
      <c r="N20" s="169"/>
      <c r="O20" s="66"/>
      <c r="R20" s="32"/>
    </row>
    <row r="21" spans="1:18">
      <c r="A21" s="32"/>
      <c r="B21" s="40"/>
      <c r="E21" s="218"/>
      <c r="F21" s="40"/>
      <c r="M21" s="818"/>
      <c r="N21" s="32"/>
      <c r="O21" s="66"/>
      <c r="R21" s="32"/>
    </row>
    <row r="22" spans="1:18">
      <c r="A22" s="32"/>
      <c r="B22" s="40"/>
      <c r="E22" s="218"/>
      <c r="F22" s="40"/>
      <c r="M22" s="818"/>
      <c r="N22" s="32"/>
      <c r="O22" s="66"/>
      <c r="R22" s="32"/>
    </row>
    <row r="23" spans="1:18">
      <c r="A23" s="32"/>
      <c r="B23" s="40"/>
      <c r="E23" s="218"/>
      <c r="F23" s="40"/>
      <c r="M23" s="818"/>
      <c r="N23" s="32"/>
      <c r="O23" s="66"/>
      <c r="R23" s="32"/>
    </row>
    <row r="24" spans="1:18">
      <c r="A24" s="32"/>
      <c r="B24" s="40"/>
      <c r="F24" s="40"/>
      <c r="M24" s="818"/>
      <c r="N24" s="32"/>
      <c r="O24" s="66"/>
      <c r="R24" s="32"/>
    </row>
    <row r="25" spans="1:18">
      <c r="A25" s="32"/>
      <c r="B25" s="40"/>
      <c r="F25" s="40"/>
      <c r="M25" s="818"/>
      <c r="N25" s="32"/>
      <c r="O25" s="66"/>
      <c r="R25" s="32"/>
    </row>
    <row r="26" spans="1:18">
      <c r="F26" s="40"/>
      <c r="M26" s="818"/>
      <c r="N26" s="32"/>
      <c r="O26" s="66"/>
      <c r="R26" s="32"/>
    </row>
    <row r="27" spans="1:18">
      <c r="F27" s="40"/>
      <c r="M27" s="818"/>
      <c r="N27" s="32"/>
      <c r="O27" s="66"/>
      <c r="R27" s="32"/>
    </row>
    <row r="28" spans="1:18">
      <c r="F28" s="40"/>
      <c r="M28" s="818"/>
      <c r="N28" s="32"/>
      <c r="O28" s="66"/>
      <c r="R28" s="32"/>
    </row>
    <row r="29" spans="1:18">
      <c r="M29" s="818"/>
      <c r="N29" s="32"/>
      <c r="O29" s="66"/>
      <c r="R29" s="32"/>
    </row>
    <row r="30" spans="1:18">
      <c r="M30" s="104"/>
      <c r="N30" s="105"/>
      <c r="O30" s="106"/>
    </row>
    <row r="31" spans="1:18">
      <c r="M31" s="818" t="s">
        <v>152</v>
      </c>
      <c r="N31" s="229" t="s">
        <v>307</v>
      </c>
      <c r="O31" s="66" t="s">
        <v>307</v>
      </c>
      <c r="R31" s="32"/>
    </row>
    <row r="32" spans="1:18">
      <c r="M32" s="818"/>
      <c r="N32" s="32" t="s">
        <v>237</v>
      </c>
      <c r="O32" s="66" t="s">
        <v>237</v>
      </c>
      <c r="R32" s="32"/>
    </row>
    <row r="33" spans="13:18">
      <c r="M33" s="818"/>
      <c r="N33" s="32" t="s">
        <v>239</v>
      </c>
      <c r="O33" s="66" t="s">
        <v>239</v>
      </c>
      <c r="R33" s="32"/>
    </row>
    <row r="34" spans="13:18">
      <c r="M34" s="818"/>
      <c r="N34" s="32"/>
      <c r="O34" s="66"/>
      <c r="R34" s="32"/>
    </row>
    <row r="35" spans="13:18">
      <c r="M35" s="818"/>
      <c r="N35" s="32" t="s">
        <v>354</v>
      </c>
      <c r="O35" s="66" t="s">
        <v>354</v>
      </c>
      <c r="R35" s="32"/>
    </row>
    <row r="36" spans="13:18">
      <c r="M36" s="818"/>
      <c r="N36" s="32" t="s">
        <v>355</v>
      </c>
      <c r="O36" s="66" t="s">
        <v>355</v>
      </c>
      <c r="R36" s="32"/>
    </row>
    <row r="37" spans="13:18">
      <c r="M37" s="818"/>
      <c r="N37" s="32" t="s">
        <v>356</v>
      </c>
      <c r="O37" s="66" t="s">
        <v>356</v>
      </c>
      <c r="R37" s="32"/>
    </row>
    <row r="38" spans="13:18">
      <c r="M38" s="818"/>
      <c r="N38" s="32" t="s">
        <v>357</v>
      </c>
      <c r="O38" s="66" t="s">
        <v>357</v>
      </c>
      <c r="R38" s="32"/>
    </row>
    <row r="39" spans="13:18">
      <c r="M39" s="818"/>
      <c r="N39" s="32"/>
      <c r="O39" s="66"/>
      <c r="R39" s="32"/>
    </row>
    <row r="40" spans="13:18">
      <c r="M40" s="818"/>
      <c r="N40" s="32"/>
      <c r="O40" s="66"/>
      <c r="R40" s="32"/>
    </row>
    <row r="41" spans="13:18">
      <c r="M41" s="818"/>
      <c r="N41" s="32"/>
      <c r="O41" s="66"/>
      <c r="R41" s="32"/>
    </row>
    <row r="42" spans="13:18">
      <c r="M42" s="818"/>
      <c r="N42" s="32"/>
      <c r="O42" s="66"/>
    </row>
    <row r="43" spans="13:18">
      <c r="M43" s="818"/>
      <c r="N43" s="32"/>
      <c r="O43" s="66"/>
    </row>
    <row r="44" spans="13:18">
      <c r="M44" s="818"/>
      <c r="N44" s="32"/>
      <c r="O44" s="66"/>
      <c r="R44" s="32"/>
    </row>
    <row r="45" spans="13:18">
      <c r="M45" s="818"/>
      <c r="N45" s="169"/>
      <c r="O45" s="66"/>
      <c r="R45" s="32"/>
    </row>
    <row r="46" spans="13:18">
      <c r="M46" s="818"/>
      <c r="N46" s="32"/>
      <c r="O46" s="66"/>
      <c r="R46" s="32"/>
    </row>
    <row r="47" spans="13:18">
      <c r="M47" s="818"/>
      <c r="N47" s="32"/>
      <c r="O47" s="66"/>
      <c r="Q47" s="32"/>
    </row>
    <row r="48" spans="13:18">
      <c r="M48" s="818"/>
      <c r="N48" s="32"/>
      <c r="O48" s="66"/>
      <c r="Q48" s="32"/>
    </row>
    <row r="49" spans="13:17">
      <c r="M49" s="818"/>
      <c r="N49" s="32"/>
      <c r="O49" s="66"/>
      <c r="Q49" s="32"/>
    </row>
    <row r="50" spans="13:17">
      <c r="M50" s="818"/>
      <c r="N50" s="32"/>
      <c r="O50" s="66"/>
      <c r="Q50" s="169"/>
    </row>
    <row r="51" spans="13:17" ht="14.25" thickBot="1">
      <c r="M51" s="819"/>
      <c r="N51" s="102"/>
      <c r="O51" s="67"/>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4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42"/>
  <sheetViews>
    <sheetView workbookViewId="0">
      <selection activeCell="X1" sqref="X1"/>
    </sheetView>
  </sheetViews>
  <sheetFormatPr defaultRowHeight="13.5"/>
  <cols>
    <col min="1" max="1" width="9.5" bestFit="1" customWidth="1"/>
  </cols>
  <sheetData>
    <row r="1" spans="1:35">
      <c r="A1" s="376"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5">
      <c r="A2" t="str">
        <f>IF(E2="","",I2*1000000+①団体情報入力!$D$3*1000+②選手情報入力!A11)</f>
        <v/>
      </c>
      <c r="B2" t="str">
        <f>IF(E2="","",①団体情報入力!$D$3)</f>
        <v/>
      </c>
      <c r="D2" t="str">
        <f>IF(②選手情報入力!B10="","",②選手情報入力!B10)</f>
        <v/>
      </c>
      <c r="E2" t="str">
        <f>IF(②選手情報入力!C10="","",②選手情報入力!C10)</f>
        <v/>
      </c>
      <c r="F2" t="str">
        <f>IF(E2="","",②選手情報入力!D10)</f>
        <v/>
      </c>
      <c r="G2" t="str">
        <f>IF(E2="","",②選手情報入力!E10)</f>
        <v/>
      </c>
      <c r="H2" t="str">
        <f>IF(E2="","",F2)</f>
        <v/>
      </c>
      <c r="I2" t="str">
        <f>IF(E2="","",IF(②選手情報入力!G10="男",1,2))</f>
        <v/>
      </c>
      <c r="J2" t="str">
        <f>IF(E2="","",IF(②選手情報入力!H10="","",②選手情報入力!H10))</f>
        <v/>
      </c>
      <c r="L2" t="str">
        <f>IF(E2="","",0)</f>
        <v/>
      </c>
      <c r="M2" t="str">
        <f>IF(E2="","","愛知")</f>
        <v/>
      </c>
      <c r="O2" s="375" t="str">
        <f>IF(E2="","",IF(②選手情報入力!I10="","",IF(I2=1,VLOOKUP(②選手情報入力!I10,種目情報!$A$4:$B$232,2,FALSE),VLOOKUP(②選手情報入力!I10,種目情報!$E$4:$F$81,2,FALSE))))</f>
        <v/>
      </c>
      <c r="P2" s="377" t="str">
        <f>IF(E2="","",IF(②選手情報入力!K11="","",②選手情報入力!K11))</f>
        <v/>
      </c>
      <c r="Q2" s="32" t="str">
        <f>IF(E2="","",IF(②選手情報入力!I10="","",0))</f>
        <v/>
      </c>
      <c r="R2" t="str">
        <f>IF(E2="","",IF(②選手情報入力!I10="","",IF(I2=1,VLOOKUP(②選手情報入力!I10,種目情報!$A$4:$C$22,3,FALSE),VLOOKUP(②選手情報入力!I10,種目情報!$E$4:$G$21,3,FALSE))))</f>
        <v/>
      </c>
      <c r="S2" t="str">
        <f>IF(E2="","",IF(②選手情報入力!L10="","",IF(I2=1,VLOOKUP(②選手情報入力!L10,種目情報!$A$5:$B$242,2,FALSE),VLOOKUP(②選手情報入力!L10,種目情報!$E$5:$F$241,2,FALSE))))</f>
        <v/>
      </c>
      <c r="T2" s="220" t="str">
        <f>IF(E2="","",IF(②選手情報入力!N11="","",②選手情報入力!N11))</f>
        <v/>
      </c>
      <c r="U2" s="32" t="str">
        <f>IF(E2="","",IF(②選手情報入力!L10="","",0))</f>
        <v/>
      </c>
      <c r="V2" t="str">
        <f>IF(E2="","",IF(②選手情報入力!L10="","",IF(I2=1,VLOOKUP(②選手情報入力!L10,種目情報!$A$5:$C$22,3,FALSE),VLOOKUP(②選手情報入力!L10,種目情報!$E$5:$G$21,3,FALSE))))</f>
        <v/>
      </c>
      <c r="Y2" s="32"/>
      <c r="AA2" t="str">
        <f>IF(E2="","",IF(②選手情報入力!P10="","",IF(I2=1,種目情報!$J$4,種目情報!$J$6)))</f>
        <v/>
      </c>
      <c r="AB2" t="str">
        <f>IF(E2="","",IF(②選手情報入力!P10="","",IF(I2=1,IF(②選手情報入力!$N$5="","",②選手情報入力!$N$5),IF(②選手情報入力!$N$6="","",②選手情報入力!$N$6))))</f>
        <v/>
      </c>
      <c r="AC2" t="str">
        <f>IF(E2="","",IF(②選手情報入力!P10="","",0))</f>
        <v/>
      </c>
      <c r="AD2" t="str">
        <f>IF(E2="","",IF(②選手情報入力!P10="","",2))</f>
        <v/>
      </c>
      <c r="AE2" t="str">
        <f>IF(E2="","",IF(②選手情報入力!Q10="","",IF(I2=1,種目情報!$J$5,種目情報!$J$7)))</f>
        <v/>
      </c>
      <c r="AF2" t="str">
        <f>IF(E2="","",IF(②選手情報入力!Q10="","",IF(I2=1,IF(②選手情報入力!$P$5="","",②選手情報入力!$P$5),IF(②選手情報入力!$P$6="","",②選手情報入力!$P$6))))</f>
        <v/>
      </c>
      <c r="AG2" t="str">
        <f>IF(E2="","",IF(②選手情報入力!Q10="","",0))</f>
        <v/>
      </c>
      <c r="AH2" t="str">
        <f>IF(E2="","",IF(②選手情報入力!Q10="","",2))</f>
        <v/>
      </c>
    </row>
    <row r="3" spans="1:35">
      <c r="A3" s="390" t="str">
        <f>IF(E3="","",I3*1000000+①団体情報入力!$D$3*1000+②選手情報入力!A12)</f>
        <v/>
      </c>
      <c r="B3" s="390" t="str">
        <f>IF(E3="","",①団体情報入力!$D$3)</f>
        <v/>
      </c>
      <c r="C3" s="390"/>
      <c r="D3" s="390" t="str">
        <f>IF(②選手情報入力!B11="","",②選手情報入力!B11)</f>
        <v/>
      </c>
      <c r="E3" s="390" t="str">
        <f>IF(②選手情報入力!C11="","",②選手情報入力!C11)</f>
        <v/>
      </c>
      <c r="F3" s="390" t="str">
        <f>IF(E3="","",②選手情報入力!D11)</f>
        <v/>
      </c>
      <c r="G3" s="390" t="str">
        <f>IF(E3="","",②選手情報入力!E11)</f>
        <v/>
      </c>
      <c r="H3" s="390" t="str">
        <f t="shared" ref="H3:H41" si="0">IF(E3="","",F3)</f>
        <v/>
      </c>
      <c r="I3" s="390" t="str">
        <f>IF(E3="","",IF(②選手情報入力!G11="男",1,2))</f>
        <v/>
      </c>
      <c r="J3" s="390" t="str">
        <f>IF(E3="","",IF(②選手情報入力!H11="","",②選手情報入力!H11))</f>
        <v/>
      </c>
      <c r="K3" s="390"/>
      <c r="L3" s="390" t="str">
        <f t="shared" ref="L3:L41" si="1">IF(E3="","",0)</f>
        <v/>
      </c>
      <c r="M3" s="390" t="str">
        <f t="shared" ref="M3:M41" si="2">IF(E3="","","愛知")</f>
        <v/>
      </c>
      <c r="N3" s="390"/>
      <c r="O3" s="390" t="str">
        <f>IF(E3="","",IF(②選手情報入力!I11="","",IF(I3=1,VLOOKUP(②選手情報入力!I11,種目情報!$A$4:$B$232,2,FALSE),VLOOKUP(②選手情報入力!I11,種目情報!$E$4:$F$81,2,FALSE))))</f>
        <v/>
      </c>
      <c r="P3" s="390" t="str">
        <f>IF(E3="","",IF(②選手情報入力!K12="","",②選手情報入力!K12))</f>
        <v/>
      </c>
      <c r="Q3" s="32" t="str">
        <f>IF(E3="","",IF(②選手情報入力!I11="","",0))</f>
        <v/>
      </c>
      <c r="R3" s="390" t="str">
        <f>IF(E3="","",IF(②選手情報入力!I11="","",IF(I3=1,VLOOKUP(②選手情報入力!I11,種目情報!$A$4:$C$22,3,FALSE),VLOOKUP(②選手情報入力!I11,種目情報!$E$4:$G$21,3,FALSE))))</f>
        <v/>
      </c>
      <c r="S3" s="390" t="str">
        <f>IF(E3="","",IF(②選手情報入力!L11="","",IF(I3=1,VLOOKUP(②選手情報入力!L11,種目情報!$A$5:$B$242,2,FALSE),VLOOKUP(②選手情報入力!L11,種目情報!$E$5:$F$241,2,FALSE))))</f>
        <v/>
      </c>
      <c r="T3" s="390" t="str">
        <f>IF(E3="","",IF(②選手情報入力!N12="","",②選手情報入力!N12))</f>
        <v/>
      </c>
      <c r="U3" s="32" t="str">
        <f>IF(E3="","",IF(②選手情報入力!L11="","",0))</f>
        <v/>
      </c>
      <c r="V3" s="390" t="str">
        <f>IF(E3="","",IF(②選手情報入力!L11="","",IF(I3=1,VLOOKUP(②選手情報入力!L11,種目情報!$A$5:$C$22,3,FALSE),VLOOKUP(②選手情報入力!L11,種目情報!$E$5:$G$21,3,FALSE))))</f>
        <v/>
      </c>
      <c r="W3" s="390"/>
      <c r="X3" s="390"/>
      <c r="Y3" s="32"/>
      <c r="Z3" s="390"/>
      <c r="AA3" s="390" t="str">
        <f>IF(E3="","",IF(②選手情報入力!P11="","",IF(I3=1,種目情報!$J$4,種目情報!$J$6)))</f>
        <v/>
      </c>
      <c r="AB3" s="390" t="str">
        <f>IF(E3="","",IF(②選手情報入力!P11="","",IF(I3=1,IF(②選手情報入力!$N$5="","",②選手情報入力!$N$5),IF(②選手情報入力!$N$6="","",②選手情報入力!$N$6))))</f>
        <v/>
      </c>
      <c r="AC3" s="390" t="str">
        <f>IF(E3="","",IF(②選手情報入力!P11="","",0))</f>
        <v/>
      </c>
      <c r="AD3" s="390" t="str">
        <f>IF(E3="","",IF(②選手情報入力!P11="","",2))</f>
        <v/>
      </c>
      <c r="AE3" s="390" t="str">
        <f>IF(E3="","",IF(②選手情報入力!Q11="","",IF(I3=1,種目情報!$J$5,種目情報!$J$7)))</f>
        <v/>
      </c>
      <c r="AF3" s="390" t="str">
        <f>IF(E3="","",IF(②選手情報入力!Q11="","",IF(I3=1,IF(②選手情報入力!$P$5="","",②選手情報入力!$P$5),IF(②選手情報入力!$P$6="","",②選手情報入力!$P$6))))</f>
        <v/>
      </c>
      <c r="AG3" s="390" t="str">
        <f>IF(E3="","",IF(②選手情報入力!Q11="","",0))</f>
        <v/>
      </c>
      <c r="AH3" s="390" t="str">
        <f>IF(E3="","",IF(②選手情報入力!Q11="","",2))</f>
        <v/>
      </c>
      <c r="AI3" s="390"/>
    </row>
    <row r="4" spans="1:35">
      <c r="A4" s="390" t="str">
        <f>IF(E4="","",I4*1000000+①団体情報入力!$D$3*1000+②選手情報入力!A13)</f>
        <v/>
      </c>
      <c r="B4" s="390" t="str">
        <f>IF(E4="","",①団体情報入力!$D$3)</f>
        <v/>
      </c>
      <c r="C4" s="390"/>
      <c r="D4" s="390" t="str">
        <f>IF(②選手情報入力!B12="","",②選手情報入力!B12)</f>
        <v/>
      </c>
      <c r="E4" s="390" t="str">
        <f>IF(②選手情報入力!C12="","",②選手情報入力!C12)</f>
        <v/>
      </c>
      <c r="F4" s="390" t="str">
        <f>IF(E4="","",②選手情報入力!D12)</f>
        <v/>
      </c>
      <c r="G4" s="390" t="str">
        <f>IF(E4="","",②選手情報入力!E12)</f>
        <v/>
      </c>
      <c r="H4" s="390" t="str">
        <f t="shared" si="0"/>
        <v/>
      </c>
      <c r="I4" s="390" t="str">
        <f>IF(E4="","",IF(②選手情報入力!G12="男",1,2))</f>
        <v/>
      </c>
      <c r="J4" s="390" t="str">
        <f>IF(E4="","",IF(②選手情報入力!H12="","",②選手情報入力!H12))</f>
        <v/>
      </c>
      <c r="K4" s="390"/>
      <c r="L4" s="390" t="str">
        <f t="shared" si="1"/>
        <v/>
      </c>
      <c r="M4" s="390" t="str">
        <f t="shared" si="2"/>
        <v/>
      </c>
      <c r="N4" s="390"/>
      <c r="O4" s="390" t="str">
        <f>IF(E4="","",IF(②選手情報入力!I12="","",IF(I4=1,VLOOKUP(②選手情報入力!I12,種目情報!$A$4:$B$232,2,FALSE),VLOOKUP(②選手情報入力!I12,種目情報!$E$4:$F$81,2,FALSE))))</f>
        <v/>
      </c>
      <c r="P4" s="390" t="str">
        <f>IF(E4="","",IF(②選手情報入力!K13="","",②選手情報入力!K13))</f>
        <v/>
      </c>
      <c r="Q4" s="32" t="str">
        <f>IF(E4="","",IF(②選手情報入力!I12="","",0))</f>
        <v/>
      </c>
      <c r="R4" s="390" t="str">
        <f>IF(E4="","",IF(②選手情報入力!I12="","",IF(I4=1,VLOOKUP(②選手情報入力!I12,種目情報!$A$4:$C$22,3,FALSE),VLOOKUP(②選手情報入力!I12,種目情報!$E$4:$G$21,3,FALSE))))</f>
        <v/>
      </c>
      <c r="S4" s="390" t="str">
        <f>IF(E4="","",IF(②選手情報入力!L12="","",IF(I4=1,VLOOKUP(②選手情報入力!L12,種目情報!$A$5:$B$242,2,FALSE),VLOOKUP(②選手情報入力!L12,種目情報!$E$5:$F$241,2,FALSE))))</f>
        <v/>
      </c>
      <c r="T4" s="390" t="str">
        <f>IF(E4="","",IF(②選手情報入力!N13="","",②選手情報入力!N13))</f>
        <v/>
      </c>
      <c r="U4" s="32" t="str">
        <f>IF(E4="","",IF(②選手情報入力!L12="","",0))</f>
        <v/>
      </c>
      <c r="V4" s="390" t="str">
        <f>IF(E4="","",IF(②選手情報入力!L12="","",IF(I4=1,VLOOKUP(②選手情報入力!L12,種目情報!$A$5:$C$22,3,FALSE),VLOOKUP(②選手情報入力!L12,種目情報!$E$5:$G$21,3,FALSE))))</f>
        <v/>
      </c>
      <c r="W4" s="390"/>
      <c r="X4" s="390"/>
      <c r="Y4" s="32"/>
      <c r="Z4" s="390"/>
      <c r="AA4" s="390" t="str">
        <f>IF(E4="","",IF(②選手情報入力!P12="","",IF(I4=1,種目情報!$J$4,種目情報!$J$6)))</f>
        <v/>
      </c>
      <c r="AB4" s="390" t="str">
        <f>IF(E4="","",IF(②選手情報入力!P12="","",IF(I4=1,IF(②選手情報入力!$N$5="","",②選手情報入力!$N$5),IF(②選手情報入力!$N$6="","",②選手情報入力!$N$6))))</f>
        <v/>
      </c>
      <c r="AC4" s="390" t="str">
        <f>IF(E4="","",IF(②選手情報入力!P12="","",0))</f>
        <v/>
      </c>
      <c r="AD4" s="390" t="str">
        <f>IF(E4="","",IF(②選手情報入力!P12="","",2))</f>
        <v/>
      </c>
      <c r="AE4" s="390" t="str">
        <f>IF(E4="","",IF(②選手情報入力!Q12="","",IF(I4=1,種目情報!$J$5,種目情報!$J$7)))</f>
        <v/>
      </c>
      <c r="AF4" s="390" t="str">
        <f>IF(E4="","",IF(②選手情報入力!Q12="","",IF(I4=1,IF(②選手情報入力!$P$5="","",②選手情報入力!$P$5),IF(②選手情報入力!$P$6="","",②選手情報入力!$P$6))))</f>
        <v/>
      </c>
      <c r="AG4" s="390" t="str">
        <f>IF(E4="","",IF(②選手情報入力!Q12="","",0))</f>
        <v/>
      </c>
      <c r="AH4" s="390" t="str">
        <f>IF(E4="","",IF(②選手情報入力!Q12="","",2))</f>
        <v/>
      </c>
      <c r="AI4" s="390"/>
    </row>
    <row r="5" spans="1:35">
      <c r="A5" s="390" t="str">
        <f>IF(E5="","",I5*1000000+①団体情報入力!$D$3*1000+②選手情報入力!A14)</f>
        <v/>
      </c>
      <c r="B5" s="390" t="str">
        <f>IF(E5="","",①団体情報入力!$D$3)</f>
        <v/>
      </c>
      <c r="C5" s="390"/>
      <c r="D5" s="390" t="str">
        <f>IF(②選手情報入力!B13="","",②選手情報入力!B13)</f>
        <v/>
      </c>
      <c r="E5" s="390" t="str">
        <f>IF(②選手情報入力!C13="","",②選手情報入力!C13)</f>
        <v/>
      </c>
      <c r="F5" s="390" t="str">
        <f>IF(E5="","",②選手情報入力!D13)</f>
        <v/>
      </c>
      <c r="G5" s="390" t="str">
        <f>IF(E5="","",②選手情報入力!E13)</f>
        <v/>
      </c>
      <c r="H5" s="390" t="str">
        <f t="shared" si="0"/>
        <v/>
      </c>
      <c r="I5" s="390" t="str">
        <f>IF(E5="","",IF(②選手情報入力!G13="男",1,2))</f>
        <v/>
      </c>
      <c r="J5" s="390" t="str">
        <f>IF(E5="","",IF(②選手情報入力!H13="","",②選手情報入力!H13))</f>
        <v/>
      </c>
      <c r="K5" s="390"/>
      <c r="L5" s="390" t="str">
        <f t="shared" si="1"/>
        <v/>
      </c>
      <c r="M5" s="390" t="str">
        <f t="shared" si="2"/>
        <v/>
      </c>
      <c r="N5" s="390"/>
      <c r="O5" s="390" t="str">
        <f>IF(E5="","",IF(②選手情報入力!I13="","",IF(I5=1,VLOOKUP(②選手情報入力!I13,種目情報!$A$4:$B$232,2,FALSE),VLOOKUP(②選手情報入力!I13,種目情報!$E$4:$F$81,2,FALSE))))</f>
        <v/>
      </c>
      <c r="P5" s="390" t="str">
        <f>IF(E5="","",IF(②選手情報入力!K14="","",②選手情報入力!K14))</f>
        <v/>
      </c>
      <c r="Q5" s="32" t="str">
        <f>IF(E5="","",IF(②選手情報入力!I13="","",0))</f>
        <v/>
      </c>
      <c r="R5" s="390" t="str">
        <f>IF(E5="","",IF(②選手情報入力!I13="","",IF(I5=1,VLOOKUP(②選手情報入力!I13,種目情報!$A$4:$C$22,3,FALSE),VLOOKUP(②選手情報入力!I13,種目情報!$E$4:$G$21,3,FALSE))))</f>
        <v/>
      </c>
      <c r="S5" s="390" t="str">
        <f>IF(E5="","",IF(②選手情報入力!L13="","",IF(I5=1,VLOOKUP(②選手情報入力!L13,種目情報!$A$5:$B$242,2,FALSE),VLOOKUP(②選手情報入力!L13,種目情報!$E$5:$F$241,2,FALSE))))</f>
        <v/>
      </c>
      <c r="T5" s="390" t="str">
        <f>IF(E5="","",IF(②選手情報入力!N14="","",②選手情報入力!N14))</f>
        <v/>
      </c>
      <c r="U5" s="32" t="str">
        <f>IF(E5="","",IF(②選手情報入力!L13="","",0))</f>
        <v/>
      </c>
      <c r="V5" s="390" t="str">
        <f>IF(E5="","",IF(②選手情報入力!L13="","",IF(I5=1,VLOOKUP(②選手情報入力!L13,種目情報!$A$5:$C$22,3,FALSE),VLOOKUP(②選手情報入力!L13,種目情報!$E$5:$G$21,3,FALSE))))</f>
        <v/>
      </c>
      <c r="W5" s="390"/>
      <c r="X5" s="390"/>
      <c r="Y5" s="32"/>
      <c r="Z5" s="390"/>
      <c r="AA5" s="390" t="str">
        <f>IF(E5="","",IF(②選手情報入力!P13="","",IF(I5=1,種目情報!$J$4,種目情報!$J$6)))</f>
        <v/>
      </c>
      <c r="AB5" s="390" t="str">
        <f>IF(E5="","",IF(②選手情報入力!P13="","",IF(I5=1,IF(②選手情報入力!$N$5="","",②選手情報入力!$N$5),IF(②選手情報入力!$N$6="","",②選手情報入力!$N$6))))</f>
        <v/>
      </c>
      <c r="AC5" s="390" t="str">
        <f>IF(E5="","",IF(②選手情報入力!P13="","",0))</f>
        <v/>
      </c>
      <c r="AD5" s="390" t="str">
        <f>IF(E5="","",IF(②選手情報入力!P13="","",2))</f>
        <v/>
      </c>
      <c r="AE5" s="390" t="str">
        <f>IF(E5="","",IF(②選手情報入力!Q13="","",IF(I5=1,種目情報!$J$5,種目情報!$J$7)))</f>
        <v/>
      </c>
      <c r="AF5" s="390" t="str">
        <f>IF(E5="","",IF(②選手情報入力!Q13="","",IF(I5=1,IF(②選手情報入力!$P$5="","",②選手情報入力!$P$5),IF(②選手情報入力!$P$6="","",②選手情報入力!$P$6))))</f>
        <v/>
      </c>
      <c r="AG5" s="390" t="str">
        <f>IF(E5="","",IF(②選手情報入力!Q13="","",0))</f>
        <v/>
      </c>
      <c r="AH5" s="390" t="str">
        <f>IF(E5="","",IF(②選手情報入力!Q13="","",2))</f>
        <v/>
      </c>
      <c r="AI5" s="390"/>
    </row>
    <row r="6" spans="1:35">
      <c r="A6" s="390" t="str">
        <f>IF(E6="","",I6*1000000+①団体情報入力!$D$3*1000+②選手情報入力!A15)</f>
        <v/>
      </c>
      <c r="B6" s="390" t="str">
        <f>IF(E6="","",①団体情報入力!$D$3)</f>
        <v/>
      </c>
      <c r="C6" s="390"/>
      <c r="D6" s="390" t="str">
        <f>IF(②選手情報入力!B14="","",②選手情報入力!B14)</f>
        <v/>
      </c>
      <c r="E6" s="390" t="str">
        <f>IF(②選手情報入力!C14="","",②選手情報入力!C14)</f>
        <v/>
      </c>
      <c r="F6" s="390" t="str">
        <f>IF(E6="","",②選手情報入力!D14)</f>
        <v/>
      </c>
      <c r="G6" s="390" t="str">
        <f>IF(E6="","",②選手情報入力!E14)</f>
        <v/>
      </c>
      <c r="H6" s="390" t="str">
        <f t="shared" si="0"/>
        <v/>
      </c>
      <c r="I6" s="390" t="str">
        <f>IF(E6="","",IF(②選手情報入力!G14="男",1,2))</f>
        <v/>
      </c>
      <c r="J6" s="390" t="str">
        <f>IF(E6="","",IF(②選手情報入力!H14="","",②選手情報入力!H14))</f>
        <v/>
      </c>
      <c r="K6" s="390"/>
      <c r="L6" s="390" t="str">
        <f t="shared" si="1"/>
        <v/>
      </c>
      <c r="M6" s="390" t="str">
        <f t="shared" si="2"/>
        <v/>
      </c>
      <c r="N6" s="390"/>
      <c r="O6" s="390" t="str">
        <f>IF(E6="","",IF(②選手情報入力!I14="","",IF(I6=1,VLOOKUP(②選手情報入力!I14,種目情報!$A$4:$B$232,2,FALSE),VLOOKUP(②選手情報入力!I14,種目情報!$E$4:$F$81,2,FALSE))))</f>
        <v/>
      </c>
      <c r="P6" s="390" t="str">
        <f>IF(E6="","",IF(②選手情報入力!K15="","",②選手情報入力!K15))</f>
        <v/>
      </c>
      <c r="Q6" s="32" t="str">
        <f>IF(E6="","",IF(②選手情報入力!I14="","",0))</f>
        <v/>
      </c>
      <c r="R6" s="390" t="str">
        <f>IF(E6="","",IF(②選手情報入力!I14="","",IF(I6=1,VLOOKUP(②選手情報入力!I14,種目情報!$A$4:$C$22,3,FALSE),VLOOKUP(②選手情報入力!I14,種目情報!$E$4:$G$21,3,FALSE))))</f>
        <v/>
      </c>
      <c r="S6" s="390" t="str">
        <f>IF(E6="","",IF(②選手情報入力!L14="","",IF(I6=1,VLOOKUP(②選手情報入力!L14,種目情報!$A$5:$B$242,2,FALSE),VLOOKUP(②選手情報入力!L14,種目情報!$E$5:$F$241,2,FALSE))))</f>
        <v/>
      </c>
      <c r="T6" s="390" t="str">
        <f>IF(E6="","",IF(②選手情報入力!N15="","",②選手情報入力!N15))</f>
        <v/>
      </c>
      <c r="U6" s="32" t="str">
        <f>IF(E6="","",IF(②選手情報入力!L14="","",0))</f>
        <v/>
      </c>
      <c r="V6" s="390" t="str">
        <f>IF(E6="","",IF(②選手情報入力!L14="","",IF(I6=1,VLOOKUP(②選手情報入力!L14,種目情報!$A$5:$C$22,3,FALSE),VLOOKUP(②選手情報入力!L14,種目情報!$E$5:$G$21,3,FALSE))))</f>
        <v/>
      </c>
      <c r="W6" s="390"/>
      <c r="X6" s="390"/>
      <c r="Y6" s="32"/>
      <c r="Z6" s="390"/>
      <c r="AA6" s="390" t="str">
        <f>IF(E6="","",IF(②選手情報入力!P14="","",IF(I6=1,種目情報!$J$4,種目情報!$J$6)))</f>
        <v/>
      </c>
      <c r="AB6" s="390" t="str">
        <f>IF(E6="","",IF(②選手情報入力!P14="","",IF(I6=1,IF(②選手情報入力!$N$5="","",②選手情報入力!$N$5),IF(②選手情報入力!$N$6="","",②選手情報入力!$N$6))))</f>
        <v/>
      </c>
      <c r="AC6" s="390" t="str">
        <f>IF(E6="","",IF(②選手情報入力!P14="","",0))</f>
        <v/>
      </c>
      <c r="AD6" s="390" t="str">
        <f>IF(E6="","",IF(②選手情報入力!P14="","",2))</f>
        <v/>
      </c>
      <c r="AE6" s="390" t="str">
        <f>IF(E6="","",IF(②選手情報入力!Q14="","",IF(I6=1,種目情報!$J$5,種目情報!$J$7)))</f>
        <v/>
      </c>
      <c r="AF6" s="390" t="str">
        <f>IF(E6="","",IF(②選手情報入力!Q14="","",IF(I6=1,IF(②選手情報入力!$P$5="","",②選手情報入力!$P$5),IF(②選手情報入力!$P$6="","",②選手情報入力!$P$6))))</f>
        <v/>
      </c>
      <c r="AG6" s="390" t="str">
        <f>IF(E6="","",IF(②選手情報入力!Q14="","",0))</f>
        <v/>
      </c>
      <c r="AH6" s="390" t="str">
        <f>IF(E6="","",IF(②選手情報入力!Q14="","",2))</f>
        <v/>
      </c>
      <c r="AI6" s="390"/>
    </row>
    <row r="7" spans="1:35">
      <c r="A7" s="390" t="str">
        <f>IF(E7="","",I7*1000000+①団体情報入力!$D$3*1000+②選手情報入力!A16)</f>
        <v/>
      </c>
      <c r="B7" s="390" t="str">
        <f>IF(E7="","",①団体情報入力!$D$3)</f>
        <v/>
      </c>
      <c r="C7" s="390"/>
      <c r="D7" s="390" t="str">
        <f>IF(②選手情報入力!B15="","",②選手情報入力!B15)</f>
        <v/>
      </c>
      <c r="E7" s="390" t="str">
        <f>IF(②選手情報入力!C15="","",②選手情報入力!C15)</f>
        <v/>
      </c>
      <c r="F7" s="390" t="str">
        <f>IF(E7="","",②選手情報入力!D15)</f>
        <v/>
      </c>
      <c r="G7" s="390" t="str">
        <f>IF(E7="","",②選手情報入力!E15)</f>
        <v/>
      </c>
      <c r="H7" s="390" t="str">
        <f t="shared" si="0"/>
        <v/>
      </c>
      <c r="I7" s="390" t="str">
        <f>IF(E7="","",IF(②選手情報入力!G15="男",1,2))</f>
        <v/>
      </c>
      <c r="J7" s="390" t="str">
        <f>IF(E7="","",IF(②選手情報入力!H15="","",②選手情報入力!H15))</f>
        <v/>
      </c>
      <c r="K7" s="390"/>
      <c r="L7" s="390" t="str">
        <f t="shared" si="1"/>
        <v/>
      </c>
      <c r="M7" s="390" t="str">
        <f t="shared" si="2"/>
        <v/>
      </c>
      <c r="N7" s="390"/>
      <c r="O7" s="390" t="str">
        <f>IF(E7="","",IF(②選手情報入力!I15="","",IF(I7=1,VLOOKUP(②選手情報入力!I15,種目情報!$A$4:$B$232,2,FALSE),VLOOKUP(②選手情報入力!I15,種目情報!$E$4:$F$81,2,FALSE))))</f>
        <v/>
      </c>
      <c r="P7" s="390" t="str">
        <f>IF(E7="","",IF(②選手情報入力!K16="","",②選手情報入力!K16))</f>
        <v/>
      </c>
      <c r="Q7" s="32" t="str">
        <f>IF(E7="","",IF(②選手情報入力!I15="","",0))</f>
        <v/>
      </c>
      <c r="R7" s="390" t="str">
        <f>IF(E7="","",IF(②選手情報入力!I15="","",IF(I7=1,VLOOKUP(②選手情報入力!I15,種目情報!$A$4:$C$22,3,FALSE),VLOOKUP(②選手情報入力!I15,種目情報!$E$4:$G$21,3,FALSE))))</f>
        <v/>
      </c>
      <c r="S7" s="390" t="str">
        <f>IF(E7="","",IF(②選手情報入力!L15="","",IF(I7=1,VLOOKUP(②選手情報入力!L15,種目情報!$A$5:$B$242,2,FALSE),VLOOKUP(②選手情報入力!L15,種目情報!$E$5:$F$241,2,FALSE))))</f>
        <v/>
      </c>
      <c r="T7" s="390" t="str">
        <f>IF(E7="","",IF(②選手情報入力!N16="","",②選手情報入力!N16))</f>
        <v/>
      </c>
      <c r="U7" s="32" t="str">
        <f>IF(E7="","",IF(②選手情報入力!L15="","",0))</f>
        <v/>
      </c>
      <c r="V7" s="390" t="str">
        <f>IF(E7="","",IF(②選手情報入力!L15="","",IF(I7=1,VLOOKUP(②選手情報入力!L15,種目情報!$A$5:$C$22,3,FALSE),VLOOKUP(②選手情報入力!L15,種目情報!$E$5:$G$21,3,FALSE))))</f>
        <v/>
      </c>
      <c r="W7" s="390"/>
      <c r="X7" s="390"/>
      <c r="Y7" s="32"/>
      <c r="Z7" s="390"/>
      <c r="AA7" s="390" t="str">
        <f>IF(E7="","",IF(②選手情報入力!P15="","",IF(I7=1,種目情報!$J$4,種目情報!$J$6)))</f>
        <v/>
      </c>
      <c r="AB7" s="390" t="str">
        <f>IF(E7="","",IF(②選手情報入力!P15="","",IF(I7=1,IF(②選手情報入力!$N$5="","",②選手情報入力!$N$5),IF(②選手情報入力!$N$6="","",②選手情報入力!$N$6))))</f>
        <v/>
      </c>
      <c r="AC7" s="390" t="str">
        <f>IF(E7="","",IF(②選手情報入力!P15="","",0))</f>
        <v/>
      </c>
      <c r="AD7" s="390" t="str">
        <f>IF(E7="","",IF(②選手情報入力!P15="","",2))</f>
        <v/>
      </c>
      <c r="AE7" s="390" t="str">
        <f>IF(E7="","",IF(②選手情報入力!Q15="","",IF(I7=1,種目情報!$J$5,種目情報!$J$7)))</f>
        <v/>
      </c>
      <c r="AF7" s="390" t="str">
        <f>IF(E7="","",IF(②選手情報入力!Q15="","",IF(I7=1,IF(②選手情報入力!$P$5="","",②選手情報入力!$P$5),IF(②選手情報入力!$P$6="","",②選手情報入力!$P$6))))</f>
        <v/>
      </c>
      <c r="AG7" s="390" t="str">
        <f>IF(E7="","",IF(②選手情報入力!Q15="","",0))</f>
        <v/>
      </c>
      <c r="AH7" s="390" t="str">
        <f>IF(E7="","",IF(②選手情報入力!Q15="","",2))</f>
        <v/>
      </c>
      <c r="AI7" s="390"/>
    </row>
    <row r="8" spans="1:35">
      <c r="A8" s="390" t="str">
        <f>IF(E8="","",I8*1000000+①団体情報入力!$D$3*1000+②選手情報入力!A17)</f>
        <v/>
      </c>
      <c r="B8" s="390" t="str">
        <f>IF(E8="","",①団体情報入力!$D$3)</f>
        <v/>
      </c>
      <c r="C8" s="390"/>
      <c r="D8" s="390" t="str">
        <f>IF(②選手情報入力!B16="","",②選手情報入力!B16)</f>
        <v/>
      </c>
      <c r="E8" s="390" t="str">
        <f>IF(②選手情報入力!C16="","",②選手情報入力!C16)</f>
        <v/>
      </c>
      <c r="F8" s="390" t="str">
        <f>IF(E8="","",②選手情報入力!D16)</f>
        <v/>
      </c>
      <c r="G8" s="390" t="str">
        <f>IF(E8="","",②選手情報入力!E16)</f>
        <v/>
      </c>
      <c r="H8" s="390" t="str">
        <f t="shared" si="0"/>
        <v/>
      </c>
      <c r="I8" s="390" t="str">
        <f>IF(E8="","",IF(②選手情報入力!G16="男",1,2))</f>
        <v/>
      </c>
      <c r="J8" s="390" t="str">
        <f>IF(E8="","",IF(②選手情報入力!H16="","",②選手情報入力!H16))</f>
        <v/>
      </c>
      <c r="K8" s="390"/>
      <c r="L8" s="390" t="str">
        <f t="shared" si="1"/>
        <v/>
      </c>
      <c r="M8" s="390" t="str">
        <f t="shared" si="2"/>
        <v/>
      </c>
      <c r="N8" s="390"/>
      <c r="O8" s="390" t="str">
        <f>IF(E8="","",IF(②選手情報入力!I16="","",IF(I8=1,VLOOKUP(②選手情報入力!I16,種目情報!$A$4:$B$232,2,FALSE),VLOOKUP(②選手情報入力!I16,種目情報!$E$4:$F$81,2,FALSE))))</f>
        <v/>
      </c>
      <c r="P8" s="390" t="str">
        <f>IF(E8="","",IF(②選手情報入力!K17="","",②選手情報入力!K17))</f>
        <v/>
      </c>
      <c r="Q8" s="32" t="str">
        <f>IF(E8="","",IF(②選手情報入力!I16="","",0))</f>
        <v/>
      </c>
      <c r="R8" s="390" t="str">
        <f>IF(E8="","",IF(②選手情報入力!I16="","",IF(I8=1,VLOOKUP(②選手情報入力!I16,種目情報!$A$4:$C$22,3,FALSE),VLOOKUP(②選手情報入力!I16,種目情報!$E$4:$G$21,3,FALSE))))</f>
        <v/>
      </c>
      <c r="S8" s="390" t="str">
        <f>IF(E8="","",IF(②選手情報入力!L16="","",IF(I8=1,VLOOKUP(②選手情報入力!L16,種目情報!$A$5:$B$242,2,FALSE),VLOOKUP(②選手情報入力!L16,種目情報!$E$5:$F$241,2,FALSE))))</f>
        <v/>
      </c>
      <c r="T8" s="390" t="str">
        <f>IF(E8="","",IF(②選手情報入力!N17="","",②選手情報入力!N17))</f>
        <v/>
      </c>
      <c r="U8" s="32" t="str">
        <f>IF(E8="","",IF(②選手情報入力!L16="","",0))</f>
        <v/>
      </c>
      <c r="V8" s="390" t="str">
        <f>IF(E8="","",IF(②選手情報入力!L16="","",IF(I8=1,VLOOKUP(②選手情報入力!L16,種目情報!$A$5:$C$22,3,FALSE),VLOOKUP(②選手情報入力!L16,種目情報!$E$5:$G$21,3,FALSE))))</f>
        <v/>
      </c>
      <c r="W8" s="390"/>
      <c r="X8" s="390"/>
      <c r="Y8" s="32"/>
      <c r="Z8" s="390"/>
      <c r="AA8" s="390" t="str">
        <f>IF(E8="","",IF(②選手情報入力!P16="","",IF(I8=1,種目情報!$J$4,種目情報!$J$6)))</f>
        <v/>
      </c>
      <c r="AB8" s="390" t="str">
        <f>IF(E8="","",IF(②選手情報入力!P16="","",IF(I8=1,IF(②選手情報入力!$N$5="","",②選手情報入力!$N$5),IF(②選手情報入力!$N$6="","",②選手情報入力!$N$6))))</f>
        <v/>
      </c>
      <c r="AC8" s="390" t="str">
        <f>IF(E8="","",IF(②選手情報入力!P16="","",0))</f>
        <v/>
      </c>
      <c r="AD8" s="390" t="str">
        <f>IF(E8="","",IF(②選手情報入力!P16="","",2))</f>
        <v/>
      </c>
      <c r="AE8" s="390" t="str">
        <f>IF(E8="","",IF(②選手情報入力!Q16="","",IF(I8=1,種目情報!$J$5,種目情報!$J$7)))</f>
        <v/>
      </c>
      <c r="AF8" s="390" t="str">
        <f>IF(E8="","",IF(②選手情報入力!Q16="","",IF(I8=1,IF(②選手情報入力!$P$5="","",②選手情報入力!$P$5),IF(②選手情報入力!$P$6="","",②選手情報入力!$P$6))))</f>
        <v/>
      </c>
      <c r="AG8" s="390" t="str">
        <f>IF(E8="","",IF(②選手情報入力!Q16="","",0))</f>
        <v/>
      </c>
      <c r="AH8" s="390" t="str">
        <f>IF(E8="","",IF(②選手情報入力!Q16="","",2))</f>
        <v/>
      </c>
      <c r="AI8" s="390"/>
    </row>
    <row r="9" spans="1:35">
      <c r="A9" s="390" t="str">
        <f>IF(E9="","",I9*1000000+①団体情報入力!$D$3*1000+②選手情報入力!A18)</f>
        <v/>
      </c>
      <c r="B9" s="390" t="str">
        <f>IF(E9="","",①団体情報入力!$D$3)</f>
        <v/>
      </c>
      <c r="C9" s="390"/>
      <c r="D9" s="390" t="str">
        <f>IF(②選手情報入力!B17="","",②選手情報入力!B17)</f>
        <v/>
      </c>
      <c r="E9" s="390" t="str">
        <f>IF(②選手情報入力!C17="","",②選手情報入力!C17)</f>
        <v/>
      </c>
      <c r="F9" s="390" t="str">
        <f>IF(E9="","",②選手情報入力!D17)</f>
        <v/>
      </c>
      <c r="G9" s="390" t="str">
        <f>IF(E9="","",②選手情報入力!E17)</f>
        <v/>
      </c>
      <c r="H9" s="390" t="str">
        <f t="shared" si="0"/>
        <v/>
      </c>
      <c r="I9" s="390" t="str">
        <f>IF(E9="","",IF(②選手情報入力!G17="男",1,2))</f>
        <v/>
      </c>
      <c r="J9" s="390" t="str">
        <f>IF(E9="","",IF(②選手情報入力!H17="","",②選手情報入力!H17))</f>
        <v/>
      </c>
      <c r="K9" s="390"/>
      <c r="L9" s="390" t="str">
        <f t="shared" si="1"/>
        <v/>
      </c>
      <c r="M9" s="390" t="str">
        <f t="shared" si="2"/>
        <v/>
      </c>
      <c r="N9" s="390"/>
      <c r="O9" s="390" t="str">
        <f>IF(E9="","",IF(②選手情報入力!I17="","",IF(I9=1,VLOOKUP(②選手情報入力!I17,種目情報!$A$4:$B$232,2,FALSE),VLOOKUP(②選手情報入力!I17,種目情報!$E$4:$F$81,2,FALSE))))</f>
        <v/>
      </c>
      <c r="P9" s="390" t="str">
        <f>IF(E9="","",IF(②選手情報入力!K18="","",②選手情報入力!K18))</f>
        <v/>
      </c>
      <c r="Q9" s="32" t="str">
        <f>IF(E9="","",IF(②選手情報入力!I17="","",0))</f>
        <v/>
      </c>
      <c r="R9" s="390" t="str">
        <f>IF(E9="","",IF(②選手情報入力!I17="","",IF(I9=1,VLOOKUP(②選手情報入力!I17,種目情報!$A$4:$C$22,3,FALSE),VLOOKUP(②選手情報入力!I17,種目情報!$E$4:$G$21,3,FALSE))))</f>
        <v/>
      </c>
      <c r="S9" s="390" t="str">
        <f>IF(E9="","",IF(②選手情報入力!L17="","",IF(I9=1,VLOOKUP(②選手情報入力!L17,種目情報!$A$5:$B$242,2,FALSE),VLOOKUP(②選手情報入力!L17,種目情報!$E$5:$F$241,2,FALSE))))</f>
        <v/>
      </c>
      <c r="T9" s="390" t="str">
        <f>IF(E9="","",IF(②選手情報入力!N18="","",②選手情報入力!N18))</f>
        <v/>
      </c>
      <c r="U9" s="32" t="str">
        <f>IF(E9="","",IF(②選手情報入力!L17="","",0))</f>
        <v/>
      </c>
      <c r="V9" s="390" t="str">
        <f>IF(E9="","",IF(②選手情報入力!L17="","",IF(I9=1,VLOOKUP(②選手情報入力!L17,種目情報!$A$5:$C$22,3,FALSE),VLOOKUP(②選手情報入力!L17,種目情報!$E$5:$G$21,3,FALSE))))</f>
        <v/>
      </c>
      <c r="W9" s="390"/>
      <c r="X9" s="390"/>
      <c r="Y9" s="32"/>
      <c r="Z9" s="390"/>
      <c r="AA9" s="390" t="str">
        <f>IF(E9="","",IF(②選手情報入力!P17="","",IF(I9=1,種目情報!$J$4,種目情報!$J$6)))</f>
        <v/>
      </c>
      <c r="AB9" s="390" t="str">
        <f>IF(E9="","",IF(②選手情報入力!P17="","",IF(I9=1,IF(②選手情報入力!$N$5="","",②選手情報入力!$N$5),IF(②選手情報入力!$N$6="","",②選手情報入力!$N$6))))</f>
        <v/>
      </c>
      <c r="AC9" s="390" t="str">
        <f>IF(E9="","",IF(②選手情報入力!P17="","",0))</f>
        <v/>
      </c>
      <c r="AD9" s="390" t="str">
        <f>IF(E9="","",IF(②選手情報入力!P17="","",2))</f>
        <v/>
      </c>
      <c r="AE9" s="390" t="str">
        <f>IF(E9="","",IF(②選手情報入力!Q17="","",IF(I9=1,種目情報!$J$5,種目情報!$J$7)))</f>
        <v/>
      </c>
      <c r="AF9" s="390" t="str">
        <f>IF(E9="","",IF(②選手情報入力!Q17="","",IF(I9=1,IF(②選手情報入力!$P$5="","",②選手情報入力!$P$5),IF(②選手情報入力!$P$6="","",②選手情報入力!$P$6))))</f>
        <v/>
      </c>
      <c r="AG9" s="390" t="str">
        <f>IF(E9="","",IF(②選手情報入力!Q17="","",0))</f>
        <v/>
      </c>
      <c r="AH9" s="390" t="str">
        <f>IF(E9="","",IF(②選手情報入力!Q17="","",2))</f>
        <v/>
      </c>
      <c r="AI9" s="390"/>
    </row>
    <row r="10" spans="1:35">
      <c r="A10" s="390" t="str">
        <f>IF(E10="","",I10*1000000+①団体情報入力!$D$3*1000+②選手情報入力!A19)</f>
        <v/>
      </c>
      <c r="B10" s="390" t="str">
        <f>IF(E10="","",①団体情報入力!$D$3)</f>
        <v/>
      </c>
      <c r="C10" s="390"/>
      <c r="D10" s="390" t="str">
        <f>IF(②選手情報入力!B18="","",②選手情報入力!B18)</f>
        <v/>
      </c>
      <c r="E10" s="390" t="str">
        <f>IF(②選手情報入力!C18="","",②選手情報入力!C18)</f>
        <v/>
      </c>
      <c r="F10" s="390" t="str">
        <f>IF(E10="","",②選手情報入力!D18)</f>
        <v/>
      </c>
      <c r="G10" s="390" t="str">
        <f>IF(E10="","",②選手情報入力!E18)</f>
        <v/>
      </c>
      <c r="H10" s="390" t="str">
        <f t="shared" si="0"/>
        <v/>
      </c>
      <c r="I10" s="390" t="str">
        <f>IF(E10="","",IF(②選手情報入力!G18="男",1,2))</f>
        <v/>
      </c>
      <c r="J10" s="390" t="str">
        <f>IF(E10="","",IF(②選手情報入力!H18="","",②選手情報入力!H18))</f>
        <v/>
      </c>
      <c r="K10" s="390"/>
      <c r="L10" s="390" t="str">
        <f t="shared" si="1"/>
        <v/>
      </c>
      <c r="M10" s="390" t="str">
        <f t="shared" si="2"/>
        <v/>
      </c>
      <c r="N10" s="390"/>
      <c r="O10" s="390" t="str">
        <f>IF(E10="","",IF(②選手情報入力!I18="","",IF(I10=1,VLOOKUP(②選手情報入力!I18,種目情報!$A$4:$B$232,2,FALSE),VLOOKUP(②選手情報入力!I18,種目情報!$E$4:$F$81,2,FALSE))))</f>
        <v/>
      </c>
      <c r="P10" s="390" t="str">
        <f>IF(E10="","",IF(②選手情報入力!K19="","",②選手情報入力!K19))</f>
        <v/>
      </c>
      <c r="Q10" s="32" t="str">
        <f>IF(E10="","",IF(②選手情報入力!I18="","",0))</f>
        <v/>
      </c>
      <c r="R10" s="390" t="str">
        <f>IF(E10="","",IF(②選手情報入力!I18="","",IF(I10=1,VLOOKUP(②選手情報入力!I18,種目情報!$A$4:$C$22,3,FALSE),VLOOKUP(②選手情報入力!I18,種目情報!$E$4:$G$21,3,FALSE))))</f>
        <v/>
      </c>
      <c r="S10" s="390" t="str">
        <f>IF(E10="","",IF(②選手情報入力!L18="","",IF(I10=1,VLOOKUP(②選手情報入力!L18,種目情報!$A$5:$B$242,2,FALSE),VLOOKUP(②選手情報入力!L18,種目情報!$E$5:$F$241,2,FALSE))))</f>
        <v/>
      </c>
      <c r="T10" s="390" t="str">
        <f>IF(E10="","",IF(②選手情報入力!N19="","",②選手情報入力!N19))</f>
        <v/>
      </c>
      <c r="U10" s="32" t="str">
        <f>IF(E10="","",IF(②選手情報入力!L18="","",0))</f>
        <v/>
      </c>
      <c r="V10" s="390" t="str">
        <f>IF(E10="","",IF(②選手情報入力!L18="","",IF(I10=1,VLOOKUP(②選手情報入力!L18,種目情報!$A$5:$C$22,3,FALSE),VLOOKUP(②選手情報入力!L18,種目情報!$E$5:$G$21,3,FALSE))))</f>
        <v/>
      </c>
      <c r="W10" s="390"/>
      <c r="X10" s="390"/>
      <c r="Y10" s="32"/>
      <c r="Z10" s="390"/>
      <c r="AA10" s="390" t="str">
        <f>IF(E10="","",IF(②選手情報入力!P18="","",IF(I10=1,種目情報!$J$4,種目情報!$J$6)))</f>
        <v/>
      </c>
      <c r="AB10" s="390" t="str">
        <f>IF(E10="","",IF(②選手情報入力!P18="","",IF(I10=1,IF(②選手情報入力!$N$5="","",②選手情報入力!$N$5),IF(②選手情報入力!$N$6="","",②選手情報入力!$N$6))))</f>
        <v/>
      </c>
      <c r="AC10" s="390" t="str">
        <f>IF(E10="","",IF(②選手情報入力!P18="","",0))</f>
        <v/>
      </c>
      <c r="AD10" s="390" t="str">
        <f>IF(E10="","",IF(②選手情報入力!P18="","",2))</f>
        <v/>
      </c>
      <c r="AE10" s="390" t="str">
        <f>IF(E10="","",IF(②選手情報入力!Q18="","",IF(I10=1,種目情報!$J$5,種目情報!$J$7)))</f>
        <v/>
      </c>
      <c r="AF10" s="390" t="str">
        <f>IF(E10="","",IF(②選手情報入力!Q18="","",IF(I10=1,IF(②選手情報入力!$P$5="","",②選手情報入力!$P$5),IF(②選手情報入力!$P$6="","",②選手情報入力!$P$6))))</f>
        <v/>
      </c>
      <c r="AG10" s="390" t="str">
        <f>IF(E10="","",IF(②選手情報入力!Q18="","",0))</f>
        <v/>
      </c>
      <c r="AH10" s="390" t="str">
        <f>IF(E10="","",IF(②選手情報入力!Q18="","",2))</f>
        <v/>
      </c>
      <c r="AI10" s="390"/>
    </row>
    <row r="11" spans="1:35">
      <c r="A11" s="390" t="str">
        <f>IF(E11="","",I11*1000000+①団体情報入力!$D$3*1000+②選手情報入力!A20)</f>
        <v/>
      </c>
      <c r="B11" s="390" t="str">
        <f>IF(E11="","",①団体情報入力!$D$3)</f>
        <v/>
      </c>
      <c r="C11" s="390"/>
      <c r="D11" s="390" t="str">
        <f>IF(②選手情報入力!B19="","",②選手情報入力!B19)</f>
        <v/>
      </c>
      <c r="E11" s="390" t="str">
        <f>IF(②選手情報入力!C19="","",②選手情報入力!C19)</f>
        <v/>
      </c>
      <c r="F11" s="390" t="str">
        <f>IF(E11="","",②選手情報入力!D19)</f>
        <v/>
      </c>
      <c r="G11" s="390" t="str">
        <f>IF(E11="","",②選手情報入力!E19)</f>
        <v/>
      </c>
      <c r="H11" s="390" t="str">
        <f t="shared" si="0"/>
        <v/>
      </c>
      <c r="I11" s="390" t="str">
        <f>IF(E11="","",IF(②選手情報入力!G19="男",1,2))</f>
        <v/>
      </c>
      <c r="J11" s="390" t="str">
        <f>IF(E11="","",IF(②選手情報入力!H19="","",②選手情報入力!H19))</f>
        <v/>
      </c>
      <c r="K11" s="390"/>
      <c r="L11" s="390" t="str">
        <f t="shared" si="1"/>
        <v/>
      </c>
      <c r="M11" s="390" t="str">
        <f t="shared" si="2"/>
        <v/>
      </c>
      <c r="N11" s="390"/>
      <c r="O11" s="390" t="str">
        <f>IF(E11="","",IF(②選手情報入力!I19="","",IF(I11=1,VLOOKUP(②選手情報入力!I19,種目情報!$A$4:$B$232,2,FALSE),VLOOKUP(②選手情報入力!I19,種目情報!$E$4:$F$81,2,FALSE))))</f>
        <v/>
      </c>
      <c r="P11" s="390" t="str">
        <f>IF(E11="","",IF(②選手情報入力!K20="","",②選手情報入力!K20))</f>
        <v/>
      </c>
      <c r="Q11" s="32" t="str">
        <f>IF(E11="","",IF(②選手情報入力!I19="","",0))</f>
        <v/>
      </c>
      <c r="R11" s="390" t="str">
        <f>IF(E11="","",IF(②選手情報入力!I19="","",IF(I11=1,VLOOKUP(②選手情報入力!I19,種目情報!$A$4:$C$22,3,FALSE),VLOOKUP(②選手情報入力!I19,種目情報!$E$4:$G$21,3,FALSE))))</f>
        <v/>
      </c>
      <c r="S11" s="390" t="str">
        <f>IF(E11="","",IF(②選手情報入力!L19="","",IF(I11=1,VLOOKUP(②選手情報入力!L19,種目情報!$A$5:$B$242,2,FALSE),VLOOKUP(②選手情報入力!L19,種目情報!$E$5:$F$241,2,FALSE))))</f>
        <v/>
      </c>
      <c r="T11" s="390" t="str">
        <f>IF(E11="","",IF(②選手情報入力!N20="","",②選手情報入力!N20))</f>
        <v/>
      </c>
      <c r="U11" s="32" t="str">
        <f>IF(E11="","",IF(②選手情報入力!L19="","",0))</f>
        <v/>
      </c>
      <c r="V11" s="390" t="str">
        <f>IF(E11="","",IF(②選手情報入力!L19="","",IF(I11=1,VLOOKUP(②選手情報入力!L19,種目情報!$A$5:$C$22,3,FALSE),VLOOKUP(②選手情報入力!L19,種目情報!$E$5:$G$21,3,FALSE))))</f>
        <v/>
      </c>
      <c r="W11" s="390"/>
      <c r="X11" s="390"/>
      <c r="Y11" s="32"/>
      <c r="Z11" s="390"/>
      <c r="AA11" s="390" t="str">
        <f>IF(E11="","",IF(②選手情報入力!P19="","",IF(I11=1,種目情報!$J$4,種目情報!$J$6)))</f>
        <v/>
      </c>
      <c r="AB11" s="390" t="str">
        <f>IF(E11="","",IF(②選手情報入力!P19="","",IF(I11=1,IF(②選手情報入力!$N$5="","",②選手情報入力!$N$5),IF(②選手情報入力!$N$6="","",②選手情報入力!$N$6))))</f>
        <v/>
      </c>
      <c r="AC11" s="390" t="str">
        <f>IF(E11="","",IF(②選手情報入力!P19="","",0))</f>
        <v/>
      </c>
      <c r="AD11" s="390" t="str">
        <f>IF(E11="","",IF(②選手情報入力!P19="","",2))</f>
        <v/>
      </c>
      <c r="AE11" s="390" t="str">
        <f>IF(E11="","",IF(②選手情報入力!Q19="","",IF(I11=1,種目情報!$J$5,種目情報!$J$7)))</f>
        <v/>
      </c>
      <c r="AF11" s="390" t="str">
        <f>IF(E11="","",IF(②選手情報入力!Q19="","",IF(I11=1,IF(②選手情報入力!$P$5="","",②選手情報入力!$P$5),IF(②選手情報入力!$P$6="","",②選手情報入力!$P$6))))</f>
        <v/>
      </c>
      <c r="AG11" s="390" t="str">
        <f>IF(E11="","",IF(②選手情報入力!Q19="","",0))</f>
        <v/>
      </c>
      <c r="AH11" s="390" t="str">
        <f>IF(E11="","",IF(②選手情報入力!Q19="","",2))</f>
        <v/>
      </c>
      <c r="AI11" s="390"/>
    </row>
    <row r="12" spans="1:35">
      <c r="A12" s="390" t="str">
        <f>IF(E12="","",I12*1000000+①団体情報入力!$D$3*1000+②選手情報入力!A21)</f>
        <v/>
      </c>
      <c r="B12" s="390" t="str">
        <f>IF(E12="","",①団体情報入力!$D$3)</f>
        <v/>
      </c>
      <c r="C12" s="390"/>
      <c r="D12" s="390" t="str">
        <f>IF(②選手情報入力!B20="","",②選手情報入力!B20)</f>
        <v/>
      </c>
      <c r="E12" s="390" t="str">
        <f>IF(②選手情報入力!C20="","",②選手情報入力!C20)</f>
        <v/>
      </c>
      <c r="F12" s="390" t="str">
        <f>IF(E12="","",②選手情報入力!D20)</f>
        <v/>
      </c>
      <c r="G12" s="390" t="str">
        <f>IF(E12="","",②選手情報入力!E20)</f>
        <v/>
      </c>
      <c r="H12" s="390" t="str">
        <f t="shared" si="0"/>
        <v/>
      </c>
      <c r="I12" s="390" t="str">
        <f>IF(E12="","",IF(②選手情報入力!G20="男",1,2))</f>
        <v/>
      </c>
      <c r="J12" s="390" t="str">
        <f>IF(E12="","",IF(②選手情報入力!H20="","",②選手情報入力!H20))</f>
        <v/>
      </c>
      <c r="K12" s="390"/>
      <c r="L12" s="390" t="str">
        <f t="shared" si="1"/>
        <v/>
      </c>
      <c r="M12" s="390" t="str">
        <f t="shared" si="2"/>
        <v/>
      </c>
      <c r="N12" s="390"/>
      <c r="O12" s="390" t="str">
        <f>IF(E12="","",IF(②選手情報入力!I20="","",IF(I12=1,VLOOKUP(②選手情報入力!I20,種目情報!$A$4:$B$232,2,FALSE),VLOOKUP(②選手情報入力!I20,種目情報!$E$4:$F$81,2,FALSE))))</f>
        <v/>
      </c>
      <c r="P12" s="390" t="str">
        <f>IF(E12="","",IF(②選手情報入力!K21="","",②選手情報入力!K21))</f>
        <v/>
      </c>
      <c r="Q12" s="32" t="str">
        <f>IF(E12="","",IF(②選手情報入力!I20="","",0))</f>
        <v/>
      </c>
      <c r="R12" s="390" t="str">
        <f>IF(E12="","",IF(②選手情報入力!I20="","",IF(I12=1,VLOOKUP(②選手情報入力!I20,種目情報!$A$4:$C$22,3,FALSE),VLOOKUP(②選手情報入力!I20,種目情報!$E$4:$G$21,3,FALSE))))</f>
        <v/>
      </c>
      <c r="S12" s="390" t="str">
        <f>IF(E12="","",IF(②選手情報入力!L20="","",IF(I12=1,VLOOKUP(②選手情報入力!L20,種目情報!$A$5:$B$242,2,FALSE),VLOOKUP(②選手情報入力!L20,種目情報!$E$5:$F$241,2,FALSE))))</f>
        <v/>
      </c>
      <c r="T12" s="390" t="str">
        <f>IF(E12="","",IF(②選手情報入力!N21="","",②選手情報入力!N21))</f>
        <v/>
      </c>
      <c r="U12" s="32" t="str">
        <f>IF(E12="","",IF(②選手情報入力!L20="","",0))</f>
        <v/>
      </c>
      <c r="V12" s="390" t="str">
        <f>IF(E12="","",IF(②選手情報入力!L20="","",IF(I12=1,VLOOKUP(②選手情報入力!L20,種目情報!$A$5:$C$22,3,FALSE),VLOOKUP(②選手情報入力!L20,種目情報!$E$5:$G$21,3,FALSE))))</f>
        <v/>
      </c>
      <c r="W12" s="390"/>
      <c r="X12" s="390"/>
      <c r="Y12" s="32"/>
      <c r="Z12" s="390"/>
      <c r="AA12" s="390" t="str">
        <f>IF(E12="","",IF(②選手情報入力!P20="","",IF(I12=1,種目情報!$J$4,種目情報!$J$6)))</f>
        <v/>
      </c>
      <c r="AB12" s="390" t="str">
        <f>IF(E12="","",IF(②選手情報入力!P20="","",IF(I12=1,IF(②選手情報入力!$N$5="","",②選手情報入力!$N$5),IF(②選手情報入力!$N$6="","",②選手情報入力!$N$6))))</f>
        <v/>
      </c>
      <c r="AC12" s="390" t="str">
        <f>IF(E12="","",IF(②選手情報入力!P20="","",0))</f>
        <v/>
      </c>
      <c r="AD12" s="390" t="str">
        <f>IF(E12="","",IF(②選手情報入力!P20="","",2))</f>
        <v/>
      </c>
      <c r="AE12" s="390" t="str">
        <f>IF(E12="","",IF(②選手情報入力!Q20="","",IF(I12=1,種目情報!$J$5,種目情報!$J$7)))</f>
        <v/>
      </c>
      <c r="AF12" s="390" t="str">
        <f>IF(E12="","",IF(②選手情報入力!Q20="","",IF(I12=1,IF(②選手情報入力!$P$5="","",②選手情報入力!$P$5),IF(②選手情報入力!$P$6="","",②選手情報入力!$P$6))))</f>
        <v/>
      </c>
      <c r="AG12" s="390" t="str">
        <f>IF(E12="","",IF(②選手情報入力!Q20="","",0))</f>
        <v/>
      </c>
      <c r="AH12" s="390" t="str">
        <f>IF(E12="","",IF(②選手情報入力!Q20="","",2))</f>
        <v/>
      </c>
      <c r="AI12" s="390"/>
    </row>
    <row r="13" spans="1:35">
      <c r="A13" s="390" t="str">
        <f>IF(E13="","",I13*1000000+①団体情報入力!$D$3*1000+②選手情報入力!A22)</f>
        <v/>
      </c>
      <c r="B13" s="390" t="str">
        <f>IF(E13="","",①団体情報入力!$D$3)</f>
        <v/>
      </c>
      <c r="C13" s="390"/>
      <c r="D13" s="390" t="str">
        <f>IF(②選手情報入力!B21="","",②選手情報入力!B21)</f>
        <v/>
      </c>
      <c r="E13" s="390" t="str">
        <f>IF(②選手情報入力!C21="","",②選手情報入力!C21)</f>
        <v/>
      </c>
      <c r="F13" s="390" t="str">
        <f>IF(E13="","",②選手情報入力!D21)</f>
        <v/>
      </c>
      <c r="G13" s="390" t="str">
        <f>IF(E13="","",②選手情報入力!E21)</f>
        <v/>
      </c>
      <c r="H13" s="390" t="str">
        <f t="shared" si="0"/>
        <v/>
      </c>
      <c r="I13" s="390" t="str">
        <f>IF(E13="","",IF(②選手情報入力!G21="男",1,2))</f>
        <v/>
      </c>
      <c r="J13" s="390" t="str">
        <f>IF(E13="","",IF(②選手情報入力!H21="","",②選手情報入力!H21))</f>
        <v/>
      </c>
      <c r="K13" s="390"/>
      <c r="L13" s="390" t="str">
        <f t="shared" si="1"/>
        <v/>
      </c>
      <c r="M13" s="390" t="str">
        <f t="shared" si="2"/>
        <v/>
      </c>
      <c r="N13" s="390"/>
      <c r="O13" s="390" t="str">
        <f>IF(E13="","",IF(②選手情報入力!I21="","",IF(I13=1,VLOOKUP(②選手情報入力!I21,種目情報!$A$4:$B$232,2,FALSE),VLOOKUP(②選手情報入力!I21,種目情報!$E$4:$F$81,2,FALSE))))</f>
        <v/>
      </c>
      <c r="P13" s="390" t="str">
        <f>IF(E13="","",IF(②選手情報入力!K22="","",②選手情報入力!K22))</f>
        <v/>
      </c>
      <c r="Q13" s="32" t="str">
        <f>IF(E13="","",IF(②選手情報入力!I21="","",0))</f>
        <v/>
      </c>
      <c r="R13" s="390" t="str">
        <f>IF(E13="","",IF(②選手情報入力!I21="","",IF(I13=1,VLOOKUP(②選手情報入力!I21,種目情報!$A$4:$C$22,3,FALSE),VLOOKUP(②選手情報入力!I21,種目情報!$E$4:$G$21,3,FALSE))))</f>
        <v/>
      </c>
      <c r="S13" s="390" t="str">
        <f>IF(E13="","",IF(②選手情報入力!L21="","",IF(I13=1,VLOOKUP(②選手情報入力!L21,種目情報!$A$5:$B$242,2,FALSE),VLOOKUP(②選手情報入力!L21,種目情報!$E$5:$F$241,2,FALSE))))</f>
        <v/>
      </c>
      <c r="T13" s="390" t="str">
        <f>IF(E13="","",IF(②選手情報入力!N22="","",②選手情報入力!N22))</f>
        <v/>
      </c>
      <c r="U13" s="32" t="str">
        <f>IF(E13="","",IF(②選手情報入力!L21="","",0))</f>
        <v/>
      </c>
      <c r="V13" s="390" t="str">
        <f>IF(E13="","",IF(②選手情報入力!L21="","",IF(I13=1,VLOOKUP(②選手情報入力!L21,種目情報!$A$5:$C$22,3,FALSE),VLOOKUP(②選手情報入力!L21,種目情報!$E$5:$G$21,3,FALSE))))</f>
        <v/>
      </c>
      <c r="W13" s="390"/>
      <c r="X13" s="390"/>
      <c r="Y13" s="32"/>
      <c r="Z13" s="390"/>
      <c r="AA13" s="390" t="str">
        <f>IF(E13="","",IF(②選手情報入力!P21="","",IF(I13=1,種目情報!$J$4,種目情報!$J$6)))</f>
        <v/>
      </c>
      <c r="AB13" s="390" t="str">
        <f>IF(E13="","",IF(②選手情報入力!P21="","",IF(I13=1,IF(②選手情報入力!$N$5="","",②選手情報入力!$N$5),IF(②選手情報入力!$N$6="","",②選手情報入力!$N$6))))</f>
        <v/>
      </c>
      <c r="AC13" s="390" t="str">
        <f>IF(E13="","",IF(②選手情報入力!P21="","",0))</f>
        <v/>
      </c>
      <c r="AD13" s="390" t="str">
        <f>IF(E13="","",IF(②選手情報入力!P21="","",2))</f>
        <v/>
      </c>
      <c r="AE13" s="390" t="str">
        <f>IF(E13="","",IF(②選手情報入力!Q21="","",IF(I13=1,種目情報!$J$5,種目情報!$J$7)))</f>
        <v/>
      </c>
      <c r="AF13" s="390" t="str">
        <f>IF(E13="","",IF(②選手情報入力!Q21="","",IF(I13=1,IF(②選手情報入力!$P$5="","",②選手情報入力!$P$5),IF(②選手情報入力!$P$6="","",②選手情報入力!$P$6))))</f>
        <v/>
      </c>
      <c r="AG13" s="390" t="str">
        <f>IF(E13="","",IF(②選手情報入力!Q21="","",0))</f>
        <v/>
      </c>
      <c r="AH13" s="390" t="str">
        <f>IF(E13="","",IF(②選手情報入力!Q21="","",2))</f>
        <v/>
      </c>
      <c r="AI13" s="390"/>
    </row>
    <row r="14" spans="1:35">
      <c r="A14" s="390" t="str">
        <f>IF(E14="","",I14*1000000+①団体情報入力!$D$3*1000+②選手情報入力!A23)</f>
        <v/>
      </c>
      <c r="B14" s="390" t="str">
        <f>IF(E14="","",①団体情報入力!$D$3)</f>
        <v/>
      </c>
      <c r="C14" s="390"/>
      <c r="D14" s="390" t="str">
        <f>IF(②選手情報入力!B22="","",②選手情報入力!B22)</f>
        <v/>
      </c>
      <c r="E14" s="390" t="str">
        <f>IF(②選手情報入力!C22="","",②選手情報入力!C22)</f>
        <v/>
      </c>
      <c r="F14" s="390" t="str">
        <f>IF(E14="","",②選手情報入力!D22)</f>
        <v/>
      </c>
      <c r="G14" s="390" t="str">
        <f>IF(E14="","",②選手情報入力!E22)</f>
        <v/>
      </c>
      <c r="H14" s="390" t="str">
        <f t="shared" si="0"/>
        <v/>
      </c>
      <c r="I14" s="390" t="str">
        <f>IF(E14="","",IF(②選手情報入力!G22="男",1,2))</f>
        <v/>
      </c>
      <c r="J14" s="390" t="str">
        <f>IF(E14="","",IF(②選手情報入力!H22="","",②選手情報入力!H22))</f>
        <v/>
      </c>
      <c r="K14" s="390"/>
      <c r="L14" s="390" t="str">
        <f t="shared" si="1"/>
        <v/>
      </c>
      <c r="M14" s="390" t="str">
        <f t="shared" si="2"/>
        <v/>
      </c>
      <c r="N14" s="390"/>
      <c r="O14" s="390" t="str">
        <f>IF(E14="","",IF(②選手情報入力!I22="","",IF(I14=1,VLOOKUP(②選手情報入力!I22,種目情報!$A$4:$B$232,2,FALSE),VLOOKUP(②選手情報入力!I22,種目情報!$E$4:$F$81,2,FALSE))))</f>
        <v/>
      </c>
      <c r="P14" s="390" t="str">
        <f>IF(E14="","",IF(②選手情報入力!K23="","",②選手情報入力!K23))</f>
        <v/>
      </c>
      <c r="Q14" s="32" t="str">
        <f>IF(E14="","",IF(②選手情報入力!I22="","",0))</f>
        <v/>
      </c>
      <c r="R14" s="390" t="str">
        <f>IF(E14="","",IF(②選手情報入力!I22="","",IF(I14=1,VLOOKUP(②選手情報入力!I22,種目情報!$A$4:$C$22,3,FALSE),VLOOKUP(②選手情報入力!I22,種目情報!$E$4:$G$21,3,FALSE))))</f>
        <v/>
      </c>
      <c r="S14" s="390" t="str">
        <f>IF(E14="","",IF(②選手情報入力!L22="","",IF(I14=1,VLOOKUP(②選手情報入力!L22,種目情報!$A$5:$B$242,2,FALSE),VLOOKUP(②選手情報入力!L22,種目情報!$E$5:$F$241,2,FALSE))))</f>
        <v/>
      </c>
      <c r="T14" s="390" t="str">
        <f>IF(E14="","",IF(②選手情報入力!N23="","",②選手情報入力!N23))</f>
        <v/>
      </c>
      <c r="U14" s="32" t="str">
        <f>IF(E14="","",IF(②選手情報入力!L22="","",0))</f>
        <v/>
      </c>
      <c r="V14" s="390" t="str">
        <f>IF(E14="","",IF(②選手情報入力!L22="","",IF(I14=1,VLOOKUP(②選手情報入力!L22,種目情報!$A$5:$C$22,3,FALSE),VLOOKUP(②選手情報入力!L22,種目情報!$E$5:$G$21,3,FALSE))))</f>
        <v/>
      </c>
      <c r="W14" s="390"/>
      <c r="X14" s="390"/>
      <c r="Y14" s="32"/>
      <c r="Z14" s="390"/>
      <c r="AA14" s="390" t="str">
        <f>IF(E14="","",IF(②選手情報入力!P22="","",IF(I14=1,種目情報!$J$4,種目情報!$J$6)))</f>
        <v/>
      </c>
      <c r="AB14" s="390" t="str">
        <f>IF(E14="","",IF(②選手情報入力!P22="","",IF(I14=1,IF(②選手情報入力!$N$5="","",②選手情報入力!$N$5),IF(②選手情報入力!$N$6="","",②選手情報入力!$N$6))))</f>
        <v/>
      </c>
      <c r="AC14" s="390" t="str">
        <f>IF(E14="","",IF(②選手情報入力!P22="","",0))</f>
        <v/>
      </c>
      <c r="AD14" s="390" t="str">
        <f>IF(E14="","",IF(②選手情報入力!P22="","",2))</f>
        <v/>
      </c>
      <c r="AE14" s="390" t="str">
        <f>IF(E14="","",IF(②選手情報入力!Q22="","",IF(I14=1,種目情報!$J$5,種目情報!$J$7)))</f>
        <v/>
      </c>
      <c r="AF14" s="390" t="str">
        <f>IF(E14="","",IF(②選手情報入力!Q22="","",IF(I14=1,IF(②選手情報入力!$P$5="","",②選手情報入力!$P$5),IF(②選手情報入力!$P$6="","",②選手情報入力!$P$6))))</f>
        <v/>
      </c>
      <c r="AG14" s="390" t="str">
        <f>IF(E14="","",IF(②選手情報入力!Q22="","",0))</f>
        <v/>
      </c>
      <c r="AH14" s="390" t="str">
        <f>IF(E14="","",IF(②選手情報入力!Q22="","",2))</f>
        <v/>
      </c>
      <c r="AI14" s="390"/>
    </row>
    <row r="15" spans="1:35">
      <c r="A15" s="390" t="str">
        <f>IF(E15="","",I15*1000000+①団体情報入力!$D$3*1000+②選手情報入力!A24)</f>
        <v/>
      </c>
      <c r="B15" s="390" t="str">
        <f>IF(E15="","",①団体情報入力!$D$3)</f>
        <v/>
      </c>
      <c r="C15" s="390"/>
      <c r="D15" s="390" t="str">
        <f>IF(②選手情報入力!B23="","",②選手情報入力!B23)</f>
        <v/>
      </c>
      <c r="E15" s="390" t="str">
        <f>IF(②選手情報入力!C23="","",②選手情報入力!C23)</f>
        <v/>
      </c>
      <c r="F15" s="390" t="str">
        <f>IF(E15="","",②選手情報入力!D23)</f>
        <v/>
      </c>
      <c r="G15" s="390" t="str">
        <f>IF(E15="","",②選手情報入力!E23)</f>
        <v/>
      </c>
      <c r="H15" s="390" t="str">
        <f t="shared" si="0"/>
        <v/>
      </c>
      <c r="I15" s="390" t="str">
        <f>IF(E15="","",IF(②選手情報入力!G23="男",1,2))</f>
        <v/>
      </c>
      <c r="J15" s="390" t="str">
        <f>IF(E15="","",IF(②選手情報入力!H23="","",②選手情報入力!H23))</f>
        <v/>
      </c>
      <c r="K15" s="390"/>
      <c r="L15" s="390" t="str">
        <f t="shared" si="1"/>
        <v/>
      </c>
      <c r="M15" s="390" t="str">
        <f t="shared" si="2"/>
        <v/>
      </c>
      <c r="N15" s="390"/>
      <c r="O15" s="390" t="str">
        <f>IF(E15="","",IF(②選手情報入力!I23="","",IF(I15=1,VLOOKUP(②選手情報入力!I23,種目情報!$A$4:$B$232,2,FALSE),VLOOKUP(②選手情報入力!I23,種目情報!$E$4:$F$81,2,FALSE))))</f>
        <v/>
      </c>
      <c r="P15" s="390" t="str">
        <f>IF(E15="","",IF(②選手情報入力!K24="","",②選手情報入力!K24))</f>
        <v/>
      </c>
      <c r="Q15" s="32" t="str">
        <f>IF(E15="","",IF(②選手情報入力!I23="","",0))</f>
        <v/>
      </c>
      <c r="R15" s="390" t="str">
        <f>IF(E15="","",IF(②選手情報入力!I23="","",IF(I15=1,VLOOKUP(②選手情報入力!I23,種目情報!$A$4:$C$22,3,FALSE),VLOOKUP(②選手情報入力!I23,種目情報!$E$4:$G$21,3,FALSE))))</f>
        <v/>
      </c>
      <c r="S15" s="390" t="str">
        <f>IF(E15="","",IF(②選手情報入力!L23="","",IF(I15=1,VLOOKUP(②選手情報入力!L23,種目情報!$A$5:$B$242,2,FALSE),VLOOKUP(②選手情報入力!L23,種目情報!$E$5:$F$241,2,FALSE))))</f>
        <v/>
      </c>
      <c r="T15" s="390" t="str">
        <f>IF(E15="","",IF(②選手情報入力!N24="","",②選手情報入力!N24))</f>
        <v/>
      </c>
      <c r="U15" s="32" t="str">
        <f>IF(E15="","",IF(②選手情報入力!L23="","",0))</f>
        <v/>
      </c>
      <c r="V15" s="390" t="str">
        <f>IF(E15="","",IF(②選手情報入力!L23="","",IF(I15=1,VLOOKUP(②選手情報入力!L23,種目情報!$A$5:$C$22,3,FALSE),VLOOKUP(②選手情報入力!L23,種目情報!$E$5:$G$21,3,FALSE))))</f>
        <v/>
      </c>
      <c r="W15" s="390"/>
      <c r="X15" s="390"/>
      <c r="Y15" s="32"/>
      <c r="Z15" s="390"/>
      <c r="AA15" s="390" t="str">
        <f>IF(E15="","",IF(②選手情報入力!P23="","",IF(I15=1,種目情報!$J$4,種目情報!$J$6)))</f>
        <v/>
      </c>
      <c r="AB15" s="390" t="str">
        <f>IF(E15="","",IF(②選手情報入力!P23="","",IF(I15=1,IF(②選手情報入力!$N$5="","",②選手情報入力!$N$5),IF(②選手情報入力!$N$6="","",②選手情報入力!$N$6))))</f>
        <v/>
      </c>
      <c r="AC15" s="390" t="str">
        <f>IF(E15="","",IF(②選手情報入力!P23="","",0))</f>
        <v/>
      </c>
      <c r="AD15" s="390" t="str">
        <f>IF(E15="","",IF(②選手情報入力!P23="","",2))</f>
        <v/>
      </c>
      <c r="AE15" s="390" t="str">
        <f>IF(E15="","",IF(②選手情報入力!Q23="","",IF(I15=1,種目情報!$J$5,種目情報!$J$7)))</f>
        <v/>
      </c>
      <c r="AF15" s="390" t="str">
        <f>IF(E15="","",IF(②選手情報入力!Q23="","",IF(I15=1,IF(②選手情報入力!$P$5="","",②選手情報入力!$P$5),IF(②選手情報入力!$P$6="","",②選手情報入力!$P$6))))</f>
        <v/>
      </c>
      <c r="AG15" s="390" t="str">
        <f>IF(E15="","",IF(②選手情報入力!Q23="","",0))</f>
        <v/>
      </c>
      <c r="AH15" s="390" t="str">
        <f>IF(E15="","",IF(②選手情報入力!Q23="","",2))</f>
        <v/>
      </c>
      <c r="AI15" s="390"/>
    </row>
    <row r="16" spans="1:35">
      <c r="A16" s="390" t="str">
        <f>IF(E16="","",I16*1000000+①団体情報入力!$D$3*1000+②選手情報入力!A25)</f>
        <v/>
      </c>
      <c r="B16" s="390" t="str">
        <f>IF(E16="","",①団体情報入力!$D$3)</f>
        <v/>
      </c>
      <c r="C16" s="390"/>
      <c r="D16" s="390" t="str">
        <f>IF(②選手情報入力!B24="","",②選手情報入力!B24)</f>
        <v/>
      </c>
      <c r="E16" s="390" t="str">
        <f>IF(②選手情報入力!C24="","",②選手情報入力!C24)</f>
        <v/>
      </c>
      <c r="F16" s="390" t="str">
        <f>IF(E16="","",②選手情報入力!D24)</f>
        <v/>
      </c>
      <c r="G16" s="390" t="str">
        <f>IF(E16="","",②選手情報入力!E24)</f>
        <v/>
      </c>
      <c r="H16" s="390" t="str">
        <f t="shared" si="0"/>
        <v/>
      </c>
      <c r="I16" s="390" t="str">
        <f>IF(E16="","",IF(②選手情報入力!G24="男",1,2))</f>
        <v/>
      </c>
      <c r="J16" s="390" t="str">
        <f>IF(E16="","",IF(②選手情報入力!H24="","",②選手情報入力!H24))</f>
        <v/>
      </c>
      <c r="K16" s="390"/>
      <c r="L16" s="390" t="str">
        <f t="shared" si="1"/>
        <v/>
      </c>
      <c r="M16" s="390" t="str">
        <f t="shared" si="2"/>
        <v/>
      </c>
      <c r="N16" s="390"/>
      <c r="O16" s="390" t="str">
        <f>IF(E16="","",IF(②選手情報入力!I24="","",IF(I16=1,VLOOKUP(②選手情報入力!I24,種目情報!$A$4:$B$232,2,FALSE),VLOOKUP(②選手情報入力!I24,種目情報!$E$4:$F$81,2,FALSE))))</f>
        <v/>
      </c>
      <c r="P16" s="390" t="str">
        <f>IF(E16="","",IF(②選手情報入力!K25="","",②選手情報入力!K25))</f>
        <v/>
      </c>
      <c r="Q16" s="32" t="str">
        <f>IF(E16="","",IF(②選手情報入力!I24="","",0))</f>
        <v/>
      </c>
      <c r="R16" s="390" t="str">
        <f>IF(E16="","",IF(②選手情報入力!I24="","",IF(I16=1,VLOOKUP(②選手情報入力!I24,種目情報!$A$4:$C$22,3,FALSE),VLOOKUP(②選手情報入力!I24,種目情報!$E$4:$G$21,3,FALSE))))</f>
        <v/>
      </c>
      <c r="S16" s="390" t="str">
        <f>IF(E16="","",IF(②選手情報入力!L24="","",IF(I16=1,VLOOKUP(②選手情報入力!L24,種目情報!$A$5:$B$242,2,FALSE),VLOOKUP(②選手情報入力!L24,種目情報!$E$5:$F$241,2,FALSE))))</f>
        <v/>
      </c>
      <c r="T16" s="390" t="str">
        <f>IF(E16="","",IF(②選手情報入力!N25="","",②選手情報入力!N25))</f>
        <v/>
      </c>
      <c r="U16" s="32" t="str">
        <f>IF(E16="","",IF(②選手情報入力!L24="","",0))</f>
        <v/>
      </c>
      <c r="V16" s="390" t="str">
        <f>IF(E16="","",IF(②選手情報入力!L24="","",IF(I16=1,VLOOKUP(②選手情報入力!L24,種目情報!$A$5:$C$22,3,FALSE),VLOOKUP(②選手情報入力!L24,種目情報!$E$5:$G$21,3,FALSE))))</f>
        <v/>
      </c>
      <c r="W16" s="390"/>
      <c r="X16" s="390"/>
      <c r="Y16" s="32"/>
      <c r="Z16" s="390"/>
      <c r="AA16" s="390" t="str">
        <f>IF(E16="","",IF(②選手情報入力!P24="","",IF(I16=1,種目情報!$J$4,種目情報!$J$6)))</f>
        <v/>
      </c>
      <c r="AB16" s="390" t="str">
        <f>IF(E16="","",IF(②選手情報入力!P24="","",IF(I16=1,IF(②選手情報入力!$N$5="","",②選手情報入力!$N$5),IF(②選手情報入力!$N$6="","",②選手情報入力!$N$6))))</f>
        <v/>
      </c>
      <c r="AC16" s="390" t="str">
        <f>IF(E16="","",IF(②選手情報入力!P24="","",0))</f>
        <v/>
      </c>
      <c r="AD16" s="390" t="str">
        <f>IF(E16="","",IF(②選手情報入力!P24="","",2))</f>
        <v/>
      </c>
      <c r="AE16" s="390" t="str">
        <f>IF(E16="","",IF(②選手情報入力!Q24="","",IF(I16=1,種目情報!$J$5,種目情報!$J$7)))</f>
        <v/>
      </c>
      <c r="AF16" s="390" t="str">
        <f>IF(E16="","",IF(②選手情報入力!Q24="","",IF(I16=1,IF(②選手情報入力!$P$5="","",②選手情報入力!$P$5),IF(②選手情報入力!$P$6="","",②選手情報入力!$P$6))))</f>
        <v/>
      </c>
      <c r="AG16" s="390" t="str">
        <f>IF(E16="","",IF(②選手情報入力!Q24="","",0))</f>
        <v/>
      </c>
      <c r="AH16" s="390" t="str">
        <f>IF(E16="","",IF(②選手情報入力!Q24="","",2))</f>
        <v/>
      </c>
      <c r="AI16" s="390"/>
    </row>
    <row r="17" spans="1:35">
      <c r="A17" s="390" t="str">
        <f>IF(E17="","",I17*1000000+①団体情報入力!$D$3*1000+②選手情報入力!A26)</f>
        <v/>
      </c>
      <c r="B17" s="390" t="str">
        <f>IF(E17="","",①団体情報入力!$D$3)</f>
        <v/>
      </c>
      <c r="C17" s="390"/>
      <c r="D17" s="390" t="str">
        <f>IF(②選手情報入力!B25="","",②選手情報入力!B25)</f>
        <v/>
      </c>
      <c r="E17" s="390" t="str">
        <f>IF(②選手情報入力!C25="","",②選手情報入力!C25)</f>
        <v/>
      </c>
      <c r="F17" s="390" t="str">
        <f>IF(E17="","",②選手情報入力!D25)</f>
        <v/>
      </c>
      <c r="G17" s="390" t="str">
        <f>IF(E17="","",②選手情報入力!E25)</f>
        <v/>
      </c>
      <c r="H17" s="390" t="str">
        <f t="shared" si="0"/>
        <v/>
      </c>
      <c r="I17" s="390" t="str">
        <f>IF(E17="","",IF(②選手情報入力!G25="男",1,2))</f>
        <v/>
      </c>
      <c r="J17" s="390" t="str">
        <f>IF(E17="","",IF(②選手情報入力!H25="","",②選手情報入力!H25))</f>
        <v/>
      </c>
      <c r="K17" s="390"/>
      <c r="L17" s="390" t="str">
        <f t="shared" si="1"/>
        <v/>
      </c>
      <c r="M17" s="390" t="str">
        <f t="shared" si="2"/>
        <v/>
      </c>
      <c r="N17" s="390"/>
      <c r="O17" s="390" t="str">
        <f>IF(E17="","",IF(②選手情報入力!I25="","",IF(I17=1,VLOOKUP(②選手情報入力!I25,種目情報!$A$4:$B$232,2,FALSE),VLOOKUP(②選手情報入力!I25,種目情報!$E$4:$F$81,2,FALSE))))</f>
        <v/>
      </c>
      <c r="P17" s="390" t="str">
        <f>IF(E17="","",IF(②選手情報入力!K26="","",②選手情報入力!K26))</f>
        <v/>
      </c>
      <c r="Q17" s="32" t="str">
        <f>IF(E17="","",IF(②選手情報入力!I25="","",0))</f>
        <v/>
      </c>
      <c r="R17" s="390" t="str">
        <f>IF(E17="","",IF(②選手情報入力!I25="","",IF(I17=1,VLOOKUP(②選手情報入力!I25,種目情報!$A$4:$C$22,3,FALSE),VLOOKUP(②選手情報入力!I25,種目情報!$E$4:$G$21,3,FALSE))))</f>
        <v/>
      </c>
      <c r="S17" s="390" t="str">
        <f>IF(E17="","",IF(②選手情報入力!L25="","",IF(I17=1,VLOOKUP(②選手情報入力!L25,種目情報!$A$5:$B$242,2,FALSE),VLOOKUP(②選手情報入力!L25,種目情報!$E$5:$F$241,2,FALSE))))</f>
        <v/>
      </c>
      <c r="T17" s="390" t="str">
        <f>IF(E17="","",IF(②選手情報入力!N26="","",②選手情報入力!N26))</f>
        <v/>
      </c>
      <c r="U17" s="32" t="str">
        <f>IF(E17="","",IF(②選手情報入力!L25="","",0))</f>
        <v/>
      </c>
      <c r="V17" s="390" t="str">
        <f>IF(E17="","",IF(②選手情報入力!L25="","",IF(I17=1,VLOOKUP(②選手情報入力!L25,種目情報!$A$5:$C$22,3,FALSE),VLOOKUP(②選手情報入力!L25,種目情報!$E$5:$G$21,3,FALSE))))</f>
        <v/>
      </c>
      <c r="W17" s="390"/>
      <c r="X17" s="390"/>
      <c r="Y17" s="32"/>
      <c r="Z17" s="390"/>
      <c r="AA17" s="390" t="str">
        <f>IF(E17="","",IF(②選手情報入力!P25="","",IF(I17=1,種目情報!$J$4,種目情報!$J$6)))</f>
        <v/>
      </c>
      <c r="AB17" s="390" t="str">
        <f>IF(E17="","",IF(②選手情報入力!P25="","",IF(I17=1,IF(②選手情報入力!$N$5="","",②選手情報入力!$N$5),IF(②選手情報入力!$N$6="","",②選手情報入力!$N$6))))</f>
        <v/>
      </c>
      <c r="AC17" s="390" t="str">
        <f>IF(E17="","",IF(②選手情報入力!P25="","",0))</f>
        <v/>
      </c>
      <c r="AD17" s="390" t="str">
        <f>IF(E17="","",IF(②選手情報入力!P25="","",2))</f>
        <v/>
      </c>
      <c r="AE17" s="390" t="str">
        <f>IF(E17="","",IF(②選手情報入力!Q25="","",IF(I17=1,種目情報!$J$5,種目情報!$J$7)))</f>
        <v/>
      </c>
      <c r="AF17" s="390" t="str">
        <f>IF(E17="","",IF(②選手情報入力!Q25="","",IF(I17=1,IF(②選手情報入力!$P$5="","",②選手情報入力!$P$5),IF(②選手情報入力!$P$6="","",②選手情報入力!$P$6))))</f>
        <v/>
      </c>
      <c r="AG17" s="390" t="str">
        <f>IF(E17="","",IF(②選手情報入力!Q25="","",0))</f>
        <v/>
      </c>
      <c r="AH17" s="390" t="str">
        <f>IF(E17="","",IF(②選手情報入力!Q25="","",2))</f>
        <v/>
      </c>
      <c r="AI17" s="390"/>
    </row>
    <row r="18" spans="1:35">
      <c r="A18" s="390" t="str">
        <f>IF(E18="","",I18*1000000+①団体情報入力!$D$3*1000+②選手情報入力!A27)</f>
        <v/>
      </c>
      <c r="B18" s="390" t="str">
        <f>IF(E18="","",①団体情報入力!$D$3)</f>
        <v/>
      </c>
      <c r="C18" s="390"/>
      <c r="D18" s="390" t="str">
        <f>IF(②選手情報入力!B26="","",②選手情報入力!B26)</f>
        <v/>
      </c>
      <c r="E18" s="390" t="str">
        <f>IF(②選手情報入力!C26="","",②選手情報入力!C26)</f>
        <v/>
      </c>
      <c r="F18" s="390" t="str">
        <f>IF(E18="","",②選手情報入力!D26)</f>
        <v/>
      </c>
      <c r="G18" s="390" t="str">
        <f>IF(E18="","",②選手情報入力!E26)</f>
        <v/>
      </c>
      <c r="H18" s="390" t="str">
        <f t="shared" si="0"/>
        <v/>
      </c>
      <c r="I18" s="390" t="str">
        <f>IF(E18="","",IF(②選手情報入力!G26="男",1,2))</f>
        <v/>
      </c>
      <c r="J18" s="390" t="str">
        <f>IF(E18="","",IF(②選手情報入力!H26="","",②選手情報入力!H26))</f>
        <v/>
      </c>
      <c r="K18" s="390"/>
      <c r="L18" s="390" t="str">
        <f t="shared" si="1"/>
        <v/>
      </c>
      <c r="M18" s="390" t="str">
        <f t="shared" si="2"/>
        <v/>
      </c>
      <c r="N18" s="390"/>
      <c r="O18" s="390" t="str">
        <f>IF(E18="","",IF(②選手情報入力!I26="","",IF(I18=1,VLOOKUP(②選手情報入力!I26,種目情報!$A$4:$B$232,2,FALSE),VLOOKUP(②選手情報入力!I26,種目情報!$E$4:$F$81,2,FALSE))))</f>
        <v/>
      </c>
      <c r="P18" s="390" t="str">
        <f>IF(E18="","",IF(②選手情報入力!K27="","",②選手情報入力!K27))</f>
        <v/>
      </c>
      <c r="Q18" s="32" t="str">
        <f>IF(E18="","",IF(②選手情報入力!I26="","",0))</f>
        <v/>
      </c>
      <c r="R18" s="390" t="str">
        <f>IF(E18="","",IF(②選手情報入力!I26="","",IF(I18=1,VLOOKUP(②選手情報入力!I26,種目情報!$A$4:$C$22,3,FALSE),VLOOKUP(②選手情報入力!I26,種目情報!$E$4:$G$21,3,FALSE))))</f>
        <v/>
      </c>
      <c r="S18" s="390" t="str">
        <f>IF(E18="","",IF(②選手情報入力!L26="","",IF(I18=1,VLOOKUP(②選手情報入力!L26,種目情報!$A$5:$B$242,2,FALSE),VLOOKUP(②選手情報入力!L26,種目情報!$E$5:$F$241,2,FALSE))))</f>
        <v/>
      </c>
      <c r="T18" s="390" t="str">
        <f>IF(E18="","",IF(②選手情報入力!N27="","",②選手情報入力!N27))</f>
        <v/>
      </c>
      <c r="U18" s="32" t="str">
        <f>IF(E18="","",IF(②選手情報入力!L26="","",0))</f>
        <v/>
      </c>
      <c r="V18" s="390" t="str">
        <f>IF(E18="","",IF(②選手情報入力!L26="","",IF(I18=1,VLOOKUP(②選手情報入力!L26,種目情報!$A$5:$C$22,3,FALSE),VLOOKUP(②選手情報入力!L26,種目情報!$E$5:$G$21,3,FALSE))))</f>
        <v/>
      </c>
      <c r="W18" s="390"/>
      <c r="X18" s="390"/>
      <c r="Y18" s="32"/>
      <c r="Z18" s="390"/>
      <c r="AA18" s="390" t="str">
        <f>IF(E18="","",IF(②選手情報入力!P26="","",IF(I18=1,種目情報!$J$4,種目情報!$J$6)))</f>
        <v/>
      </c>
      <c r="AB18" s="390" t="str">
        <f>IF(E18="","",IF(②選手情報入力!P26="","",IF(I18=1,IF(②選手情報入力!$N$5="","",②選手情報入力!$N$5),IF(②選手情報入力!$N$6="","",②選手情報入力!$N$6))))</f>
        <v/>
      </c>
      <c r="AC18" s="390" t="str">
        <f>IF(E18="","",IF(②選手情報入力!P26="","",0))</f>
        <v/>
      </c>
      <c r="AD18" s="390" t="str">
        <f>IF(E18="","",IF(②選手情報入力!P26="","",2))</f>
        <v/>
      </c>
      <c r="AE18" s="390" t="str">
        <f>IF(E18="","",IF(②選手情報入力!Q26="","",IF(I18=1,種目情報!$J$5,種目情報!$J$7)))</f>
        <v/>
      </c>
      <c r="AF18" s="390" t="str">
        <f>IF(E18="","",IF(②選手情報入力!Q26="","",IF(I18=1,IF(②選手情報入力!$P$5="","",②選手情報入力!$P$5),IF(②選手情報入力!$P$6="","",②選手情報入力!$P$6))))</f>
        <v/>
      </c>
      <c r="AG18" s="390" t="str">
        <f>IF(E18="","",IF(②選手情報入力!Q26="","",0))</f>
        <v/>
      </c>
      <c r="AH18" s="390" t="str">
        <f>IF(E18="","",IF(②選手情報入力!Q26="","",2))</f>
        <v/>
      </c>
      <c r="AI18" s="390"/>
    </row>
    <row r="19" spans="1:35">
      <c r="A19" s="390" t="str">
        <f>IF(E19="","",I19*1000000+①団体情報入力!$D$3*1000+②選手情報入力!A28)</f>
        <v/>
      </c>
      <c r="B19" s="390" t="str">
        <f>IF(E19="","",①団体情報入力!$D$3)</f>
        <v/>
      </c>
      <c r="C19" s="390"/>
      <c r="D19" s="390" t="str">
        <f>IF(②選手情報入力!B27="","",②選手情報入力!B27)</f>
        <v/>
      </c>
      <c r="E19" s="390" t="str">
        <f>IF(②選手情報入力!C27="","",②選手情報入力!C27)</f>
        <v/>
      </c>
      <c r="F19" s="390" t="str">
        <f>IF(E19="","",②選手情報入力!D27)</f>
        <v/>
      </c>
      <c r="G19" s="390" t="str">
        <f>IF(E19="","",②選手情報入力!E27)</f>
        <v/>
      </c>
      <c r="H19" s="390" t="str">
        <f t="shared" si="0"/>
        <v/>
      </c>
      <c r="I19" s="390" t="str">
        <f>IF(E19="","",IF(②選手情報入力!G27="男",1,2))</f>
        <v/>
      </c>
      <c r="J19" s="390" t="str">
        <f>IF(E19="","",IF(②選手情報入力!H27="","",②選手情報入力!H27))</f>
        <v/>
      </c>
      <c r="K19" s="390"/>
      <c r="L19" s="390" t="str">
        <f t="shared" si="1"/>
        <v/>
      </c>
      <c r="M19" s="390" t="str">
        <f t="shared" si="2"/>
        <v/>
      </c>
      <c r="N19" s="390"/>
      <c r="O19" s="390" t="str">
        <f>IF(E19="","",IF(②選手情報入力!I27="","",IF(I19=1,VLOOKUP(②選手情報入力!I27,種目情報!$A$4:$B$232,2,FALSE),VLOOKUP(②選手情報入力!I27,種目情報!$E$4:$F$81,2,FALSE))))</f>
        <v/>
      </c>
      <c r="P19" s="390" t="str">
        <f>IF(E19="","",IF(②選手情報入力!K28="","",②選手情報入力!K28))</f>
        <v/>
      </c>
      <c r="Q19" s="32" t="str">
        <f>IF(E19="","",IF(②選手情報入力!I27="","",0))</f>
        <v/>
      </c>
      <c r="R19" s="390" t="str">
        <f>IF(E19="","",IF(②選手情報入力!I27="","",IF(I19=1,VLOOKUP(②選手情報入力!I27,種目情報!$A$4:$C$22,3,FALSE),VLOOKUP(②選手情報入力!I27,種目情報!$E$4:$G$21,3,FALSE))))</f>
        <v/>
      </c>
      <c r="S19" s="390" t="str">
        <f>IF(E19="","",IF(②選手情報入力!L27="","",IF(I19=1,VLOOKUP(②選手情報入力!L27,種目情報!$A$5:$B$242,2,FALSE),VLOOKUP(②選手情報入力!L27,種目情報!$E$5:$F$241,2,FALSE))))</f>
        <v/>
      </c>
      <c r="T19" s="390" t="str">
        <f>IF(E19="","",IF(②選手情報入力!N28="","",②選手情報入力!N28))</f>
        <v/>
      </c>
      <c r="U19" s="32" t="str">
        <f>IF(E19="","",IF(②選手情報入力!L27="","",0))</f>
        <v/>
      </c>
      <c r="V19" s="390" t="str">
        <f>IF(E19="","",IF(②選手情報入力!L27="","",IF(I19=1,VLOOKUP(②選手情報入力!L27,種目情報!$A$5:$C$22,3,FALSE),VLOOKUP(②選手情報入力!L27,種目情報!$E$5:$G$21,3,FALSE))))</f>
        <v/>
      </c>
      <c r="W19" s="390"/>
      <c r="X19" s="390"/>
      <c r="Y19" s="32"/>
      <c r="Z19" s="390"/>
      <c r="AA19" s="390" t="str">
        <f>IF(E19="","",IF(②選手情報入力!P27="","",IF(I19=1,種目情報!$J$4,種目情報!$J$6)))</f>
        <v/>
      </c>
      <c r="AB19" s="390" t="str">
        <f>IF(E19="","",IF(②選手情報入力!P27="","",IF(I19=1,IF(②選手情報入力!$N$5="","",②選手情報入力!$N$5),IF(②選手情報入力!$N$6="","",②選手情報入力!$N$6))))</f>
        <v/>
      </c>
      <c r="AC19" s="390" t="str">
        <f>IF(E19="","",IF(②選手情報入力!P27="","",0))</f>
        <v/>
      </c>
      <c r="AD19" s="390" t="str">
        <f>IF(E19="","",IF(②選手情報入力!P27="","",2))</f>
        <v/>
      </c>
      <c r="AE19" s="390" t="str">
        <f>IF(E19="","",IF(②選手情報入力!Q27="","",IF(I19=1,種目情報!$J$5,種目情報!$J$7)))</f>
        <v/>
      </c>
      <c r="AF19" s="390" t="str">
        <f>IF(E19="","",IF(②選手情報入力!Q27="","",IF(I19=1,IF(②選手情報入力!$P$5="","",②選手情報入力!$P$5),IF(②選手情報入力!$P$6="","",②選手情報入力!$P$6))))</f>
        <v/>
      </c>
      <c r="AG19" s="390" t="str">
        <f>IF(E19="","",IF(②選手情報入力!Q27="","",0))</f>
        <v/>
      </c>
      <c r="AH19" s="390" t="str">
        <f>IF(E19="","",IF(②選手情報入力!Q27="","",2))</f>
        <v/>
      </c>
      <c r="AI19" s="390"/>
    </row>
    <row r="20" spans="1:35">
      <c r="A20" s="390" t="str">
        <f>IF(E20="","",I20*1000000+①団体情報入力!$D$3*1000+②選手情報入力!A29)</f>
        <v/>
      </c>
      <c r="B20" s="390" t="str">
        <f>IF(E20="","",①団体情報入力!$D$3)</f>
        <v/>
      </c>
      <c r="C20" s="390"/>
      <c r="D20" s="390" t="str">
        <f>IF(②選手情報入力!B28="","",②選手情報入力!B28)</f>
        <v/>
      </c>
      <c r="E20" s="390" t="str">
        <f>IF(②選手情報入力!C28="","",②選手情報入力!C28)</f>
        <v/>
      </c>
      <c r="F20" s="390" t="str">
        <f>IF(E20="","",②選手情報入力!D28)</f>
        <v/>
      </c>
      <c r="G20" s="390" t="str">
        <f>IF(E20="","",②選手情報入力!E28)</f>
        <v/>
      </c>
      <c r="H20" s="390" t="str">
        <f t="shared" si="0"/>
        <v/>
      </c>
      <c r="I20" s="390" t="str">
        <f>IF(E20="","",IF(②選手情報入力!G28="男",1,2))</f>
        <v/>
      </c>
      <c r="J20" s="390" t="str">
        <f>IF(E20="","",IF(②選手情報入力!H28="","",②選手情報入力!H28))</f>
        <v/>
      </c>
      <c r="K20" s="390"/>
      <c r="L20" s="390" t="str">
        <f t="shared" si="1"/>
        <v/>
      </c>
      <c r="M20" s="390" t="str">
        <f t="shared" si="2"/>
        <v/>
      </c>
      <c r="N20" s="390"/>
      <c r="O20" s="390" t="str">
        <f>IF(E20="","",IF(②選手情報入力!I28="","",IF(I20=1,VLOOKUP(②選手情報入力!I28,種目情報!$A$4:$B$232,2,FALSE),VLOOKUP(②選手情報入力!I28,種目情報!$E$4:$F$81,2,FALSE))))</f>
        <v/>
      </c>
      <c r="P20" s="390" t="str">
        <f>IF(E20="","",IF(②選手情報入力!K29="","",②選手情報入力!K29))</f>
        <v/>
      </c>
      <c r="Q20" s="32" t="str">
        <f>IF(E20="","",IF(②選手情報入力!I28="","",0))</f>
        <v/>
      </c>
      <c r="R20" s="390" t="str">
        <f>IF(E20="","",IF(②選手情報入力!I28="","",IF(I20=1,VLOOKUP(②選手情報入力!I28,種目情報!$A$4:$C$22,3,FALSE),VLOOKUP(②選手情報入力!I28,種目情報!$E$4:$G$21,3,FALSE))))</f>
        <v/>
      </c>
      <c r="S20" s="390" t="str">
        <f>IF(E20="","",IF(②選手情報入力!L28="","",IF(I20=1,VLOOKUP(②選手情報入力!L28,種目情報!$A$5:$B$242,2,FALSE),VLOOKUP(②選手情報入力!L28,種目情報!$E$5:$F$241,2,FALSE))))</f>
        <v/>
      </c>
      <c r="T20" s="390" t="str">
        <f>IF(E20="","",IF(②選手情報入力!N29="","",②選手情報入力!N29))</f>
        <v/>
      </c>
      <c r="U20" s="32" t="str">
        <f>IF(E20="","",IF(②選手情報入力!L28="","",0))</f>
        <v/>
      </c>
      <c r="V20" s="390" t="str">
        <f>IF(E20="","",IF(②選手情報入力!L28="","",IF(I20=1,VLOOKUP(②選手情報入力!L28,種目情報!$A$5:$C$22,3,FALSE),VLOOKUP(②選手情報入力!L28,種目情報!$E$5:$G$21,3,FALSE))))</f>
        <v/>
      </c>
      <c r="W20" s="390"/>
      <c r="X20" s="390"/>
      <c r="Y20" s="32"/>
      <c r="Z20" s="390"/>
      <c r="AA20" s="390" t="str">
        <f>IF(E20="","",IF(②選手情報入力!P28="","",IF(I20=1,種目情報!$J$4,種目情報!$J$6)))</f>
        <v/>
      </c>
      <c r="AB20" s="390" t="str">
        <f>IF(E20="","",IF(②選手情報入力!P28="","",IF(I20=1,IF(②選手情報入力!$N$5="","",②選手情報入力!$N$5),IF(②選手情報入力!$N$6="","",②選手情報入力!$N$6))))</f>
        <v/>
      </c>
      <c r="AC20" s="390" t="str">
        <f>IF(E20="","",IF(②選手情報入力!P28="","",0))</f>
        <v/>
      </c>
      <c r="AD20" s="390" t="str">
        <f>IF(E20="","",IF(②選手情報入力!P28="","",2))</f>
        <v/>
      </c>
      <c r="AE20" s="390" t="str">
        <f>IF(E20="","",IF(②選手情報入力!Q28="","",IF(I20=1,種目情報!$J$5,種目情報!$J$7)))</f>
        <v/>
      </c>
      <c r="AF20" s="390" t="str">
        <f>IF(E20="","",IF(②選手情報入力!Q28="","",IF(I20=1,IF(②選手情報入力!$P$5="","",②選手情報入力!$P$5),IF(②選手情報入力!$P$6="","",②選手情報入力!$P$6))))</f>
        <v/>
      </c>
      <c r="AG20" s="390" t="str">
        <f>IF(E20="","",IF(②選手情報入力!Q28="","",0))</f>
        <v/>
      </c>
      <c r="AH20" s="390" t="str">
        <f>IF(E20="","",IF(②選手情報入力!Q28="","",2))</f>
        <v/>
      </c>
      <c r="AI20" s="390"/>
    </row>
    <row r="21" spans="1:35">
      <c r="A21" s="390" t="str">
        <f>IF(E21="","",I21*1000000+①団体情報入力!$D$3*1000+②選手情報入力!A30)</f>
        <v/>
      </c>
      <c r="B21" s="390" t="str">
        <f>IF(E21="","",①団体情報入力!$D$3)</f>
        <v/>
      </c>
      <c r="C21" s="390"/>
      <c r="D21" s="390" t="str">
        <f>IF(②選手情報入力!B29="","",②選手情報入力!B29)</f>
        <v/>
      </c>
      <c r="E21" s="390" t="str">
        <f>IF(②選手情報入力!C29="","",②選手情報入力!C29)</f>
        <v/>
      </c>
      <c r="F21" s="390" t="str">
        <f>IF(E21="","",②選手情報入力!D29)</f>
        <v/>
      </c>
      <c r="G21" s="390" t="str">
        <f>IF(E21="","",②選手情報入力!E29)</f>
        <v/>
      </c>
      <c r="H21" s="390" t="str">
        <f t="shared" si="0"/>
        <v/>
      </c>
      <c r="I21" s="390" t="str">
        <f>IF(E21="","",IF(②選手情報入力!G29="男",1,2))</f>
        <v/>
      </c>
      <c r="J21" s="390" t="str">
        <f>IF(E21="","",IF(②選手情報入力!H29="","",②選手情報入力!H29))</f>
        <v/>
      </c>
      <c r="K21" s="390"/>
      <c r="L21" s="390" t="str">
        <f t="shared" si="1"/>
        <v/>
      </c>
      <c r="M21" s="390" t="str">
        <f t="shared" si="2"/>
        <v/>
      </c>
      <c r="N21" s="390"/>
      <c r="O21" s="390" t="str">
        <f>IF(E21="","",IF(②選手情報入力!I29="","",IF(I21=1,VLOOKUP(②選手情報入力!I29,種目情報!$A$4:$B$232,2,FALSE),VLOOKUP(②選手情報入力!I29,種目情報!$E$4:$F$81,2,FALSE))))</f>
        <v/>
      </c>
      <c r="P21" s="390" t="str">
        <f>IF(E21="","",IF(②選手情報入力!K30="","",②選手情報入力!K30))</f>
        <v/>
      </c>
      <c r="Q21" s="32" t="str">
        <f>IF(E21="","",IF(②選手情報入力!I29="","",0))</f>
        <v/>
      </c>
      <c r="R21" s="390" t="str">
        <f>IF(E21="","",IF(②選手情報入力!I29="","",IF(I21=1,VLOOKUP(②選手情報入力!I29,種目情報!$A$4:$C$22,3,FALSE),VLOOKUP(②選手情報入力!I29,種目情報!$E$4:$G$21,3,FALSE))))</f>
        <v/>
      </c>
      <c r="S21" s="390" t="str">
        <f>IF(E21="","",IF(②選手情報入力!L29="","",IF(I21=1,VLOOKUP(②選手情報入力!L29,種目情報!$A$5:$B$242,2,FALSE),VLOOKUP(②選手情報入力!L29,種目情報!$E$5:$F$241,2,FALSE))))</f>
        <v/>
      </c>
      <c r="T21" s="390" t="str">
        <f>IF(E21="","",IF(②選手情報入力!N30="","",②選手情報入力!N30))</f>
        <v/>
      </c>
      <c r="U21" s="32" t="str">
        <f>IF(E21="","",IF(②選手情報入力!L29="","",0))</f>
        <v/>
      </c>
      <c r="V21" s="390" t="str">
        <f>IF(E21="","",IF(②選手情報入力!L29="","",IF(I21=1,VLOOKUP(②選手情報入力!L29,種目情報!$A$5:$C$22,3,FALSE),VLOOKUP(②選手情報入力!L29,種目情報!$E$5:$G$21,3,FALSE))))</f>
        <v/>
      </c>
      <c r="W21" s="390"/>
      <c r="X21" s="390"/>
      <c r="Y21" s="32"/>
      <c r="Z21" s="390"/>
      <c r="AA21" s="390" t="str">
        <f>IF(E21="","",IF(②選手情報入力!P29="","",IF(I21=1,種目情報!$J$4,種目情報!$J$6)))</f>
        <v/>
      </c>
      <c r="AB21" s="390" t="str">
        <f>IF(E21="","",IF(②選手情報入力!P29="","",IF(I21=1,IF(②選手情報入力!$N$5="","",②選手情報入力!$N$5),IF(②選手情報入力!$N$6="","",②選手情報入力!$N$6))))</f>
        <v/>
      </c>
      <c r="AC21" s="390" t="str">
        <f>IF(E21="","",IF(②選手情報入力!P29="","",0))</f>
        <v/>
      </c>
      <c r="AD21" s="390" t="str">
        <f>IF(E21="","",IF(②選手情報入力!P29="","",2))</f>
        <v/>
      </c>
      <c r="AE21" s="390" t="str">
        <f>IF(E21="","",IF(②選手情報入力!Q29="","",IF(I21=1,種目情報!$J$5,種目情報!$J$7)))</f>
        <v/>
      </c>
      <c r="AF21" s="390" t="str">
        <f>IF(E21="","",IF(②選手情報入力!Q29="","",IF(I21=1,IF(②選手情報入力!$P$5="","",②選手情報入力!$P$5),IF(②選手情報入力!$P$6="","",②選手情報入力!$P$6))))</f>
        <v/>
      </c>
      <c r="AG21" s="390" t="str">
        <f>IF(E21="","",IF(②選手情報入力!Q29="","",0))</f>
        <v/>
      </c>
      <c r="AH21" s="390" t="str">
        <f>IF(E21="","",IF(②選手情報入力!Q29="","",2))</f>
        <v/>
      </c>
      <c r="AI21" s="390"/>
    </row>
    <row r="22" spans="1:35">
      <c r="A22" s="390" t="str">
        <f>IF(E22="","",I22*1000000+①団体情報入力!$D$3*1000+②選手情報入力!A31)</f>
        <v/>
      </c>
      <c r="B22" s="390" t="str">
        <f>IF(E22="","",①団体情報入力!$D$3)</f>
        <v/>
      </c>
      <c r="C22" s="390"/>
      <c r="D22" s="390" t="str">
        <f>IF(②選手情報入力!B30="","",②選手情報入力!B30)</f>
        <v/>
      </c>
      <c r="E22" s="390" t="str">
        <f>IF(②選手情報入力!C30="","",②選手情報入力!C30)</f>
        <v/>
      </c>
      <c r="F22" s="390" t="str">
        <f>IF(E22="","",②選手情報入力!D30)</f>
        <v/>
      </c>
      <c r="G22" s="390" t="str">
        <f>IF(E22="","",②選手情報入力!E30)</f>
        <v/>
      </c>
      <c r="H22" s="390" t="str">
        <f t="shared" si="0"/>
        <v/>
      </c>
      <c r="I22" s="390" t="str">
        <f>IF(E22="","",IF(②選手情報入力!G30="男",1,2))</f>
        <v/>
      </c>
      <c r="J22" s="390" t="str">
        <f>IF(E22="","",IF(②選手情報入力!H30="","",②選手情報入力!H30))</f>
        <v/>
      </c>
      <c r="K22" s="390"/>
      <c r="L22" s="390" t="str">
        <f t="shared" si="1"/>
        <v/>
      </c>
      <c r="M22" s="390" t="str">
        <f t="shared" si="2"/>
        <v/>
      </c>
      <c r="N22" s="390"/>
      <c r="O22" s="390" t="str">
        <f>IF(E22="","",IF(②選手情報入力!I30="","",IF(I22=1,VLOOKUP(②選手情報入力!I30,種目情報!$A$4:$B$232,2,FALSE),VLOOKUP(②選手情報入力!I30,種目情報!$E$4:$F$81,2,FALSE))))</f>
        <v/>
      </c>
      <c r="P22" s="390" t="str">
        <f>IF(E22="","",IF(②選手情報入力!K31="","",②選手情報入力!K31))</f>
        <v/>
      </c>
      <c r="Q22" s="32" t="str">
        <f>IF(E22="","",IF(②選手情報入力!I30="","",0))</f>
        <v/>
      </c>
      <c r="R22" s="390" t="str">
        <f>IF(E22="","",IF(②選手情報入力!I30="","",IF(I22=1,VLOOKUP(②選手情報入力!I30,種目情報!$A$4:$C$22,3,FALSE),VLOOKUP(②選手情報入力!I30,種目情報!$E$4:$G$21,3,FALSE))))</f>
        <v/>
      </c>
      <c r="S22" s="390" t="str">
        <f>IF(E22="","",IF(②選手情報入力!L30="","",IF(I22=1,VLOOKUP(②選手情報入力!L30,種目情報!$A$5:$B$242,2,FALSE),VLOOKUP(②選手情報入力!L30,種目情報!$E$5:$F$241,2,FALSE))))</f>
        <v/>
      </c>
      <c r="T22" s="390" t="str">
        <f>IF(E22="","",IF(②選手情報入力!N31="","",②選手情報入力!N31))</f>
        <v/>
      </c>
      <c r="U22" s="32" t="str">
        <f>IF(E22="","",IF(②選手情報入力!L30="","",0))</f>
        <v/>
      </c>
      <c r="V22" s="390" t="str">
        <f>IF(E22="","",IF(②選手情報入力!L30="","",IF(I22=1,VLOOKUP(②選手情報入力!L30,種目情報!$A$5:$C$22,3,FALSE),VLOOKUP(②選手情報入力!L30,種目情報!$E$5:$G$21,3,FALSE))))</f>
        <v/>
      </c>
      <c r="W22" s="390"/>
      <c r="X22" s="390"/>
      <c r="Y22" s="32"/>
      <c r="Z22" s="390"/>
      <c r="AA22" s="390" t="str">
        <f>IF(E22="","",IF(②選手情報入力!P30="","",IF(I22=1,種目情報!$J$4,種目情報!$J$6)))</f>
        <v/>
      </c>
      <c r="AB22" s="390" t="str">
        <f>IF(E22="","",IF(②選手情報入力!P30="","",IF(I22=1,IF(②選手情報入力!$N$5="","",②選手情報入力!$N$5),IF(②選手情報入力!$N$6="","",②選手情報入力!$N$6))))</f>
        <v/>
      </c>
      <c r="AC22" s="390" t="str">
        <f>IF(E22="","",IF(②選手情報入力!P30="","",0))</f>
        <v/>
      </c>
      <c r="AD22" s="390" t="str">
        <f>IF(E22="","",IF(②選手情報入力!P30="","",2))</f>
        <v/>
      </c>
      <c r="AE22" s="390" t="str">
        <f>IF(E22="","",IF(②選手情報入力!Q30="","",IF(I22=1,種目情報!$J$5,種目情報!$J$7)))</f>
        <v/>
      </c>
      <c r="AF22" s="390" t="str">
        <f>IF(E22="","",IF(②選手情報入力!Q30="","",IF(I22=1,IF(②選手情報入力!$P$5="","",②選手情報入力!$P$5),IF(②選手情報入力!$P$6="","",②選手情報入力!$P$6))))</f>
        <v/>
      </c>
      <c r="AG22" s="390" t="str">
        <f>IF(E22="","",IF(②選手情報入力!Q30="","",0))</f>
        <v/>
      </c>
      <c r="AH22" s="390" t="str">
        <f>IF(E22="","",IF(②選手情報入力!Q30="","",2))</f>
        <v/>
      </c>
      <c r="AI22" s="390"/>
    </row>
    <row r="23" spans="1:35">
      <c r="A23" s="390" t="str">
        <f>IF(E23="","",I23*1000000+①団体情報入力!$D$3*1000+②選手情報入力!A32)</f>
        <v/>
      </c>
      <c r="B23" s="390" t="str">
        <f>IF(E23="","",①団体情報入力!$D$3)</f>
        <v/>
      </c>
      <c r="C23" s="390"/>
      <c r="D23" s="390" t="str">
        <f>IF(②選手情報入力!B31="","",②選手情報入力!B31)</f>
        <v/>
      </c>
      <c r="E23" s="390" t="str">
        <f>IF(②選手情報入力!C31="","",②選手情報入力!C31)</f>
        <v/>
      </c>
      <c r="F23" s="390" t="str">
        <f>IF(E23="","",②選手情報入力!D31)</f>
        <v/>
      </c>
      <c r="G23" s="390" t="str">
        <f>IF(E23="","",②選手情報入力!E31)</f>
        <v/>
      </c>
      <c r="H23" s="390" t="str">
        <f t="shared" si="0"/>
        <v/>
      </c>
      <c r="I23" s="390" t="str">
        <f>IF(E23="","",IF(②選手情報入力!G31="男",1,2))</f>
        <v/>
      </c>
      <c r="J23" s="390" t="str">
        <f>IF(E23="","",IF(②選手情報入力!H31="","",②選手情報入力!H31))</f>
        <v/>
      </c>
      <c r="K23" s="390"/>
      <c r="L23" s="390" t="str">
        <f t="shared" si="1"/>
        <v/>
      </c>
      <c r="M23" s="390" t="str">
        <f t="shared" si="2"/>
        <v/>
      </c>
      <c r="N23" s="390"/>
      <c r="O23" s="390" t="str">
        <f>IF(E23="","",IF(②選手情報入力!I31="","",IF(I23=1,VLOOKUP(②選手情報入力!I31,種目情報!$A$4:$B$232,2,FALSE),VLOOKUP(②選手情報入力!I31,種目情報!$E$4:$F$81,2,FALSE))))</f>
        <v/>
      </c>
      <c r="P23" s="390" t="str">
        <f>IF(E23="","",IF(②選手情報入力!K32="","",②選手情報入力!K32))</f>
        <v/>
      </c>
      <c r="Q23" s="32" t="str">
        <f>IF(E23="","",IF(②選手情報入力!I31="","",0))</f>
        <v/>
      </c>
      <c r="R23" s="390" t="str">
        <f>IF(E23="","",IF(②選手情報入力!I31="","",IF(I23=1,VLOOKUP(②選手情報入力!I31,種目情報!$A$4:$C$22,3,FALSE),VLOOKUP(②選手情報入力!I31,種目情報!$E$4:$G$21,3,FALSE))))</f>
        <v/>
      </c>
      <c r="S23" s="390" t="str">
        <f>IF(E23="","",IF(②選手情報入力!L31="","",IF(I23=1,VLOOKUP(②選手情報入力!L31,種目情報!$A$5:$B$242,2,FALSE),VLOOKUP(②選手情報入力!L31,種目情報!$E$5:$F$241,2,FALSE))))</f>
        <v/>
      </c>
      <c r="T23" s="390" t="str">
        <f>IF(E23="","",IF(②選手情報入力!N32="","",②選手情報入力!N32))</f>
        <v/>
      </c>
      <c r="U23" s="32" t="str">
        <f>IF(E23="","",IF(②選手情報入力!L31="","",0))</f>
        <v/>
      </c>
      <c r="V23" s="390" t="str">
        <f>IF(E23="","",IF(②選手情報入力!L31="","",IF(I23=1,VLOOKUP(②選手情報入力!L31,種目情報!$A$5:$C$22,3,FALSE),VLOOKUP(②選手情報入力!L31,種目情報!$E$5:$G$21,3,FALSE))))</f>
        <v/>
      </c>
      <c r="W23" s="390"/>
      <c r="X23" s="390"/>
      <c r="Y23" s="32"/>
      <c r="Z23" s="390"/>
      <c r="AA23" s="390" t="str">
        <f>IF(E23="","",IF(②選手情報入力!P31="","",IF(I23=1,種目情報!$J$4,種目情報!$J$6)))</f>
        <v/>
      </c>
      <c r="AB23" s="390" t="str">
        <f>IF(E23="","",IF(②選手情報入力!P31="","",IF(I23=1,IF(②選手情報入力!$N$5="","",②選手情報入力!$N$5),IF(②選手情報入力!$N$6="","",②選手情報入力!$N$6))))</f>
        <v/>
      </c>
      <c r="AC23" s="390" t="str">
        <f>IF(E23="","",IF(②選手情報入力!P31="","",0))</f>
        <v/>
      </c>
      <c r="AD23" s="390" t="str">
        <f>IF(E23="","",IF(②選手情報入力!P31="","",2))</f>
        <v/>
      </c>
      <c r="AE23" s="390" t="str">
        <f>IF(E23="","",IF(②選手情報入力!Q31="","",IF(I23=1,種目情報!$J$5,種目情報!$J$7)))</f>
        <v/>
      </c>
      <c r="AF23" s="390" t="str">
        <f>IF(E23="","",IF(②選手情報入力!Q31="","",IF(I23=1,IF(②選手情報入力!$P$5="","",②選手情報入力!$P$5),IF(②選手情報入力!$P$6="","",②選手情報入力!$P$6))))</f>
        <v/>
      </c>
      <c r="AG23" s="390" t="str">
        <f>IF(E23="","",IF(②選手情報入力!Q31="","",0))</f>
        <v/>
      </c>
      <c r="AH23" s="390" t="str">
        <f>IF(E23="","",IF(②選手情報入力!Q31="","",2))</f>
        <v/>
      </c>
      <c r="AI23" s="390"/>
    </row>
    <row r="24" spans="1:35">
      <c r="A24" s="390" t="str">
        <f>IF(E24="","",I24*1000000+①団体情報入力!$D$3*1000+②選手情報入力!A33)</f>
        <v/>
      </c>
      <c r="B24" s="390" t="str">
        <f>IF(E24="","",①団体情報入力!$D$3)</f>
        <v/>
      </c>
      <c r="C24" s="390"/>
      <c r="D24" s="390" t="str">
        <f>IF(②選手情報入力!B32="","",②選手情報入力!B32)</f>
        <v/>
      </c>
      <c r="E24" s="390" t="str">
        <f>IF(②選手情報入力!C32="","",②選手情報入力!C32)</f>
        <v/>
      </c>
      <c r="F24" s="390" t="str">
        <f>IF(E24="","",②選手情報入力!D32)</f>
        <v/>
      </c>
      <c r="G24" s="390" t="str">
        <f>IF(E24="","",②選手情報入力!E32)</f>
        <v/>
      </c>
      <c r="H24" s="390" t="str">
        <f t="shared" si="0"/>
        <v/>
      </c>
      <c r="I24" s="390" t="str">
        <f>IF(E24="","",IF(②選手情報入力!G32="男",1,2))</f>
        <v/>
      </c>
      <c r="J24" s="390" t="str">
        <f>IF(E24="","",IF(②選手情報入力!H32="","",②選手情報入力!H32))</f>
        <v/>
      </c>
      <c r="K24" s="390"/>
      <c r="L24" s="390" t="str">
        <f t="shared" si="1"/>
        <v/>
      </c>
      <c r="M24" s="390" t="str">
        <f t="shared" si="2"/>
        <v/>
      </c>
      <c r="N24" s="390"/>
      <c r="O24" s="390" t="str">
        <f>IF(E24="","",IF(②選手情報入力!I32="","",IF(I24=1,VLOOKUP(②選手情報入力!I32,種目情報!$A$4:$B$232,2,FALSE),VLOOKUP(②選手情報入力!I32,種目情報!$E$4:$F$81,2,FALSE))))</f>
        <v/>
      </c>
      <c r="P24" s="390" t="str">
        <f>IF(E24="","",IF(②選手情報入力!K33="","",②選手情報入力!K33))</f>
        <v/>
      </c>
      <c r="Q24" s="32" t="str">
        <f>IF(E24="","",IF(②選手情報入力!I32="","",0))</f>
        <v/>
      </c>
      <c r="R24" s="390" t="str">
        <f>IF(E24="","",IF(②選手情報入力!I32="","",IF(I24=1,VLOOKUP(②選手情報入力!I32,種目情報!$A$4:$C$22,3,FALSE),VLOOKUP(②選手情報入力!I32,種目情報!$E$4:$G$21,3,FALSE))))</f>
        <v/>
      </c>
      <c r="S24" s="390" t="str">
        <f>IF(E24="","",IF(②選手情報入力!L32="","",IF(I24=1,VLOOKUP(②選手情報入力!L32,種目情報!$A$5:$B$242,2,FALSE),VLOOKUP(②選手情報入力!L32,種目情報!$E$5:$F$241,2,FALSE))))</f>
        <v/>
      </c>
      <c r="T24" s="390" t="str">
        <f>IF(E24="","",IF(②選手情報入力!N33="","",②選手情報入力!N33))</f>
        <v/>
      </c>
      <c r="U24" s="32" t="str">
        <f>IF(E24="","",IF(②選手情報入力!L32="","",0))</f>
        <v/>
      </c>
      <c r="V24" s="390" t="str">
        <f>IF(E24="","",IF(②選手情報入力!L32="","",IF(I24=1,VLOOKUP(②選手情報入力!L32,種目情報!$A$5:$C$22,3,FALSE),VLOOKUP(②選手情報入力!L32,種目情報!$E$5:$G$21,3,FALSE))))</f>
        <v/>
      </c>
      <c r="W24" s="390"/>
      <c r="X24" s="390"/>
      <c r="Y24" s="32"/>
      <c r="Z24" s="390"/>
      <c r="AA24" s="390" t="str">
        <f>IF(E24="","",IF(②選手情報入力!P32="","",IF(I24=1,種目情報!$J$4,種目情報!$J$6)))</f>
        <v/>
      </c>
      <c r="AB24" s="390" t="str">
        <f>IF(E24="","",IF(②選手情報入力!P32="","",IF(I24=1,IF(②選手情報入力!$N$5="","",②選手情報入力!$N$5),IF(②選手情報入力!$N$6="","",②選手情報入力!$N$6))))</f>
        <v/>
      </c>
      <c r="AC24" s="390" t="str">
        <f>IF(E24="","",IF(②選手情報入力!P32="","",0))</f>
        <v/>
      </c>
      <c r="AD24" s="390" t="str">
        <f>IF(E24="","",IF(②選手情報入力!P32="","",2))</f>
        <v/>
      </c>
      <c r="AE24" s="390" t="str">
        <f>IF(E24="","",IF(②選手情報入力!Q32="","",IF(I24=1,種目情報!$J$5,種目情報!$J$7)))</f>
        <v/>
      </c>
      <c r="AF24" s="390" t="str">
        <f>IF(E24="","",IF(②選手情報入力!Q32="","",IF(I24=1,IF(②選手情報入力!$P$5="","",②選手情報入力!$P$5),IF(②選手情報入力!$P$6="","",②選手情報入力!$P$6))))</f>
        <v/>
      </c>
      <c r="AG24" s="390" t="str">
        <f>IF(E24="","",IF(②選手情報入力!Q32="","",0))</f>
        <v/>
      </c>
      <c r="AH24" s="390" t="str">
        <f>IF(E24="","",IF(②選手情報入力!Q32="","",2))</f>
        <v/>
      </c>
      <c r="AI24" s="390"/>
    </row>
    <row r="25" spans="1:35">
      <c r="A25" s="390" t="str">
        <f>IF(E25="","",I25*1000000+①団体情報入力!$D$3*1000+②選手情報入力!A34)</f>
        <v/>
      </c>
      <c r="B25" s="390" t="str">
        <f>IF(E25="","",①団体情報入力!$D$3)</f>
        <v/>
      </c>
      <c r="C25" s="390"/>
      <c r="D25" s="390" t="str">
        <f>IF(②選手情報入力!B33="","",②選手情報入力!B33)</f>
        <v/>
      </c>
      <c r="E25" s="390" t="str">
        <f>IF(②選手情報入力!C33="","",②選手情報入力!C33)</f>
        <v/>
      </c>
      <c r="F25" s="390" t="str">
        <f>IF(E25="","",②選手情報入力!D33)</f>
        <v/>
      </c>
      <c r="G25" s="390" t="str">
        <f>IF(E25="","",②選手情報入力!E33)</f>
        <v/>
      </c>
      <c r="H25" s="390" t="str">
        <f t="shared" si="0"/>
        <v/>
      </c>
      <c r="I25" s="390" t="str">
        <f>IF(E25="","",IF(②選手情報入力!G33="男",1,2))</f>
        <v/>
      </c>
      <c r="J25" s="390" t="str">
        <f>IF(E25="","",IF(②選手情報入力!H33="","",②選手情報入力!H33))</f>
        <v/>
      </c>
      <c r="K25" s="390"/>
      <c r="L25" s="390" t="str">
        <f t="shared" si="1"/>
        <v/>
      </c>
      <c r="M25" s="390" t="str">
        <f t="shared" si="2"/>
        <v/>
      </c>
      <c r="N25" s="390"/>
      <c r="O25" s="390" t="str">
        <f>IF(E25="","",IF(②選手情報入力!I33="","",IF(I25=1,VLOOKUP(②選手情報入力!I33,種目情報!$A$4:$B$232,2,FALSE),VLOOKUP(②選手情報入力!I33,種目情報!$E$4:$F$81,2,FALSE))))</f>
        <v/>
      </c>
      <c r="P25" s="390" t="str">
        <f>IF(E25="","",IF(②選手情報入力!K34="","",②選手情報入力!K34))</f>
        <v/>
      </c>
      <c r="Q25" s="32" t="str">
        <f>IF(E25="","",IF(②選手情報入力!I33="","",0))</f>
        <v/>
      </c>
      <c r="R25" s="390" t="str">
        <f>IF(E25="","",IF(②選手情報入力!I33="","",IF(I25=1,VLOOKUP(②選手情報入力!I33,種目情報!$A$4:$C$22,3,FALSE),VLOOKUP(②選手情報入力!I33,種目情報!$E$4:$G$21,3,FALSE))))</f>
        <v/>
      </c>
      <c r="S25" s="390" t="str">
        <f>IF(E25="","",IF(②選手情報入力!L33="","",IF(I25=1,VLOOKUP(②選手情報入力!L33,種目情報!$A$5:$B$242,2,FALSE),VLOOKUP(②選手情報入力!L33,種目情報!$E$5:$F$241,2,FALSE))))</f>
        <v/>
      </c>
      <c r="T25" s="390" t="str">
        <f>IF(E25="","",IF(②選手情報入力!N34="","",②選手情報入力!N34))</f>
        <v/>
      </c>
      <c r="U25" s="32" t="str">
        <f>IF(E25="","",IF(②選手情報入力!L33="","",0))</f>
        <v/>
      </c>
      <c r="V25" s="390" t="str">
        <f>IF(E25="","",IF(②選手情報入力!L33="","",IF(I25=1,VLOOKUP(②選手情報入力!L33,種目情報!$A$5:$C$22,3,FALSE),VLOOKUP(②選手情報入力!L33,種目情報!$E$5:$G$21,3,FALSE))))</f>
        <v/>
      </c>
      <c r="W25" s="390"/>
      <c r="X25" s="390"/>
      <c r="Y25" s="32"/>
      <c r="Z25" s="390"/>
      <c r="AA25" s="390" t="str">
        <f>IF(E25="","",IF(②選手情報入力!P33="","",IF(I25=1,種目情報!$J$4,種目情報!$J$6)))</f>
        <v/>
      </c>
      <c r="AB25" s="390" t="str">
        <f>IF(E25="","",IF(②選手情報入力!P33="","",IF(I25=1,IF(②選手情報入力!$N$5="","",②選手情報入力!$N$5),IF(②選手情報入力!$N$6="","",②選手情報入力!$N$6))))</f>
        <v/>
      </c>
      <c r="AC25" s="390" t="str">
        <f>IF(E25="","",IF(②選手情報入力!P33="","",0))</f>
        <v/>
      </c>
      <c r="AD25" s="390" t="str">
        <f>IF(E25="","",IF(②選手情報入力!P33="","",2))</f>
        <v/>
      </c>
      <c r="AE25" s="390" t="str">
        <f>IF(E25="","",IF(②選手情報入力!Q33="","",IF(I25=1,種目情報!$J$5,種目情報!$J$7)))</f>
        <v/>
      </c>
      <c r="AF25" s="390" t="str">
        <f>IF(E25="","",IF(②選手情報入力!Q33="","",IF(I25=1,IF(②選手情報入力!$P$5="","",②選手情報入力!$P$5),IF(②選手情報入力!$P$6="","",②選手情報入力!$P$6))))</f>
        <v/>
      </c>
      <c r="AG25" s="390" t="str">
        <f>IF(E25="","",IF(②選手情報入力!Q33="","",0))</f>
        <v/>
      </c>
      <c r="AH25" s="390" t="str">
        <f>IF(E25="","",IF(②選手情報入力!Q33="","",2))</f>
        <v/>
      </c>
      <c r="AI25" s="390"/>
    </row>
    <row r="26" spans="1:35">
      <c r="A26" s="390" t="str">
        <f>IF(E26="","",I26*1000000+①団体情報入力!$D$3*1000+②選手情報入力!A35)</f>
        <v/>
      </c>
      <c r="B26" s="390" t="str">
        <f>IF(E26="","",①団体情報入力!$D$3)</f>
        <v/>
      </c>
      <c r="C26" s="390"/>
      <c r="D26" s="390" t="str">
        <f>IF(②選手情報入力!B34="","",②選手情報入力!B34)</f>
        <v/>
      </c>
      <c r="E26" s="390" t="str">
        <f>IF(②選手情報入力!C34="","",②選手情報入力!C34)</f>
        <v/>
      </c>
      <c r="F26" s="390" t="str">
        <f>IF(E26="","",②選手情報入力!D34)</f>
        <v/>
      </c>
      <c r="G26" s="390" t="str">
        <f>IF(E26="","",②選手情報入力!E34)</f>
        <v/>
      </c>
      <c r="H26" s="390" t="str">
        <f t="shared" si="0"/>
        <v/>
      </c>
      <c r="I26" s="390" t="str">
        <f>IF(E26="","",IF(②選手情報入力!G34="男",1,2))</f>
        <v/>
      </c>
      <c r="J26" s="390" t="str">
        <f>IF(E26="","",IF(②選手情報入力!H34="","",②選手情報入力!H34))</f>
        <v/>
      </c>
      <c r="K26" s="390"/>
      <c r="L26" s="390" t="str">
        <f t="shared" si="1"/>
        <v/>
      </c>
      <c r="M26" s="390" t="str">
        <f t="shared" si="2"/>
        <v/>
      </c>
      <c r="N26" s="390"/>
      <c r="O26" s="390" t="str">
        <f>IF(E26="","",IF(②選手情報入力!I34="","",IF(I26=1,VLOOKUP(②選手情報入力!I34,種目情報!$A$4:$B$232,2,FALSE),VLOOKUP(②選手情報入力!I34,種目情報!$E$4:$F$81,2,FALSE))))</f>
        <v/>
      </c>
      <c r="P26" s="390" t="str">
        <f>IF(E26="","",IF(②選手情報入力!K35="","",②選手情報入力!K35))</f>
        <v/>
      </c>
      <c r="Q26" s="32" t="str">
        <f>IF(E26="","",IF(②選手情報入力!I34="","",0))</f>
        <v/>
      </c>
      <c r="R26" s="390" t="str">
        <f>IF(E26="","",IF(②選手情報入力!I34="","",IF(I26=1,VLOOKUP(②選手情報入力!I34,種目情報!$A$4:$C$22,3,FALSE),VLOOKUP(②選手情報入力!I34,種目情報!$E$4:$G$21,3,FALSE))))</f>
        <v/>
      </c>
      <c r="S26" s="390" t="str">
        <f>IF(E26="","",IF(②選手情報入力!L34="","",IF(I26=1,VLOOKUP(②選手情報入力!L34,種目情報!$A$5:$B$242,2,FALSE),VLOOKUP(②選手情報入力!L34,種目情報!$E$5:$F$241,2,FALSE))))</f>
        <v/>
      </c>
      <c r="T26" s="390" t="str">
        <f>IF(E26="","",IF(②選手情報入力!N35="","",②選手情報入力!N35))</f>
        <v/>
      </c>
      <c r="U26" s="32" t="str">
        <f>IF(E26="","",IF(②選手情報入力!L34="","",0))</f>
        <v/>
      </c>
      <c r="V26" s="390" t="str">
        <f>IF(E26="","",IF(②選手情報入力!L34="","",IF(I26=1,VLOOKUP(②選手情報入力!L34,種目情報!$A$5:$C$22,3,FALSE),VLOOKUP(②選手情報入力!L34,種目情報!$E$5:$G$21,3,FALSE))))</f>
        <v/>
      </c>
      <c r="W26" s="390"/>
      <c r="X26" s="390"/>
      <c r="Y26" s="32"/>
      <c r="Z26" s="390"/>
      <c r="AA26" s="390" t="str">
        <f>IF(E26="","",IF(②選手情報入力!P34="","",IF(I26=1,種目情報!$J$4,種目情報!$J$6)))</f>
        <v/>
      </c>
      <c r="AB26" s="390" t="str">
        <f>IF(E26="","",IF(②選手情報入力!P34="","",IF(I26=1,IF(②選手情報入力!$N$5="","",②選手情報入力!$N$5),IF(②選手情報入力!$N$6="","",②選手情報入力!$N$6))))</f>
        <v/>
      </c>
      <c r="AC26" s="390" t="str">
        <f>IF(E26="","",IF(②選手情報入力!P34="","",0))</f>
        <v/>
      </c>
      <c r="AD26" s="390" t="str">
        <f>IF(E26="","",IF(②選手情報入力!P34="","",2))</f>
        <v/>
      </c>
      <c r="AE26" s="390" t="str">
        <f>IF(E26="","",IF(②選手情報入力!Q34="","",IF(I26=1,種目情報!$J$5,種目情報!$J$7)))</f>
        <v/>
      </c>
      <c r="AF26" s="390" t="str">
        <f>IF(E26="","",IF(②選手情報入力!Q34="","",IF(I26=1,IF(②選手情報入力!$P$5="","",②選手情報入力!$P$5),IF(②選手情報入力!$P$6="","",②選手情報入力!$P$6))))</f>
        <v/>
      </c>
      <c r="AG26" s="390" t="str">
        <f>IF(E26="","",IF(②選手情報入力!Q34="","",0))</f>
        <v/>
      </c>
      <c r="AH26" s="390" t="str">
        <f>IF(E26="","",IF(②選手情報入力!Q34="","",2))</f>
        <v/>
      </c>
      <c r="AI26" s="390"/>
    </row>
    <row r="27" spans="1:35">
      <c r="A27" s="390" t="str">
        <f>IF(E27="","",I27*1000000+①団体情報入力!$D$3*1000+②選手情報入力!A36)</f>
        <v/>
      </c>
      <c r="B27" s="390" t="str">
        <f>IF(E27="","",①団体情報入力!$D$3)</f>
        <v/>
      </c>
      <c r="C27" s="390"/>
      <c r="D27" s="390" t="str">
        <f>IF(②選手情報入力!B35="","",②選手情報入力!B35)</f>
        <v/>
      </c>
      <c r="E27" s="390" t="str">
        <f>IF(②選手情報入力!C35="","",②選手情報入力!C35)</f>
        <v/>
      </c>
      <c r="F27" s="390" t="str">
        <f>IF(E27="","",②選手情報入力!D35)</f>
        <v/>
      </c>
      <c r="G27" s="390" t="str">
        <f>IF(E27="","",②選手情報入力!E35)</f>
        <v/>
      </c>
      <c r="H27" s="390" t="str">
        <f t="shared" si="0"/>
        <v/>
      </c>
      <c r="I27" s="390" t="str">
        <f>IF(E27="","",IF(②選手情報入力!G35="男",1,2))</f>
        <v/>
      </c>
      <c r="J27" s="390" t="str">
        <f>IF(E27="","",IF(②選手情報入力!H35="","",②選手情報入力!H35))</f>
        <v/>
      </c>
      <c r="K27" s="390"/>
      <c r="L27" s="390" t="str">
        <f t="shared" si="1"/>
        <v/>
      </c>
      <c r="M27" s="390" t="str">
        <f t="shared" si="2"/>
        <v/>
      </c>
      <c r="N27" s="390"/>
      <c r="O27" s="390" t="str">
        <f>IF(E27="","",IF(②選手情報入力!I35="","",IF(I27=1,VLOOKUP(②選手情報入力!I35,種目情報!$A$4:$B$232,2,FALSE),VLOOKUP(②選手情報入力!I35,種目情報!$E$4:$F$81,2,FALSE))))</f>
        <v/>
      </c>
      <c r="P27" s="390" t="str">
        <f>IF(E27="","",IF(②選手情報入力!K36="","",②選手情報入力!K36))</f>
        <v/>
      </c>
      <c r="Q27" s="32" t="str">
        <f>IF(E27="","",IF(②選手情報入力!I35="","",0))</f>
        <v/>
      </c>
      <c r="R27" s="390" t="str">
        <f>IF(E27="","",IF(②選手情報入力!I35="","",IF(I27=1,VLOOKUP(②選手情報入力!I35,種目情報!$A$4:$C$22,3,FALSE),VLOOKUP(②選手情報入力!I35,種目情報!$E$4:$G$21,3,FALSE))))</f>
        <v/>
      </c>
      <c r="S27" s="390" t="str">
        <f>IF(E27="","",IF(②選手情報入力!L35="","",IF(I27=1,VLOOKUP(②選手情報入力!L35,種目情報!$A$5:$B$242,2,FALSE),VLOOKUP(②選手情報入力!L35,種目情報!$E$5:$F$241,2,FALSE))))</f>
        <v/>
      </c>
      <c r="T27" s="390" t="str">
        <f>IF(E27="","",IF(②選手情報入力!N36="","",②選手情報入力!N36))</f>
        <v/>
      </c>
      <c r="U27" s="32" t="str">
        <f>IF(E27="","",IF(②選手情報入力!L35="","",0))</f>
        <v/>
      </c>
      <c r="V27" s="390" t="str">
        <f>IF(E27="","",IF(②選手情報入力!L35="","",IF(I27=1,VLOOKUP(②選手情報入力!L35,種目情報!$A$5:$C$22,3,FALSE),VLOOKUP(②選手情報入力!L35,種目情報!$E$5:$G$21,3,FALSE))))</f>
        <v/>
      </c>
      <c r="W27" s="390"/>
      <c r="X27" s="390"/>
      <c r="Y27" s="32"/>
      <c r="Z27" s="390"/>
      <c r="AA27" s="390" t="str">
        <f>IF(E27="","",IF(②選手情報入力!P35="","",IF(I27=1,種目情報!$J$4,種目情報!$J$6)))</f>
        <v/>
      </c>
      <c r="AB27" s="390" t="str">
        <f>IF(E27="","",IF(②選手情報入力!P35="","",IF(I27=1,IF(②選手情報入力!$N$5="","",②選手情報入力!$N$5),IF(②選手情報入力!$N$6="","",②選手情報入力!$N$6))))</f>
        <v/>
      </c>
      <c r="AC27" s="390" t="str">
        <f>IF(E27="","",IF(②選手情報入力!P35="","",0))</f>
        <v/>
      </c>
      <c r="AD27" s="390" t="str">
        <f>IF(E27="","",IF(②選手情報入力!P35="","",2))</f>
        <v/>
      </c>
      <c r="AE27" s="390" t="str">
        <f>IF(E27="","",IF(②選手情報入力!Q35="","",IF(I27=1,種目情報!$J$5,種目情報!$J$7)))</f>
        <v/>
      </c>
      <c r="AF27" s="390" t="str">
        <f>IF(E27="","",IF(②選手情報入力!Q35="","",IF(I27=1,IF(②選手情報入力!$P$5="","",②選手情報入力!$P$5),IF(②選手情報入力!$P$6="","",②選手情報入力!$P$6))))</f>
        <v/>
      </c>
      <c r="AG27" s="390" t="str">
        <f>IF(E27="","",IF(②選手情報入力!Q35="","",0))</f>
        <v/>
      </c>
      <c r="AH27" s="390" t="str">
        <f>IF(E27="","",IF(②選手情報入力!Q35="","",2))</f>
        <v/>
      </c>
      <c r="AI27" s="390"/>
    </row>
    <row r="28" spans="1:35">
      <c r="A28" s="390" t="str">
        <f>IF(E28="","",I28*1000000+①団体情報入力!$D$3*1000+②選手情報入力!A37)</f>
        <v/>
      </c>
      <c r="B28" s="390" t="str">
        <f>IF(E28="","",①団体情報入力!$D$3)</f>
        <v/>
      </c>
      <c r="C28" s="390"/>
      <c r="D28" s="390" t="str">
        <f>IF(②選手情報入力!B36="","",②選手情報入力!B36)</f>
        <v/>
      </c>
      <c r="E28" s="390" t="str">
        <f>IF(②選手情報入力!C36="","",②選手情報入力!C36)</f>
        <v/>
      </c>
      <c r="F28" s="390" t="str">
        <f>IF(E28="","",②選手情報入力!D36)</f>
        <v/>
      </c>
      <c r="G28" s="390" t="str">
        <f>IF(E28="","",②選手情報入力!E36)</f>
        <v/>
      </c>
      <c r="H28" s="390" t="str">
        <f t="shared" si="0"/>
        <v/>
      </c>
      <c r="I28" s="390" t="str">
        <f>IF(E28="","",IF(②選手情報入力!G36="男",1,2))</f>
        <v/>
      </c>
      <c r="J28" s="390" t="str">
        <f>IF(E28="","",IF(②選手情報入力!H36="","",②選手情報入力!H36))</f>
        <v/>
      </c>
      <c r="K28" s="390"/>
      <c r="L28" s="390" t="str">
        <f t="shared" si="1"/>
        <v/>
      </c>
      <c r="M28" s="390" t="str">
        <f t="shared" si="2"/>
        <v/>
      </c>
      <c r="N28" s="390"/>
      <c r="O28" s="390" t="str">
        <f>IF(E28="","",IF(②選手情報入力!I36="","",IF(I28=1,VLOOKUP(②選手情報入力!I36,種目情報!$A$4:$B$232,2,FALSE),VLOOKUP(②選手情報入力!I36,種目情報!$E$4:$F$81,2,FALSE))))</f>
        <v/>
      </c>
      <c r="P28" s="390" t="str">
        <f>IF(E28="","",IF(②選手情報入力!K37="","",②選手情報入力!K37))</f>
        <v/>
      </c>
      <c r="Q28" s="32" t="str">
        <f>IF(E28="","",IF(②選手情報入力!I36="","",0))</f>
        <v/>
      </c>
      <c r="R28" s="390" t="str">
        <f>IF(E28="","",IF(②選手情報入力!I36="","",IF(I28=1,VLOOKUP(②選手情報入力!I36,種目情報!$A$4:$C$22,3,FALSE),VLOOKUP(②選手情報入力!I36,種目情報!$E$4:$G$21,3,FALSE))))</f>
        <v/>
      </c>
      <c r="S28" s="390" t="str">
        <f>IF(E28="","",IF(②選手情報入力!L36="","",IF(I28=1,VLOOKUP(②選手情報入力!L36,種目情報!$A$5:$B$242,2,FALSE),VLOOKUP(②選手情報入力!L36,種目情報!$E$5:$F$241,2,FALSE))))</f>
        <v/>
      </c>
      <c r="T28" s="390" t="str">
        <f>IF(E28="","",IF(②選手情報入力!N37="","",②選手情報入力!N37))</f>
        <v/>
      </c>
      <c r="U28" s="32" t="str">
        <f>IF(E28="","",IF(②選手情報入力!L36="","",0))</f>
        <v/>
      </c>
      <c r="V28" s="390" t="str">
        <f>IF(E28="","",IF(②選手情報入力!L36="","",IF(I28=1,VLOOKUP(②選手情報入力!L36,種目情報!$A$5:$C$22,3,FALSE),VLOOKUP(②選手情報入力!L36,種目情報!$E$5:$G$21,3,FALSE))))</f>
        <v/>
      </c>
      <c r="W28" s="390"/>
      <c r="X28" s="390"/>
      <c r="Y28" s="32"/>
      <c r="Z28" s="390"/>
      <c r="AA28" s="390" t="str">
        <f>IF(E28="","",IF(②選手情報入力!P36="","",IF(I28=1,種目情報!$J$4,種目情報!$J$6)))</f>
        <v/>
      </c>
      <c r="AB28" s="390" t="str">
        <f>IF(E28="","",IF(②選手情報入力!P36="","",IF(I28=1,IF(②選手情報入力!$N$5="","",②選手情報入力!$N$5),IF(②選手情報入力!$N$6="","",②選手情報入力!$N$6))))</f>
        <v/>
      </c>
      <c r="AC28" s="390" t="str">
        <f>IF(E28="","",IF(②選手情報入力!P36="","",0))</f>
        <v/>
      </c>
      <c r="AD28" s="390" t="str">
        <f>IF(E28="","",IF(②選手情報入力!P36="","",2))</f>
        <v/>
      </c>
      <c r="AE28" s="390" t="str">
        <f>IF(E28="","",IF(②選手情報入力!Q36="","",IF(I28=1,種目情報!$J$5,種目情報!$J$7)))</f>
        <v/>
      </c>
      <c r="AF28" s="390" t="str">
        <f>IF(E28="","",IF(②選手情報入力!Q36="","",IF(I28=1,IF(②選手情報入力!$P$5="","",②選手情報入力!$P$5),IF(②選手情報入力!$P$6="","",②選手情報入力!$P$6))))</f>
        <v/>
      </c>
      <c r="AG28" s="390" t="str">
        <f>IF(E28="","",IF(②選手情報入力!Q36="","",0))</f>
        <v/>
      </c>
      <c r="AH28" s="390" t="str">
        <f>IF(E28="","",IF(②選手情報入力!Q36="","",2))</f>
        <v/>
      </c>
      <c r="AI28" s="390"/>
    </row>
    <row r="29" spans="1:35">
      <c r="A29" s="390" t="str">
        <f>IF(E29="","",I29*1000000+①団体情報入力!$D$3*1000+②選手情報入力!A38)</f>
        <v/>
      </c>
      <c r="B29" s="390" t="str">
        <f>IF(E29="","",①団体情報入力!$D$3)</f>
        <v/>
      </c>
      <c r="C29" s="390"/>
      <c r="D29" s="390" t="str">
        <f>IF(②選手情報入力!B37="","",②選手情報入力!B37)</f>
        <v/>
      </c>
      <c r="E29" s="390" t="str">
        <f>IF(②選手情報入力!C37="","",②選手情報入力!C37)</f>
        <v/>
      </c>
      <c r="F29" s="390" t="str">
        <f>IF(E29="","",②選手情報入力!D37)</f>
        <v/>
      </c>
      <c r="G29" s="390" t="str">
        <f>IF(E29="","",②選手情報入力!E37)</f>
        <v/>
      </c>
      <c r="H29" s="390" t="str">
        <f t="shared" si="0"/>
        <v/>
      </c>
      <c r="I29" s="390" t="str">
        <f>IF(E29="","",IF(②選手情報入力!G37="男",1,2))</f>
        <v/>
      </c>
      <c r="J29" s="390" t="str">
        <f>IF(E29="","",IF(②選手情報入力!H37="","",②選手情報入力!H37))</f>
        <v/>
      </c>
      <c r="K29" s="390"/>
      <c r="L29" s="390" t="str">
        <f t="shared" si="1"/>
        <v/>
      </c>
      <c r="M29" s="390" t="str">
        <f t="shared" si="2"/>
        <v/>
      </c>
      <c r="N29" s="390"/>
      <c r="O29" s="390" t="str">
        <f>IF(E29="","",IF(②選手情報入力!I37="","",IF(I29=1,VLOOKUP(②選手情報入力!I37,種目情報!$A$4:$B$232,2,FALSE),VLOOKUP(②選手情報入力!I37,種目情報!$E$4:$F$81,2,FALSE))))</f>
        <v/>
      </c>
      <c r="P29" s="390" t="str">
        <f>IF(E29="","",IF(②選手情報入力!K38="","",②選手情報入力!K38))</f>
        <v/>
      </c>
      <c r="Q29" s="32" t="str">
        <f>IF(E29="","",IF(②選手情報入力!I37="","",0))</f>
        <v/>
      </c>
      <c r="R29" s="390" t="str">
        <f>IF(E29="","",IF(②選手情報入力!I37="","",IF(I29=1,VLOOKUP(②選手情報入力!I37,種目情報!$A$4:$C$22,3,FALSE),VLOOKUP(②選手情報入力!I37,種目情報!$E$4:$G$21,3,FALSE))))</f>
        <v/>
      </c>
      <c r="S29" s="390" t="str">
        <f>IF(E29="","",IF(②選手情報入力!L37="","",IF(I29=1,VLOOKUP(②選手情報入力!L37,種目情報!$A$5:$B$242,2,FALSE),VLOOKUP(②選手情報入力!L37,種目情報!$E$5:$F$241,2,FALSE))))</f>
        <v/>
      </c>
      <c r="T29" s="390" t="str">
        <f>IF(E29="","",IF(②選手情報入力!N38="","",②選手情報入力!N38))</f>
        <v/>
      </c>
      <c r="U29" s="32" t="str">
        <f>IF(E29="","",IF(②選手情報入力!L37="","",0))</f>
        <v/>
      </c>
      <c r="V29" s="390" t="str">
        <f>IF(E29="","",IF(②選手情報入力!L37="","",IF(I29=1,VLOOKUP(②選手情報入力!L37,種目情報!$A$5:$C$22,3,FALSE),VLOOKUP(②選手情報入力!L37,種目情報!$E$5:$G$21,3,FALSE))))</f>
        <v/>
      </c>
      <c r="W29" s="390"/>
      <c r="X29" s="390"/>
      <c r="Y29" s="32"/>
      <c r="Z29" s="390"/>
      <c r="AA29" s="390" t="str">
        <f>IF(E29="","",IF(②選手情報入力!P37="","",IF(I29=1,種目情報!$J$4,種目情報!$J$6)))</f>
        <v/>
      </c>
      <c r="AB29" s="390" t="str">
        <f>IF(E29="","",IF(②選手情報入力!P37="","",IF(I29=1,IF(②選手情報入力!$N$5="","",②選手情報入力!$N$5),IF(②選手情報入力!$N$6="","",②選手情報入力!$N$6))))</f>
        <v/>
      </c>
      <c r="AC29" s="390" t="str">
        <f>IF(E29="","",IF(②選手情報入力!P37="","",0))</f>
        <v/>
      </c>
      <c r="AD29" s="390" t="str">
        <f>IF(E29="","",IF(②選手情報入力!P37="","",2))</f>
        <v/>
      </c>
      <c r="AE29" s="390" t="str">
        <f>IF(E29="","",IF(②選手情報入力!Q37="","",IF(I29=1,種目情報!$J$5,種目情報!$J$7)))</f>
        <v/>
      </c>
      <c r="AF29" s="390" t="str">
        <f>IF(E29="","",IF(②選手情報入力!Q37="","",IF(I29=1,IF(②選手情報入力!$P$5="","",②選手情報入力!$P$5),IF(②選手情報入力!$P$6="","",②選手情報入力!$P$6))))</f>
        <v/>
      </c>
      <c r="AG29" s="390" t="str">
        <f>IF(E29="","",IF(②選手情報入力!Q37="","",0))</f>
        <v/>
      </c>
      <c r="AH29" s="390" t="str">
        <f>IF(E29="","",IF(②選手情報入力!Q37="","",2))</f>
        <v/>
      </c>
      <c r="AI29" s="390"/>
    </row>
    <row r="30" spans="1:35">
      <c r="A30" s="390" t="str">
        <f>IF(E30="","",I30*1000000+①団体情報入力!$D$3*1000+②選手情報入力!A39)</f>
        <v/>
      </c>
      <c r="B30" s="390" t="str">
        <f>IF(E30="","",①団体情報入力!$D$3)</f>
        <v/>
      </c>
      <c r="C30" s="390"/>
      <c r="D30" s="390" t="str">
        <f>IF(②選手情報入力!B38="","",②選手情報入力!B38)</f>
        <v/>
      </c>
      <c r="E30" s="390" t="str">
        <f>IF(②選手情報入力!C38="","",②選手情報入力!C38)</f>
        <v/>
      </c>
      <c r="F30" s="390" t="str">
        <f>IF(E30="","",②選手情報入力!D38)</f>
        <v/>
      </c>
      <c r="G30" s="390" t="str">
        <f>IF(E30="","",②選手情報入力!E38)</f>
        <v/>
      </c>
      <c r="H30" s="390" t="str">
        <f t="shared" si="0"/>
        <v/>
      </c>
      <c r="I30" s="390" t="str">
        <f>IF(E30="","",IF(②選手情報入力!G38="男",1,2))</f>
        <v/>
      </c>
      <c r="J30" s="390" t="str">
        <f>IF(E30="","",IF(②選手情報入力!H38="","",②選手情報入力!H38))</f>
        <v/>
      </c>
      <c r="K30" s="390"/>
      <c r="L30" s="390" t="str">
        <f t="shared" si="1"/>
        <v/>
      </c>
      <c r="M30" s="390" t="str">
        <f t="shared" si="2"/>
        <v/>
      </c>
      <c r="N30" s="390"/>
      <c r="O30" s="390" t="str">
        <f>IF(E30="","",IF(②選手情報入力!I38="","",IF(I30=1,VLOOKUP(②選手情報入力!I38,種目情報!$A$4:$B$232,2,FALSE),VLOOKUP(②選手情報入力!I38,種目情報!$E$4:$F$81,2,FALSE))))</f>
        <v/>
      </c>
      <c r="P30" s="390" t="str">
        <f>IF(E30="","",IF(②選手情報入力!K39="","",②選手情報入力!K39))</f>
        <v/>
      </c>
      <c r="Q30" s="32" t="str">
        <f>IF(E30="","",IF(②選手情報入力!I38="","",0))</f>
        <v/>
      </c>
      <c r="R30" s="390" t="str">
        <f>IF(E30="","",IF(②選手情報入力!I38="","",IF(I30=1,VLOOKUP(②選手情報入力!I38,種目情報!$A$4:$C$22,3,FALSE),VLOOKUP(②選手情報入力!I38,種目情報!$E$4:$G$21,3,FALSE))))</f>
        <v/>
      </c>
      <c r="S30" s="390" t="str">
        <f>IF(E30="","",IF(②選手情報入力!L38="","",IF(I30=1,VLOOKUP(②選手情報入力!L38,種目情報!$A$5:$B$242,2,FALSE),VLOOKUP(②選手情報入力!L38,種目情報!$E$5:$F$241,2,FALSE))))</f>
        <v/>
      </c>
      <c r="T30" s="390" t="str">
        <f>IF(E30="","",IF(②選手情報入力!N39="","",②選手情報入力!N39))</f>
        <v/>
      </c>
      <c r="U30" s="32" t="str">
        <f>IF(E30="","",IF(②選手情報入力!L38="","",0))</f>
        <v/>
      </c>
      <c r="V30" s="390" t="str">
        <f>IF(E30="","",IF(②選手情報入力!L38="","",IF(I30=1,VLOOKUP(②選手情報入力!L38,種目情報!$A$5:$C$22,3,FALSE),VLOOKUP(②選手情報入力!L38,種目情報!$E$5:$G$21,3,FALSE))))</f>
        <v/>
      </c>
      <c r="W30" s="390"/>
      <c r="X30" s="390"/>
      <c r="Y30" s="32"/>
      <c r="Z30" s="390"/>
      <c r="AA30" s="390" t="str">
        <f>IF(E30="","",IF(②選手情報入力!P38="","",IF(I30=1,種目情報!$J$4,種目情報!$J$6)))</f>
        <v/>
      </c>
      <c r="AB30" s="390" t="str">
        <f>IF(E30="","",IF(②選手情報入力!P38="","",IF(I30=1,IF(②選手情報入力!$N$5="","",②選手情報入力!$N$5),IF(②選手情報入力!$N$6="","",②選手情報入力!$N$6))))</f>
        <v/>
      </c>
      <c r="AC30" s="390" t="str">
        <f>IF(E30="","",IF(②選手情報入力!P38="","",0))</f>
        <v/>
      </c>
      <c r="AD30" s="390" t="str">
        <f>IF(E30="","",IF(②選手情報入力!P38="","",2))</f>
        <v/>
      </c>
      <c r="AE30" s="390" t="str">
        <f>IF(E30="","",IF(②選手情報入力!Q38="","",IF(I30=1,種目情報!$J$5,種目情報!$J$7)))</f>
        <v/>
      </c>
      <c r="AF30" s="390" t="str">
        <f>IF(E30="","",IF(②選手情報入力!Q38="","",IF(I30=1,IF(②選手情報入力!$P$5="","",②選手情報入力!$P$5),IF(②選手情報入力!$P$6="","",②選手情報入力!$P$6))))</f>
        <v/>
      </c>
      <c r="AG30" s="390" t="str">
        <f>IF(E30="","",IF(②選手情報入力!Q38="","",0))</f>
        <v/>
      </c>
      <c r="AH30" s="390" t="str">
        <f>IF(E30="","",IF(②選手情報入力!Q38="","",2))</f>
        <v/>
      </c>
      <c r="AI30" s="390"/>
    </row>
    <row r="31" spans="1:35">
      <c r="A31" s="390" t="str">
        <f>IF(E31="","",I31*1000000+①団体情報入力!$D$3*1000+②選手情報入力!A40)</f>
        <v/>
      </c>
      <c r="B31" s="390" t="str">
        <f>IF(E31="","",①団体情報入力!$D$3)</f>
        <v/>
      </c>
      <c r="C31" s="390"/>
      <c r="D31" s="390" t="str">
        <f>IF(②選手情報入力!B39="","",②選手情報入力!B39)</f>
        <v/>
      </c>
      <c r="E31" s="390" t="str">
        <f>IF(②選手情報入力!C39="","",②選手情報入力!C39)</f>
        <v/>
      </c>
      <c r="F31" s="390" t="str">
        <f>IF(E31="","",②選手情報入力!D39)</f>
        <v/>
      </c>
      <c r="G31" s="390" t="str">
        <f>IF(E31="","",②選手情報入力!E39)</f>
        <v/>
      </c>
      <c r="H31" s="390" t="str">
        <f t="shared" si="0"/>
        <v/>
      </c>
      <c r="I31" s="390" t="str">
        <f>IF(E31="","",IF(②選手情報入力!G39="男",1,2))</f>
        <v/>
      </c>
      <c r="J31" s="390" t="str">
        <f>IF(E31="","",IF(②選手情報入力!H39="","",②選手情報入力!H39))</f>
        <v/>
      </c>
      <c r="K31" s="390"/>
      <c r="L31" s="390" t="str">
        <f t="shared" si="1"/>
        <v/>
      </c>
      <c r="M31" s="390" t="str">
        <f t="shared" si="2"/>
        <v/>
      </c>
      <c r="N31" s="390"/>
      <c r="O31" s="390" t="str">
        <f>IF(E31="","",IF(②選手情報入力!I39="","",IF(I31=1,VLOOKUP(②選手情報入力!I39,種目情報!$A$4:$B$232,2,FALSE),VLOOKUP(②選手情報入力!I39,種目情報!$E$4:$F$81,2,FALSE))))</f>
        <v/>
      </c>
      <c r="P31" s="390" t="str">
        <f>IF(E31="","",IF(②選手情報入力!K40="","",②選手情報入力!K40))</f>
        <v/>
      </c>
      <c r="Q31" s="32" t="str">
        <f>IF(E31="","",IF(②選手情報入力!I39="","",0))</f>
        <v/>
      </c>
      <c r="R31" s="390" t="str">
        <f>IF(E31="","",IF(②選手情報入力!I39="","",IF(I31=1,VLOOKUP(②選手情報入力!I39,種目情報!$A$4:$C$22,3,FALSE),VLOOKUP(②選手情報入力!I39,種目情報!$E$4:$G$21,3,FALSE))))</f>
        <v/>
      </c>
      <c r="S31" s="390" t="str">
        <f>IF(E31="","",IF(②選手情報入力!L39="","",IF(I31=1,VLOOKUP(②選手情報入力!L39,種目情報!$A$5:$B$242,2,FALSE),VLOOKUP(②選手情報入力!L39,種目情報!$E$5:$F$241,2,FALSE))))</f>
        <v/>
      </c>
      <c r="T31" s="390" t="str">
        <f>IF(E31="","",IF(②選手情報入力!N40="","",②選手情報入力!N40))</f>
        <v/>
      </c>
      <c r="U31" s="32" t="str">
        <f>IF(E31="","",IF(②選手情報入力!L39="","",0))</f>
        <v/>
      </c>
      <c r="V31" s="390" t="str">
        <f>IF(E31="","",IF(②選手情報入力!L39="","",IF(I31=1,VLOOKUP(②選手情報入力!L39,種目情報!$A$5:$C$22,3,FALSE),VLOOKUP(②選手情報入力!L39,種目情報!$E$5:$G$21,3,FALSE))))</f>
        <v/>
      </c>
      <c r="W31" s="390"/>
      <c r="X31" s="390"/>
      <c r="Y31" s="32"/>
      <c r="Z31" s="390"/>
      <c r="AA31" s="390" t="str">
        <f>IF(E31="","",IF(②選手情報入力!P39="","",IF(I31=1,種目情報!$J$4,種目情報!$J$6)))</f>
        <v/>
      </c>
      <c r="AB31" s="390" t="str">
        <f>IF(E31="","",IF(②選手情報入力!P39="","",IF(I31=1,IF(②選手情報入力!$N$5="","",②選手情報入力!$N$5),IF(②選手情報入力!$N$6="","",②選手情報入力!$N$6))))</f>
        <v/>
      </c>
      <c r="AC31" s="390" t="str">
        <f>IF(E31="","",IF(②選手情報入力!P39="","",0))</f>
        <v/>
      </c>
      <c r="AD31" s="390" t="str">
        <f>IF(E31="","",IF(②選手情報入力!P39="","",2))</f>
        <v/>
      </c>
      <c r="AE31" s="390" t="str">
        <f>IF(E31="","",IF(②選手情報入力!Q39="","",IF(I31=1,種目情報!$J$5,種目情報!$J$7)))</f>
        <v/>
      </c>
      <c r="AF31" s="390" t="str">
        <f>IF(E31="","",IF(②選手情報入力!Q39="","",IF(I31=1,IF(②選手情報入力!$P$5="","",②選手情報入力!$P$5),IF(②選手情報入力!$P$6="","",②選手情報入力!$P$6))))</f>
        <v/>
      </c>
      <c r="AG31" s="390" t="str">
        <f>IF(E31="","",IF(②選手情報入力!Q39="","",0))</f>
        <v/>
      </c>
      <c r="AH31" s="390" t="str">
        <f>IF(E31="","",IF(②選手情報入力!Q39="","",2))</f>
        <v/>
      </c>
      <c r="AI31" s="390"/>
    </row>
    <row r="32" spans="1:35">
      <c r="A32" s="390" t="str">
        <f>IF(E32="","",I32*1000000+①団体情報入力!$D$3*1000+②選手情報入力!A41)</f>
        <v/>
      </c>
      <c r="B32" s="390" t="str">
        <f>IF(E32="","",①団体情報入力!$D$3)</f>
        <v/>
      </c>
      <c r="C32" s="390"/>
      <c r="D32" s="390" t="str">
        <f>IF(②選手情報入力!B40="","",②選手情報入力!B40)</f>
        <v/>
      </c>
      <c r="E32" s="390" t="str">
        <f>IF(②選手情報入力!C40="","",②選手情報入力!C40)</f>
        <v/>
      </c>
      <c r="F32" s="390" t="str">
        <f>IF(E32="","",②選手情報入力!D40)</f>
        <v/>
      </c>
      <c r="G32" s="390" t="str">
        <f>IF(E32="","",②選手情報入力!E40)</f>
        <v/>
      </c>
      <c r="H32" s="390" t="str">
        <f t="shared" si="0"/>
        <v/>
      </c>
      <c r="I32" s="390" t="str">
        <f>IF(E32="","",IF(②選手情報入力!G40="男",1,2))</f>
        <v/>
      </c>
      <c r="J32" s="390" t="str">
        <f>IF(E32="","",IF(②選手情報入力!H40="","",②選手情報入力!H40))</f>
        <v/>
      </c>
      <c r="K32" s="390"/>
      <c r="L32" s="390" t="str">
        <f t="shared" si="1"/>
        <v/>
      </c>
      <c r="M32" s="390" t="str">
        <f t="shared" si="2"/>
        <v/>
      </c>
      <c r="N32" s="390"/>
      <c r="O32" s="390" t="str">
        <f>IF(E32="","",IF(②選手情報入力!I40="","",IF(I32=1,VLOOKUP(②選手情報入力!I40,種目情報!$A$4:$B$232,2,FALSE),VLOOKUP(②選手情報入力!I40,種目情報!$E$4:$F$81,2,FALSE))))</f>
        <v/>
      </c>
      <c r="P32" s="390" t="str">
        <f>IF(E32="","",IF(②選手情報入力!K41="","",②選手情報入力!K41))</f>
        <v/>
      </c>
      <c r="Q32" s="32" t="str">
        <f>IF(E32="","",IF(②選手情報入力!I40="","",0))</f>
        <v/>
      </c>
      <c r="R32" s="390" t="str">
        <f>IF(E32="","",IF(②選手情報入力!I40="","",IF(I32=1,VLOOKUP(②選手情報入力!I40,種目情報!$A$4:$C$22,3,FALSE),VLOOKUP(②選手情報入力!I40,種目情報!$E$4:$G$21,3,FALSE))))</f>
        <v/>
      </c>
      <c r="S32" s="390" t="str">
        <f>IF(E32="","",IF(②選手情報入力!L40="","",IF(I32=1,VLOOKUP(②選手情報入力!L40,種目情報!$A$5:$B$242,2,FALSE),VLOOKUP(②選手情報入力!L40,種目情報!$E$5:$F$241,2,FALSE))))</f>
        <v/>
      </c>
      <c r="T32" s="390" t="str">
        <f>IF(E32="","",IF(②選手情報入力!N41="","",②選手情報入力!N41))</f>
        <v/>
      </c>
      <c r="U32" s="32" t="str">
        <f>IF(E32="","",IF(②選手情報入力!L40="","",0))</f>
        <v/>
      </c>
      <c r="V32" s="390" t="str">
        <f>IF(E32="","",IF(②選手情報入力!L40="","",IF(I32=1,VLOOKUP(②選手情報入力!L40,種目情報!$A$5:$C$22,3,FALSE),VLOOKUP(②選手情報入力!L40,種目情報!$E$5:$G$21,3,FALSE))))</f>
        <v/>
      </c>
      <c r="W32" s="390"/>
      <c r="X32" s="390"/>
      <c r="Y32" s="32"/>
      <c r="Z32" s="390"/>
      <c r="AA32" s="390" t="str">
        <f>IF(E32="","",IF(②選手情報入力!P40="","",IF(I32=1,種目情報!$J$4,種目情報!$J$6)))</f>
        <v/>
      </c>
      <c r="AB32" s="390" t="str">
        <f>IF(E32="","",IF(②選手情報入力!P40="","",IF(I32=1,IF(②選手情報入力!$N$5="","",②選手情報入力!$N$5),IF(②選手情報入力!$N$6="","",②選手情報入力!$N$6))))</f>
        <v/>
      </c>
      <c r="AC32" s="390" t="str">
        <f>IF(E32="","",IF(②選手情報入力!P40="","",0))</f>
        <v/>
      </c>
      <c r="AD32" s="390" t="str">
        <f>IF(E32="","",IF(②選手情報入力!P40="","",2))</f>
        <v/>
      </c>
      <c r="AE32" s="390" t="str">
        <f>IF(E32="","",IF(②選手情報入力!Q40="","",IF(I32=1,種目情報!$J$5,種目情報!$J$7)))</f>
        <v/>
      </c>
      <c r="AF32" s="390" t="str">
        <f>IF(E32="","",IF(②選手情報入力!Q40="","",IF(I32=1,IF(②選手情報入力!$P$5="","",②選手情報入力!$P$5),IF(②選手情報入力!$P$6="","",②選手情報入力!$P$6))))</f>
        <v/>
      </c>
      <c r="AG32" s="390" t="str">
        <f>IF(E32="","",IF(②選手情報入力!Q40="","",0))</f>
        <v/>
      </c>
      <c r="AH32" s="390" t="str">
        <f>IF(E32="","",IF(②選手情報入力!Q40="","",2))</f>
        <v/>
      </c>
      <c r="AI32" s="390"/>
    </row>
    <row r="33" spans="1:35">
      <c r="A33" s="390" t="str">
        <f>IF(E33="","",I33*1000000+①団体情報入力!$D$3*1000+②選手情報入力!A42)</f>
        <v/>
      </c>
      <c r="B33" s="390" t="str">
        <f>IF(E33="","",①団体情報入力!$D$3)</f>
        <v/>
      </c>
      <c r="C33" s="390"/>
      <c r="D33" s="390" t="str">
        <f>IF(②選手情報入力!B41="","",②選手情報入力!B41)</f>
        <v/>
      </c>
      <c r="E33" s="390" t="str">
        <f>IF(②選手情報入力!C41="","",②選手情報入力!C41)</f>
        <v/>
      </c>
      <c r="F33" s="390" t="str">
        <f>IF(E33="","",②選手情報入力!D41)</f>
        <v/>
      </c>
      <c r="G33" s="390" t="str">
        <f>IF(E33="","",②選手情報入力!E41)</f>
        <v/>
      </c>
      <c r="H33" s="390" t="str">
        <f t="shared" si="0"/>
        <v/>
      </c>
      <c r="I33" s="390" t="str">
        <f>IF(E33="","",IF(②選手情報入力!G41="男",1,2))</f>
        <v/>
      </c>
      <c r="J33" s="390" t="str">
        <f>IF(E33="","",IF(②選手情報入力!H41="","",②選手情報入力!H41))</f>
        <v/>
      </c>
      <c r="K33" s="390"/>
      <c r="L33" s="390" t="str">
        <f t="shared" si="1"/>
        <v/>
      </c>
      <c r="M33" s="390" t="str">
        <f t="shared" si="2"/>
        <v/>
      </c>
      <c r="N33" s="390"/>
      <c r="O33" s="390" t="str">
        <f>IF(E33="","",IF(②選手情報入力!I41="","",IF(I33=1,VLOOKUP(②選手情報入力!I41,種目情報!$A$4:$B$232,2,FALSE),VLOOKUP(②選手情報入力!I41,種目情報!$E$4:$F$81,2,FALSE))))</f>
        <v/>
      </c>
      <c r="P33" s="390" t="str">
        <f>IF(E33="","",IF(②選手情報入力!K42="","",②選手情報入力!K42))</f>
        <v/>
      </c>
      <c r="Q33" s="32" t="str">
        <f>IF(E33="","",IF(②選手情報入力!I41="","",0))</f>
        <v/>
      </c>
      <c r="R33" s="390" t="str">
        <f>IF(E33="","",IF(②選手情報入力!I41="","",IF(I33=1,VLOOKUP(②選手情報入力!I41,種目情報!$A$4:$C$22,3,FALSE),VLOOKUP(②選手情報入力!I41,種目情報!$E$4:$G$21,3,FALSE))))</f>
        <v/>
      </c>
      <c r="S33" s="390" t="str">
        <f>IF(E33="","",IF(②選手情報入力!L41="","",IF(I33=1,VLOOKUP(②選手情報入力!L41,種目情報!$A$5:$B$242,2,FALSE),VLOOKUP(②選手情報入力!L41,種目情報!$E$5:$F$241,2,FALSE))))</f>
        <v/>
      </c>
      <c r="T33" s="390" t="str">
        <f>IF(E33="","",IF(②選手情報入力!N42="","",②選手情報入力!N42))</f>
        <v/>
      </c>
      <c r="U33" s="32" t="str">
        <f>IF(E33="","",IF(②選手情報入力!L41="","",0))</f>
        <v/>
      </c>
      <c r="V33" s="390" t="str">
        <f>IF(E33="","",IF(②選手情報入力!L41="","",IF(I33=1,VLOOKUP(②選手情報入力!L41,種目情報!$A$5:$C$22,3,FALSE),VLOOKUP(②選手情報入力!L41,種目情報!$E$5:$G$21,3,FALSE))))</f>
        <v/>
      </c>
      <c r="W33" s="390"/>
      <c r="X33" s="390"/>
      <c r="Y33" s="32"/>
      <c r="Z33" s="390"/>
      <c r="AA33" s="390" t="str">
        <f>IF(E33="","",IF(②選手情報入力!P41="","",IF(I33=1,種目情報!$J$4,種目情報!$J$6)))</f>
        <v/>
      </c>
      <c r="AB33" s="390" t="str">
        <f>IF(E33="","",IF(②選手情報入力!P41="","",IF(I33=1,IF(②選手情報入力!$N$5="","",②選手情報入力!$N$5),IF(②選手情報入力!$N$6="","",②選手情報入力!$N$6))))</f>
        <v/>
      </c>
      <c r="AC33" s="390" t="str">
        <f>IF(E33="","",IF(②選手情報入力!P41="","",0))</f>
        <v/>
      </c>
      <c r="AD33" s="390" t="str">
        <f>IF(E33="","",IF(②選手情報入力!P41="","",2))</f>
        <v/>
      </c>
      <c r="AE33" s="390" t="str">
        <f>IF(E33="","",IF(②選手情報入力!Q41="","",IF(I33=1,種目情報!$J$5,種目情報!$J$7)))</f>
        <v/>
      </c>
      <c r="AF33" s="390" t="str">
        <f>IF(E33="","",IF(②選手情報入力!Q41="","",IF(I33=1,IF(②選手情報入力!$P$5="","",②選手情報入力!$P$5),IF(②選手情報入力!$P$6="","",②選手情報入力!$P$6))))</f>
        <v/>
      </c>
      <c r="AG33" s="390" t="str">
        <f>IF(E33="","",IF(②選手情報入力!Q41="","",0))</f>
        <v/>
      </c>
      <c r="AH33" s="390" t="str">
        <f>IF(E33="","",IF(②選手情報入力!Q41="","",2))</f>
        <v/>
      </c>
      <c r="AI33" s="390"/>
    </row>
    <row r="34" spans="1:35">
      <c r="A34" s="390" t="str">
        <f>IF(E34="","",I34*1000000+①団体情報入力!$D$3*1000+②選手情報入力!A43)</f>
        <v/>
      </c>
      <c r="B34" s="390" t="str">
        <f>IF(E34="","",①団体情報入力!$D$3)</f>
        <v/>
      </c>
      <c r="C34" s="390"/>
      <c r="D34" s="390" t="str">
        <f>IF(②選手情報入力!B42="","",②選手情報入力!B42)</f>
        <v/>
      </c>
      <c r="E34" s="390" t="str">
        <f>IF(②選手情報入力!C42="","",②選手情報入力!C42)</f>
        <v/>
      </c>
      <c r="F34" s="390" t="str">
        <f>IF(E34="","",②選手情報入力!D42)</f>
        <v/>
      </c>
      <c r="G34" s="390" t="str">
        <f>IF(E34="","",②選手情報入力!E42)</f>
        <v/>
      </c>
      <c r="H34" s="390" t="str">
        <f t="shared" si="0"/>
        <v/>
      </c>
      <c r="I34" s="390" t="str">
        <f>IF(E34="","",IF(②選手情報入力!G42="男",1,2))</f>
        <v/>
      </c>
      <c r="J34" s="390" t="str">
        <f>IF(E34="","",IF(②選手情報入力!H42="","",②選手情報入力!H42))</f>
        <v/>
      </c>
      <c r="K34" s="390"/>
      <c r="L34" s="390" t="str">
        <f t="shared" si="1"/>
        <v/>
      </c>
      <c r="M34" s="390" t="str">
        <f t="shared" si="2"/>
        <v/>
      </c>
      <c r="N34" s="390"/>
      <c r="O34" s="390" t="str">
        <f>IF(E34="","",IF(②選手情報入力!I42="","",IF(I34=1,VLOOKUP(②選手情報入力!I42,種目情報!$A$4:$B$232,2,FALSE),VLOOKUP(②選手情報入力!I42,種目情報!$E$4:$F$81,2,FALSE))))</f>
        <v/>
      </c>
      <c r="P34" s="390" t="str">
        <f>IF(E34="","",IF(②選手情報入力!K43="","",②選手情報入力!K43))</f>
        <v/>
      </c>
      <c r="Q34" s="32" t="str">
        <f>IF(E34="","",IF(②選手情報入力!I42="","",0))</f>
        <v/>
      </c>
      <c r="R34" s="390" t="str">
        <f>IF(E34="","",IF(②選手情報入力!I42="","",IF(I34=1,VLOOKUP(②選手情報入力!I42,種目情報!$A$4:$C$22,3,FALSE),VLOOKUP(②選手情報入力!I42,種目情報!$E$4:$G$21,3,FALSE))))</f>
        <v/>
      </c>
      <c r="S34" s="390" t="str">
        <f>IF(E34="","",IF(②選手情報入力!L42="","",IF(I34=1,VLOOKUP(②選手情報入力!L42,種目情報!$A$5:$B$242,2,FALSE),VLOOKUP(②選手情報入力!L42,種目情報!$E$5:$F$241,2,FALSE))))</f>
        <v/>
      </c>
      <c r="T34" s="390" t="str">
        <f>IF(E34="","",IF(②選手情報入力!N43="","",②選手情報入力!N43))</f>
        <v/>
      </c>
      <c r="U34" s="32" t="str">
        <f>IF(E34="","",IF(②選手情報入力!L42="","",0))</f>
        <v/>
      </c>
      <c r="V34" s="390" t="str">
        <f>IF(E34="","",IF(②選手情報入力!L42="","",IF(I34=1,VLOOKUP(②選手情報入力!L42,種目情報!$A$5:$C$22,3,FALSE),VLOOKUP(②選手情報入力!L42,種目情報!$E$5:$G$21,3,FALSE))))</f>
        <v/>
      </c>
      <c r="W34" s="390"/>
      <c r="X34" s="390"/>
      <c r="Y34" s="32"/>
      <c r="Z34" s="390"/>
      <c r="AA34" s="390" t="str">
        <f>IF(E34="","",IF(②選手情報入力!P42="","",IF(I34=1,種目情報!$J$4,種目情報!$J$6)))</f>
        <v/>
      </c>
      <c r="AB34" s="390" t="str">
        <f>IF(E34="","",IF(②選手情報入力!P42="","",IF(I34=1,IF(②選手情報入力!$N$5="","",②選手情報入力!$N$5),IF(②選手情報入力!$N$6="","",②選手情報入力!$N$6))))</f>
        <v/>
      </c>
      <c r="AC34" s="390" t="str">
        <f>IF(E34="","",IF(②選手情報入力!P42="","",0))</f>
        <v/>
      </c>
      <c r="AD34" s="390" t="str">
        <f>IF(E34="","",IF(②選手情報入力!P42="","",2))</f>
        <v/>
      </c>
      <c r="AE34" s="390" t="str">
        <f>IF(E34="","",IF(②選手情報入力!Q42="","",IF(I34=1,種目情報!$J$5,種目情報!$J$7)))</f>
        <v/>
      </c>
      <c r="AF34" s="390" t="str">
        <f>IF(E34="","",IF(②選手情報入力!Q42="","",IF(I34=1,IF(②選手情報入力!$P$5="","",②選手情報入力!$P$5),IF(②選手情報入力!$P$6="","",②選手情報入力!$P$6))))</f>
        <v/>
      </c>
      <c r="AG34" s="390" t="str">
        <f>IF(E34="","",IF(②選手情報入力!Q42="","",0))</f>
        <v/>
      </c>
      <c r="AH34" s="390" t="str">
        <f>IF(E34="","",IF(②選手情報入力!Q42="","",2))</f>
        <v/>
      </c>
      <c r="AI34" s="390"/>
    </row>
    <row r="35" spans="1:35">
      <c r="A35" s="390" t="str">
        <f>IF(E35="","",I35*1000000+①団体情報入力!$D$3*1000+②選手情報入力!A44)</f>
        <v/>
      </c>
      <c r="B35" s="390" t="str">
        <f>IF(E35="","",①団体情報入力!$D$3)</f>
        <v/>
      </c>
      <c r="C35" s="390"/>
      <c r="D35" s="390" t="str">
        <f>IF(②選手情報入力!B43="","",②選手情報入力!B43)</f>
        <v/>
      </c>
      <c r="E35" s="390" t="str">
        <f>IF(②選手情報入力!C43="","",②選手情報入力!C43)</f>
        <v/>
      </c>
      <c r="F35" s="390" t="str">
        <f>IF(E35="","",②選手情報入力!D43)</f>
        <v/>
      </c>
      <c r="G35" s="390" t="str">
        <f>IF(E35="","",②選手情報入力!E43)</f>
        <v/>
      </c>
      <c r="H35" s="390" t="str">
        <f t="shared" si="0"/>
        <v/>
      </c>
      <c r="I35" s="390" t="str">
        <f>IF(E35="","",IF(②選手情報入力!G43="男",1,2))</f>
        <v/>
      </c>
      <c r="J35" s="390" t="str">
        <f>IF(E35="","",IF(②選手情報入力!H43="","",②選手情報入力!H43))</f>
        <v/>
      </c>
      <c r="K35" s="390"/>
      <c r="L35" s="390" t="str">
        <f t="shared" si="1"/>
        <v/>
      </c>
      <c r="M35" s="390" t="str">
        <f t="shared" si="2"/>
        <v/>
      </c>
      <c r="N35" s="390"/>
      <c r="O35" s="390" t="str">
        <f>IF(E35="","",IF(②選手情報入力!I43="","",IF(I35=1,VLOOKUP(②選手情報入力!I43,種目情報!$A$4:$B$232,2,FALSE),VLOOKUP(②選手情報入力!I43,種目情報!$E$4:$F$81,2,FALSE))))</f>
        <v/>
      </c>
      <c r="P35" s="390" t="str">
        <f>IF(E35="","",IF(②選手情報入力!K44="","",②選手情報入力!K44))</f>
        <v/>
      </c>
      <c r="Q35" s="32" t="str">
        <f>IF(E35="","",IF(②選手情報入力!I43="","",0))</f>
        <v/>
      </c>
      <c r="R35" s="390" t="str">
        <f>IF(E35="","",IF(②選手情報入力!I43="","",IF(I35=1,VLOOKUP(②選手情報入力!I43,種目情報!$A$4:$C$22,3,FALSE),VLOOKUP(②選手情報入力!I43,種目情報!$E$4:$G$21,3,FALSE))))</f>
        <v/>
      </c>
      <c r="S35" s="390" t="str">
        <f>IF(E35="","",IF(②選手情報入力!L43="","",IF(I35=1,VLOOKUP(②選手情報入力!L43,種目情報!$A$5:$B$242,2,FALSE),VLOOKUP(②選手情報入力!L43,種目情報!$E$5:$F$241,2,FALSE))))</f>
        <v/>
      </c>
      <c r="T35" s="390" t="str">
        <f>IF(E35="","",IF(②選手情報入力!N44="","",②選手情報入力!N44))</f>
        <v/>
      </c>
      <c r="U35" s="32" t="str">
        <f>IF(E35="","",IF(②選手情報入力!L43="","",0))</f>
        <v/>
      </c>
      <c r="V35" s="390" t="str">
        <f>IF(E35="","",IF(②選手情報入力!L43="","",IF(I35=1,VLOOKUP(②選手情報入力!L43,種目情報!$A$5:$C$22,3,FALSE),VLOOKUP(②選手情報入力!L43,種目情報!$E$5:$G$21,3,FALSE))))</f>
        <v/>
      </c>
      <c r="W35" s="390"/>
      <c r="X35" s="390"/>
      <c r="Y35" s="32"/>
      <c r="Z35" s="390"/>
      <c r="AA35" s="390" t="str">
        <f>IF(E35="","",IF(②選手情報入力!P43="","",IF(I35=1,種目情報!$J$4,種目情報!$J$6)))</f>
        <v/>
      </c>
      <c r="AB35" s="390" t="str">
        <f>IF(E35="","",IF(②選手情報入力!P43="","",IF(I35=1,IF(②選手情報入力!$N$5="","",②選手情報入力!$N$5),IF(②選手情報入力!$N$6="","",②選手情報入力!$N$6))))</f>
        <v/>
      </c>
      <c r="AC35" s="390" t="str">
        <f>IF(E35="","",IF(②選手情報入力!P43="","",0))</f>
        <v/>
      </c>
      <c r="AD35" s="390" t="str">
        <f>IF(E35="","",IF(②選手情報入力!P43="","",2))</f>
        <v/>
      </c>
      <c r="AE35" s="390" t="str">
        <f>IF(E35="","",IF(②選手情報入力!Q43="","",IF(I35=1,種目情報!$J$5,種目情報!$J$7)))</f>
        <v/>
      </c>
      <c r="AF35" s="390" t="str">
        <f>IF(E35="","",IF(②選手情報入力!Q43="","",IF(I35=1,IF(②選手情報入力!$P$5="","",②選手情報入力!$P$5),IF(②選手情報入力!$P$6="","",②選手情報入力!$P$6))))</f>
        <v/>
      </c>
      <c r="AG35" s="390" t="str">
        <f>IF(E35="","",IF(②選手情報入力!Q43="","",0))</f>
        <v/>
      </c>
      <c r="AH35" s="390" t="str">
        <f>IF(E35="","",IF(②選手情報入力!Q43="","",2))</f>
        <v/>
      </c>
      <c r="AI35" s="390"/>
    </row>
    <row r="36" spans="1:35">
      <c r="A36" s="390" t="str">
        <f>IF(E36="","",I36*1000000+①団体情報入力!$D$3*1000+②選手情報入力!A45)</f>
        <v/>
      </c>
      <c r="B36" s="390" t="str">
        <f>IF(E36="","",①団体情報入力!$D$3)</f>
        <v/>
      </c>
      <c r="C36" s="390"/>
      <c r="D36" s="390" t="str">
        <f>IF(②選手情報入力!B44="","",②選手情報入力!B44)</f>
        <v/>
      </c>
      <c r="E36" s="390" t="str">
        <f>IF(②選手情報入力!C44="","",②選手情報入力!C44)</f>
        <v/>
      </c>
      <c r="F36" s="390" t="str">
        <f>IF(E36="","",②選手情報入力!D44)</f>
        <v/>
      </c>
      <c r="G36" s="390" t="str">
        <f>IF(E36="","",②選手情報入力!E44)</f>
        <v/>
      </c>
      <c r="H36" s="390" t="str">
        <f t="shared" si="0"/>
        <v/>
      </c>
      <c r="I36" s="390" t="str">
        <f>IF(E36="","",IF(②選手情報入力!G44="男",1,2))</f>
        <v/>
      </c>
      <c r="J36" s="390" t="str">
        <f>IF(E36="","",IF(②選手情報入力!H44="","",②選手情報入力!H44))</f>
        <v/>
      </c>
      <c r="K36" s="390"/>
      <c r="L36" s="390" t="str">
        <f t="shared" si="1"/>
        <v/>
      </c>
      <c r="M36" s="390" t="str">
        <f t="shared" si="2"/>
        <v/>
      </c>
      <c r="N36" s="390"/>
      <c r="O36" s="390" t="str">
        <f>IF(E36="","",IF(②選手情報入力!I44="","",IF(I36=1,VLOOKUP(②選手情報入力!I44,種目情報!$A$4:$B$232,2,FALSE),VLOOKUP(②選手情報入力!I44,種目情報!$E$4:$F$81,2,FALSE))))</f>
        <v/>
      </c>
      <c r="P36" s="390" t="str">
        <f>IF(E36="","",IF(②選手情報入力!K45="","",②選手情報入力!K45))</f>
        <v/>
      </c>
      <c r="Q36" s="32" t="str">
        <f>IF(E36="","",IF(②選手情報入力!I44="","",0))</f>
        <v/>
      </c>
      <c r="R36" s="390" t="str">
        <f>IF(E36="","",IF(②選手情報入力!I44="","",IF(I36=1,VLOOKUP(②選手情報入力!I44,種目情報!$A$4:$C$22,3,FALSE),VLOOKUP(②選手情報入力!I44,種目情報!$E$4:$G$21,3,FALSE))))</f>
        <v/>
      </c>
      <c r="S36" s="390" t="str">
        <f>IF(E36="","",IF(②選手情報入力!L44="","",IF(I36=1,VLOOKUP(②選手情報入力!L44,種目情報!$A$5:$B$242,2,FALSE),VLOOKUP(②選手情報入力!L44,種目情報!$E$5:$F$241,2,FALSE))))</f>
        <v/>
      </c>
      <c r="T36" s="390" t="str">
        <f>IF(E36="","",IF(②選手情報入力!N45="","",②選手情報入力!N45))</f>
        <v/>
      </c>
      <c r="U36" s="32" t="str">
        <f>IF(E36="","",IF(②選手情報入力!L44="","",0))</f>
        <v/>
      </c>
      <c r="V36" s="390" t="str">
        <f>IF(E36="","",IF(②選手情報入力!L44="","",IF(I36=1,VLOOKUP(②選手情報入力!L44,種目情報!$A$5:$C$22,3,FALSE),VLOOKUP(②選手情報入力!L44,種目情報!$E$5:$G$21,3,FALSE))))</f>
        <v/>
      </c>
      <c r="W36" s="390"/>
      <c r="X36" s="390"/>
      <c r="Y36" s="32"/>
      <c r="Z36" s="390"/>
      <c r="AA36" s="390" t="str">
        <f>IF(E36="","",IF(②選手情報入力!P44="","",IF(I36=1,種目情報!$J$4,種目情報!$J$6)))</f>
        <v/>
      </c>
      <c r="AB36" s="390" t="str">
        <f>IF(E36="","",IF(②選手情報入力!P44="","",IF(I36=1,IF(②選手情報入力!$N$5="","",②選手情報入力!$N$5),IF(②選手情報入力!$N$6="","",②選手情報入力!$N$6))))</f>
        <v/>
      </c>
      <c r="AC36" s="390" t="str">
        <f>IF(E36="","",IF(②選手情報入力!P44="","",0))</f>
        <v/>
      </c>
      <c r="AD36" s="390" t="str">
        <f>IF(E36="","",IF(②選手情報入力!P44="","",2))</f>
        <v/>
      </c>
      <c r="AE36" s="390" t="str">
        <f>IF(E36="","",IF(②選手情報入力!Q44="","",IF(I36=1,種目情報!$J$5,種目情報!$J$7)))</f>
        <v/>
      </c>
      <c r="AF36" s="390" t="str">
        <f>IF(E36="","",IF(②選手情報入力!Q44="","",IF(I36=1,IF(②選手情報入力!$P$5="","",②選手情報入力!$P$5),IF(②選手情報入力!$P$6="","",②選手情報入力!$P$6))))</f>
        <v/>
      </c>
      <c r="AG36" s="390" t="str">
        <f>IF(E36="","",IF(②選手情報入力!Q44="","",0))</f>
        <v/>
      </c>
      <c r="AH36" s="390" t="str">
        <f>IF(E36="","",IF(②選手情報入力!Q44="","",2))</f>
        <v/>
      </c>
      <c r="AI36" s="390"/>
    </row>
    <row r="37" spans="1:35">
      <c r="A37" s="390" t="str">
        <f>IF(E37="","",I37*1000000+①団体情報入力!$D$3*1000+②選手情報入力!A46)</f>
        <v/>
      </c>
      <c r="B37" s="390" t="str">
        <f>IF(E37="","",①団体情報入力!$D$3)</f>
        <v/>
      </c>
      <c r="C37" s="390"/>
      <c r="D37" s="390" t="str">
        <f>IF(②選手情報入力!B45="","",②選手情報入力!B45)</f>
        <v/>
      </c>
      <c r="E37" s="390" t="str">
        <f>IF(②選手情報入力!C45="","",②選手情報入力!C45)</f>
        <v/>
      </c>
      <c r="F37" s="390" t="str">
        <f>IF(E37="","",②選手情報入力!D45)</f>
        <v/>
      </c>
      <c r="G37" s="390" t="str">
        <f>IF(E37="","",②選手情報入力!E45)</f>
        <v/>
      </c>
      <c r="H37" s="390" t="str">
        <f t="shared" si="0"/>
        <v/>
      </c>
      <c r="I37" s="390" t="str">
        <f>IF(E37="","",IF(②選手情報入力!G45="男",1,2))</f>
        <v/>
      </c>
      <c r="J37" s="390" t="str">
        <f>IF(E37="","",IF(②選手情報入力!H45="","",②選手情報入力!H45))</f>
        <v/>
      </c>
      <c r="K37" s="390"/>
      <c r="L37" s="390" t="str">
        <f t="shared" si="1"/>
        <v/>
      </c>
      <c r="M37" s="390" t="str">
        <f t="shared" si="2"/>
        <v/>
      </c>
      <c r="N37" s="390"/>
      <c r="O37" s="390" t="str">
        <f>IF(E37="","",IF(②選手情報入力!I45="","",IF(I37=1,VLOOKUP(②選手情報入力!I45,種目情報!$A$4:$B$232,2,FALSE),VLOOKUP(②選手情報入力!I45,種目情報!$E$4:$F$81,2,FALSE))))</f>
        <v/>
      </c>
      <c r="P37" s="390" t="str">
        <f>IF(E37="","",IF(②選手情報入力!K46="","",②選手情報入力!K46))</f>
        <v/>
      </c>
      <c r="Q37" s="32" t="str">
        <f>IF(E37="","",IF(②選手情報入力!I45="","",0))</f>
        <v/>
      </c>
      <c r="R37" s="390" t="str">
        <f>IF(E37="","",IF(②選手情報入力!I45="","",IF(I37=1,VLOOKUP(②選手情報入力!I45,種目情報!$A$4:$C$22,3,FALSE),VLOOKUP(②選手情報入力!I45,種目情報!$E$4:$G$21,3,FALSE))))</f>
        <v/>
      </c>
      <c r="S37" s="390" t="str">
        <f>IF(E37="","",IF(②選手情報入力!L45="","",IF(I37=1,VLOOKUP(②選手情報入力!L45,種目情報!$A$5:$B$242,2,FALSE),VLOOKUP(②選手情報入力!L45,種目情報!$E$5:$F$241,2,FALSE))))</f>
        <v/>
      </c>
      <c r="T37" s="390" t="str">
        <f>IF(E37="","",IF(②選手情報入力!N46="","",②選手情報入力!N46))</f>
        <v/>
      </c>
      <c r="U37" s="32" t="str">
        <f>IF(E37="","",IF(②選手情報入力!L45="","",0))</f>
        <v/>
      </c>
      <c r="V37" s="390" t="str">
        <f>IF(E37="","",IF(②選手情報入力!L45="","",IF(I37=1,VLOOKUP(②選手情報入力!L45,種目情報!$A$5:$C$22,3,FALSE),VLOOKUP(②選手情報入力!L45,種目情報!$E$5:$G$21,3,FALSE))))</f>
        <v/>
      </c>
      <c r="W37" s="390"/>
      <c r="X37" s="390"/>
      <c r="Y37" s="32"/>
      <c r="Z37" s="390"/>
      <c r="AA37" s="390" t="str">
        <f>IF(E37="","",IF(②選手情報入力!P45="","",IF(I37=1,種目情報!$J$4,種目情報!$J$6)))</f>
        <v/>
      </c>
      <c r="AB37" s="390" t="str">
        <f>IF(E37="","",IF(②選手情報入力!P45="","",IF(I37=1,IF(②選手情報入力!$N$5="","",②選手情報入力!$N$5),IF(②選手情報入力!$N$6="","",②選手情報入力!$N$6))))</f>
        <v/>
      </c>
      <c r="AC37" s="390" t="str">
        <f>IF(E37="","",IF(②選手情報入力!P45="","",0))</f>
        <v/>
      </c>
      <c r="AD37" s="390" t="str">
        <f>IF(E37="","",IF(②選手情報入力!P45="","",2))</f>
        <v/>
      </c>
      <c r="AE37" s="390" t="str">
        <f>IF(E37="","",IF(②選手情報入力!Q45="","",IF(I37=1,種目情報!$J$5,種目情報!$J$7)))</f>
        <v/>
      </c>
      <c r="AF37" s="390" t="str">
        <f>IF(E37="","",IF(②選手情報入力!Q45="","",IF(I37=1,IF(②選手情報入力!$P$5="","",②選手情報入力!$P$5),IF(②選手情報入力!$P$6="","",②選手情報入力!$P$6))))</f>
        <v/>
      </c>
      <c r="AG37" s="390" t="str">
        <f>IF(E37="","",IF(②選手情報入力!Q45="","",0))</f>
        <v/>
      </c>
      <c r="AH37" s="390" t="str">
        <f>IF(E37="","",IF(②選手情報入力!Q45="","",2))</f>
        <v/>
      </c>
      <c r="AI37" s="390"/>
    </row>
    <row r="38" spans="1:35">
      <c r="A38" s="390" t="str">
        <f>IF(E38="","",I38*1000000+①団体情報入力!$D$3*1000+②選手情報入力!A47)</f>
        <v/>
      </c>
      <c r="B38" s="390" t="str">
        <f>IF(E38="","",①団体情報入力!$D$3)</f>
        <v/>
      </c>
      <c r="C38" s="390"/>
      <c r="D38" s="390" t="str">
        <f>IF(②選手情報入力!B46="","",②選手情報入力!B46)</f>
        <v/>
      </c>
      <c r="E38" s="390" t="str">
        <f>IF(②選手情報入力!C46="","",②選手情報入力!C46)</f>
        <v/>
      </c>
      <c r="F38" s="390" t="str">
        <f>IF(E38="","",②選手情報入力!D46)</f>
        <v/>
      </c>
      <c r="G38" s="390" t="str">
        <f>IF(E38="","",②選手情報入力!E46)</f>
        <v/>
      </c>
      <c r="H38" s="390" t="str">
        <f t="shared" si="0"/>
        <v/>
      </c>
      <c r="I38" s="390" t="str">
        <f>IF(E38="","",IF(②選手情報入力!G46="男",1,2))</f>
        <v/>
      </c>
      <c r="J38" s="390" t="str">
        <f>IF(E38="","",IF(②選手情報入力!H46="","",②選手情報入力!H46))</f>
        <v/>
      </c>
      <c r="K38" s="390"/>
      <c r="L38" s="390" t="str">
        <f t="shared" si="1"/>
        <v/>
      </c>
      <c r="M38" s="390" t="str">
        <f t="shared" si="2"/>
        <v/>
      </c>
      <c r="N38" s="390"/>
      <c r="O38" s="390" t="str">
        <f>IF(E38="","",IF(②選手情報入力!I46="","",IF(I38=1,VLOOKUP(②選手情報入力!I46,種目情報!$A$4:$B$232,2,FALSE),VLOOKUP(②選手情報入力!I46,種目情報!$E$4:$F$81,2,FALSE))))</f>
        <v/>
      </c>
      <c r="P38" s="390" t="str">
        <f>IF(E38="","",IF(②選手情報入力!K47="","",②選手情報入力!K47))</f>
        <v/>
      </c>
      <c r="Q38" s="32" t="str">
        <f>IF(E38="","",IF(②選手情報入力!I46="","",0))</f>
        <v/>
      </c>
      <c r="R38" s="390" t="str">
        <f>IF(E38="","",IF(②選手情報入力!I46="","",IF(I38=1,VLOOKUP(②選手情報入力!I46,種目情報!$A$4:$C$22,3,FALSE),VLOOKUP(②選手情報入力!I46,種目情報!$E$4:$G$21,3,FALSE))))</f>
        <v/>
      </c>
      <c r="S38" s="390" t="str">
        <f>IF(E38="","",IF(②選手情報入力!L46="","",IF(I38=1,VLOOKUP(②選手情報入力!L46,種目情報!$A$5:$B$242,2,FALSE),VLOOKUP(②選手情報入力!L46,種目情報!$E$5:$F$241,2,FALSE))))</f>
        <v/>
      </c>
      <c r="T38" s="390" t="str">
        <f>IF(E38="","",IF(②選手情報入力!N47="","",②選手情報入力!N47))</f>
        <v/>
      </c>
      <c r="U38" s="32" t="str">
        <f>IF(E38="","",IF(②選手情報入力!L46="","",0))</f>
        <v/>
      </c>
      <c r="V38" s="390" t="str">
        <f>IF(E38="","",IF(②選手情報入力!L46="","",IF(I38=1,VLOOKUP(②選手情報入力!L46,種目情報!$A$5:$C$22,3,FALSE),VLOOKUP(②選手情報入力!L46,種目情報!$E$5:$G$21,3,FALSE))))</f>
        <v/>
      </c>
      <c r="W38" s="390"/>
      <c r="X38" s="390"/>
      <c r="Y38" s="32"/>
      <c r="Z38" s="390"/>
      <c r="AA38" s="390" t="str">
        <f>IF(E38="","",IF(②選手情報入力!P46="","",IF(I38=1,種目情報!$J$4,種目情報!$J$6)))</f>
        <v/>
      </c>
      <c r="AB38" s="390" t="str">
        <f>IF(E38="","",IF(②選手情報入力!P46="","",IF(I38=1,IF(②選手情報入力!$N$5="","",②選手情報入力!$N$5),IF(②選手情報入力!$N$6="","",②選手情報入力!$N$6))))</f>
        <v/>
      </c>
      <c r="AC38" s="390" t="str">
        <f>IF(E38="","",IF(②選手情報入力!P46="","",0))</f>
        <v/>
      </c>
      <c r="AD38" s="390" t="str">
        <f>IF(E38="","",IF(②選手情報入力!P46="","",2))</f>
        <v/>
      </c>
      <c r="AE38" s="390" t="str">
        <f>IF(E38="","",IF(②選手情報入力!Q46="","",IF(I38=1,種目情報!$J$5,種目情報!$J$7)))</f>
        <v/>
      </c>
      <c r="AF38" s="390" t="str">
        <f>IF(E38="","",IF(②選手情報入力!Q46="","",IF(I38=1,IF(②選手情報入力!$P$5="","",②選手情報入力!$P$5),IF(②選手情報入力!$P$6="","",②選手情報入力!$P$6))))</f>
        <v/>
      </c>
      <c r="AG38" s="390" t="str">
        <f>IF(E38="","",IF(②選手情報入力!Q46="","",0))</f>
        <v/>
      </c>
      <c r="AH38" s="390" t="str">
        <f>IF(E38="","",IF(②選手情報入力!Q46="","",2))</f>
        <v/>
      </c>
      <c r="AI38" s="390"/>
    </row>
    <row r="39" spans="1:35">
      <c r="A39" s="390" t="str">
        <f>IF(E39="","",I39*1000000+①団体情報入力!$D$3*1000+②選手情報入力!A48)</f>
        <v/>
      </c>
      <c r="B39" s="390" t="str">
        <f>IF(E39="","",①団体情報入力!$D$3)</f>
        <v/>
      </c>
      <c r="C39" s="390"/>
      <c r="D39" s="390" t="str">
        <f>IF(②選手情報入力!B47="","",②選手情報入力!B47)</f>
        <v/>
      </c>
      <c r="E39" s="390" t="str">
        <f>IF(②選手情報入力!C47="","",②選手情報入力!C47)</f>
        <v/>
      </c>
      <c r="F39" s="390" t="str">
        <f>IF(E39="","",②選手情報入力!D47)</f>
        <v/>
      </c>
      <c r="G39" s="390" t="str">
        <f>IF(E39="","",②選手情報入力!E47)</f>
        <v/>
      </c>
      <c r="H39" s="390" t="str">
        <f t="shared" si="0"/>
        <v/>
      </c>
      <c r="I39" s="390" t="str">
        <f>IF(E39="","",IF(②選手情報入力!G47="男",1,2))</f>
        <v/>
      </c>
      <c r="J39" s="390" t="str">
        <f>IF(E39="","",IF(②選手情報入力!H47="","",②選手情報入力!H47))</f>
        <v/>
      </c>
      <c r="K39" s="390"/>
      <c r="L39" s="390" t="str">
        <f t="shared" si="1"/>
        <v/>
      </c>
      <c r="M39" s="390" t="str">
        <f t="shared" si="2"/>
        <v/>
      </c>
      <c r="N39" s="390"/>
      <c r="O39" s="390" t="str">
        <f>IF(E39="","",IF(②選手情報入力!I47="","",IF(I39=1,VLOOKUP(②選手情報入力!I47,種目情報!$A$4:$B$232,2,FALSE),VLOOKUP(②選手情報入力!I47,種目情報!$E$4:$F$81,2,FALSE))))</f>
        <v/>
      </c>
      <c r="P39" s="390" t="str">
        <f>IF(E39="","",IF(②選手情報入力!K48="","",②選手情報入力!K48))</f>
        <v/>
      </c>
      <c r="Q39" s="32" t="str">
        <f>IF(E39="","",IF(②選手情報入力!I47="","",0))</f>
        <v/>
      </c>
      <c r="R39" s="390" t="str">
        <f>IF(E39="","",IF(②選手情報入力!I47="","",IF(I39=1,VLOOKUP(②選手情報入力!I47,種目情報!$A$4:$C$22,3,FALSE),VLOOKUP(②選手情報入力!I47,種目情報!$E$4:$G$21,3,FALSE))))</f>
        <v/>
      </c>
      <c r="S39" s="390" t="str">
        <f>IF(E39="","",IF(②選手情報入力!L47="","",IF(I39=1,VLOOKUP(②選手情報入力!L47,種目情報!$A$5:$B$242,2,FALSE),VLOOKUP(②選手情報入力!L47,種目情報!$E$5:$F$241,2,FALSE))))</f>
        <v/>
      </c>
      <c r="T39" s="390" t="str">
        <f>IF(E39="","",IF(②選手情報入力!N48="","",②選手情報入力!N48))</f>
        <v/>
      </c>
      <c r="U39" s="32" t="str">
        <f>IF(E39="","",IF(②選手情報入力!L47="","",0))</f>
        <v/>
      </c>
      <c r="V39" s="390" t="str">
        <f>IF(E39="","",IF(②選手情報入力!L47="","",IF(I39=1,VLOOKUP(②選手情報入力!L47,種目情報!$A$5:$C$22,3,FALSE),VLOOKUP(②選手情報入力!L47,種目情報!$E$5:$G$21,3,FALSE))))</f>
        <v/>
      </c>
      <c r="W39" s="390"/>
      <c r="X39" s="390"/>
      <c r="Y39" s="32"/>
      <c r="Z39" s="390"/>
      <c r="AA39" s="390" t="str">
        <f>IF(E39="","",IF(②選手情報入力!P47="","",IF(I39=1,種目情報!$J$4,種目情報!$J$6)))</f>
        <v/>
      </c>
      <c r="AB39" s="390" t="str">
        <f>IF(E39="","",IF(②選手情報入力!P47="","",IF(I39=1,IF(②選手情報入力!$N$5="","",②選手情報入力!$N$5),IF(②選手情報入力!$N$6="","",②選手情報入力!$N$6))))</f>
        <v/>
      </c>
      <c r="AC39" s="390" t="str">
        <f>IF(E39="","",IF(②選手情報入力!P47="","",0))</f>
        <v/>
      </c>
      <c r="AD39" s="390" t="str">
        <f>IF(E39="","",IF(②選手情報入力!P47="","",2))</f>
        <v/>
      </c>
      <c r="AE39" s="390" t="str">
        <f>IF(E39="","",IF(②選手情報入力!Q47="","",IF(I39=1,種目情報!$J$5,種目情報!$J$7)))</f>
        <v/>
      </c>
      <c r="AF39" s="390" t="str">
        <f>IF(E39="","",IF(②選手情報入力!Q47="","",IF(I39=1,IF(②選手情報入力!$P$5="","",②選手情報入力!$P$5),IF(②選手情報入力!$P$6="","",②選手情報入力!$P$6))))</f>
        <v/>
      </c>
      <c r="AG39" s="390" t="str">
        <f>IF(E39="","",IF(②選手情報入力!Q47="","",0))</f>
        <v/>
      </c>
      <c r="AH39" s="390" t="str">
        <f>IF(E39="","",IF(②選手情報入力!Q47="","",2))</f>
        <v/>
      </c>
      <c r="AI39" s="390"/>
    </row>
    <row r="40" spans="1:35">
      <c r="A40" s="390" t="str">
        <f>IF(E40="","",I40*1000000+①団体情報入力!$D$3*1000+②選手情報入力!A49)</f>
        <v/>
      </c>
      <c r="B40" s="390" t="str">
        <f>IF(E40="","",①団体情報入力!$D$3)</f>
        <v/>
      </c>
      <c r="C40" s="390"/>
      <c r="D40" s="390" t="str">
        <f>IF(②選手情報入力!B48="","",②選手情報入力!B48)</f>
        <v/>
      </c>
      <c r="E40" s="390" t="str">
        <f>IF(②選手情報入力!C48="","",②選手情報入力!C48)</f>
        <v/>
      </c>
      <c r="F40" s="390" t="str">
        <f>IF(E40="","",②選手情報入力!D48)</f>
        <v/>
      </c>
      <c r="G40" s="390" t="str">
        <f>IF(E40="","",②選手情報入力!E48)</f>
        <v/>
      </c>
      <c r="H40" s="390" t="str">
        <f t="shared" si="0"/>
        <v/>
      </c>
      <c r="I40" s="390" t="str">
        <f>IF(E40="","",IF(②選手情報入力!G48="男",1,2))</f>
        <v/>
      </c>
      <c r="J40" s="390" t="str">
        <f>IF(E40="","",IF(②選手情報入力!H48="","",②選手情報入力!H48))</f>
        <v/>
      </c>
      <c r="K40" s="390"/>
      <c r="L40" s="390" t="str">
        <f t="shared" si="1"/>
        <v/>
      </c>
      <c r="M40" s="390" t="str">
        <f t="shared" si="2"/>
        <v/>
      </c>
      <c r="N40" s="390"/>
      <c r="O40" s="390" t="str">
        <f>IF(E40="","",IF(②選手情報入力!I48="","",IF(I40=1,VLOOKUP(②選手情報入力!I48,種目情報!$A$4:$B$232,2,FALSE),VLOOKUP(②選手情報入力!I48,種目情報!$E$4:$F$81,2,FALSE))))</f>
        <v/>
      </c>
      <c r="P40" s="390" t="str">
        <f>IF(E40="","",IF(②選手情報入力!K49="","",②選手情報入力!K49))</f>
        <v/>
      </c>
      <c r="Q40" s="32" t="str">
        <f>IF(E40="","",IF(②選手情報入力!I48="","",0))</f>
        <v/>
      </c>
      <c r="R40" s="390" t="str">
        <f>IF(E40="","",IF(②選手情報入力!I48="","",IF(I40=1,VLOOKUP(②選手情報入力!I48,種目情報!$A$4:$C$22,3,FALSE),VLOOKUP(②選手情報入力!I48,種目情報!$E$4:$G$21,3,FALSE))))</f>
        <v/>
      </c>
      <c r="S40" s="390" t="str">
        <f>IF(E40="","",IF(②選手情報入力!L48="","",IF(I40=1,VLOOKUP(②選手情報入力!L48,種目情報!$A$5:$B$242,2,FALSE),VLOOKUP(②選手情報入力!L48,種目情報!$E$5:$F$241,2,FALSE))))</f>
        <v/>
      </c>
      <c r="T40" s="390" t="str">
        <f>IF(E40="","",IF(②選手情報入力!N49="","",②選手情報入力!N49))</f>
        <v/>
      </c>
      <c r="U40" s="32" t="str">
        <f>IF(E40="","",IF(②選手情報入力!L48="","",0))</f>
        <v/>
      </c>
      <c r="V40" s="390" t="str">
        <f>IF(E40="","",IF(②選手情報入力!L48="","",IF(I40=1,VLOOKUP(②選手情報入力!L48,種目情報!$A$5:$C$22,3,FALSE),VLOOKUP(②選手情報入力!L48,種目情報!$E$5:$G$21,3,FALSE))))</f>
        <v/>
      </c>
      <c r="W40" s="390"/>
      <c r="X40" s="390"/>
      <c r="Y40" s="32"/>
      <c r="Z40" s="390"/>
      <c r="AA40" s="390" t="str">
        <f>IF(E40="","",IF(②選手情報入力!P48="","",IF(I40=1,種目情報!$J$4,種目情報!$J$6)))</f>
        <v/>
      </c>
      <c r="AB40" s="390" t="str">
        <f>IF(E40="","",IF(②選手情報入力!P48="","",IF(I40=1,IF(②選手情報入力!$N$5="","",②選手情報入力!$N$5),IF(②選手情報入力!$N$6="","",②選手情報入力!$N$6))))</f>
        <v/>
      </c>
      <c r="AC40" s="390" t="str">
        <f>IF(E40="","",IF(②選手情報入力!P48="","",0))</f>
        <v/>
      </c>
      <c r="AD40" s="390" t="str">
        <f>IF(E40="","",IF(②選手情報入力!P48="","",2))</f>
        <v/>
      </c>
      <c r="AE40" s="390" t="str">
        <f>IF(E40="","",IF(②選手情報入力!Q48="","",IF(I40=1,種目情報!$J$5,種目情報!$J$7)))</f>
        <v/>
      </c>
      <c r="AF40" s="390" t="str">
        <f>IF(E40="","",IF(②選手情報入力!Q48="","",IF(I40=1,IF(②選手情報入力!$P$5="","",②選手情報入力!$P$5),IF(②選手情報入力!$P$6="","",②選手情報入力!$P$6))))</f>
        <v/>
      </c>
      <c r="AG40" s="390" t="str">
        <f>IF(E40="","",IF(②選手情報入力!Q48="","",0))</f>
        <v/>
      </c>
      <c r="AH40" s="390" t="str">
        <f>IF(E40="","",IF(②選手情報入力!Q48="","",2))</f>
        <v/>
      </c>
      <c r="AI40" s="390"/>
    </row>
    <row r="41" spans="1:35">
      <c r="A41" s="390" t="str">
        <f>IF(E41="","",I41*1000000+①団体情報入力!$D$3*1000+②選手情報入力!A50)</f>
        <v/>
      </c>
      <c r="B41" s="390" t="str">
        <f>IF(E41="","",①団体情報入力!$D$3)</f>
        <v/>
      </c>
      <c r="C41" s="390"/>
      <c r="D41" s="390" t="str">
        <f>IF(②選手情報入力!B49="","",②選手情報入力!B49)</f>
        <v/>
      </c>
      <c r="E41" s="390" t="str">
        <f>IF(②選手情報入力!C49="","",②選手情報入力!C49)</f>
        <v/>
      </c>
      <c r="F41" s="390" t="str">
        <f>IF(E41="","",②選手情報入力!D49)</f>
        <v/>
      </c>
      <c r="G41" s="390" t="str">
        <f>IF(E41="","",②選手情報入力!E49)</f>
        <v/>
      </c>
      <c r="H41" s="390" t="str">
        <f t="shared" si="0"/>
        <v/>
      </c>
      <c r="I41" s="390" t="str">
        <f>IF(E41="","",IF(②選手情報入力!G49="男",1,2))</f>
        <v/>
      </c>
      <c r="J41" s="390" t="str">
        <f>IF(E41="","",IF(②選手情報入力!H49="","",②選手情報入力!H49))</f>
        <v/>
      </c>
      <c r="K41" s="390"/>
      <c r="L41" s="390" t="str">
        <f t="shared" si="1"/>
        <v/>
      </c>
      <c r="M41" s="390" t="str">
        <f t="shared" si="2"/>
        <v/>
      </c>
      <c r="N41" s="390"/>
      <c r="O41" s="390" t="str">
        <f>IF(E41="","",IF(②選手情報入力!I49="","",IF(I41=1,VLOOKUP(②選手情報入力!I49,種目情報!$A$4:$B$232,2,FALSE),VLOOKUP(②選手情報入力!I49,種目情報!$E$4:$F$81,2,FALSE))))</f>
        <v/>
      </c>
      <c r="P41" s="390" t="str">
        <f>IF(E41="","",IF(②選手情報入力!K50="","",②選手情報入力!K50))</f>
        <v/>
      </c>
      <c r="Q41" s="32" t="str">
        <f>IF(E41="","",IF(②選手情報入力!I49="","",0))</f>
        <v/>
      </c>
      <c r="R41" s="390" t="str">
        <f>IF(E41="","",IF(②選手情報入力!I49="","",IF(I41=1,VLOOKUP(②選手情報入力!I49,種目情報!$A$4:$C$22,3,FALSE),VLOOKUP(②選手情報入力!I49,種目情報!$E$4:$G$21,3,FALSE))))</f>
        <v/>
      </c>
      <c r="S41" s="390" t="str">
        <f>IF(E41="","",IF(②選手情報入力!L49="","",IF(I41=1,VLOOKUP(②選手情報入力!L49,種目情報!$A$5:$B$242,2,FALSE),VLOOKUP(②選手情報入力!L49,種目情報!$E$5:$F$241,2,FALSE))))</f>
        <v/>
      </c>
      <c r="T41" s="390" t="str">
        <f>IF(E41="","",IF(②選手情報入力!N50="","",②選手情報入力!N50))</f>
        <v/>
      </c>
      <c r="U41" s="32" t="str">
        <f>IF(E41="","",IF(②選手情報入力!L49="","",0))</f>
        <v/>
      </c>
      <c r="V41" s="390" t="str">
        <f>IF(E41="","",IF(②選手情報入力!L49="","",IF(I41=1,VLOOKUP(②選手情報入力!L49,種目情報!$A$5:$C$22,3,FALSE),VLOOKUP(②選手情報入力!L49,種目情報!$E$5:$G$21,3,FALSE))))</f>
        <v/>
      </c>
      <c r="W41" s="390"/>
      <c r="X41" s="390"/>
      <c r="Y41" s="32"/>
      <c r="Z41" s="390"/>
      <c r="AA41" s="390" t="str">
        <f>IF(E41="","",IF(②選手情報入力!P49="","",IF(I41=1,種目情報!$J$4,種目情報!$J$6)))</f>
        <v/>
      </c>
      <c r="AB41" s="390" t="str">
        <f>IF(E41="","",IF(②選手情報入力!P49="","",IF(I41=1,IF(②選手情報入力!$N$5="","",②選手情報入力!$N$5),IF(②選手情報入力!$N$6="","",②選手情報入力!$N$6))))</f>
        <v/>
      </c>
      <c r="AC41" s="390" t="str">
        <f>IF(E41="","",IF(②選手情報入力!P49="","",0))</f>
        <v/>
      </c>
      <c r="AD41" s="390" t="str">
        <f>IF(E41="","",IF(②選手情報入力!P49="","",2))</f>
        <v/>
      </c>
      <c r="AE41" s="390" t="str">
        <f>IF(E41="","",IF(②選手情報入力!Q49="","",IF(I41=1,種目情報!$J$5,種目情報!$J$7)))</f>
        <v/>
      </c>
      <c r="AF41" s="390" t="str">
        <f>IF(E41="","",IF(②選手情報入力!Q49="","",IF(I41=1,IF(②選手情報入力!$P$5="","",②選手情報入力!$P$5),IF(②選手情報入力!$P$6="","",②選手情報入力!$P$6))))</f>
        <v/>
      </c>
      <c r="AG41" s="390" t="str">
        <f>IF(E41="","",IF(②選手情報入力!Q49="","",0))</f>
        <v/>
      </c>
      <c r="AH41" s="390" t="str">
        <f>IF(E41="","",IF(②選手情報入力!Q49="","",2))</f>
        <v/>
      </c>
      <c r="AI41" s="390"/>
    </row>
    <row r="42" spans="1:3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row>
  </sheetData>
  <phoneticPr fontId="2"/>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3"/>
  <sheetViews>
    <sheetView workbookViewId="0">
      <selection activeCell="F26" sqref="F26"/>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66</v>
      </c>
      <c r="B1" t="s">
        <v>67</v>
      </c>
      <c r="C1" t="s">
        <v>68</v>
      </c>
      <c r="D1" t="s">
        <v>69</v>
      </c>
      <c r="E1" t="s">
        <v>70</v>
      </c>
      <c r="F1" t="s">
        <v>71</v>
      </c>
      <c r="G1" t="s">
        <v>72</v>
      </c>
      <c r="H1" t="s">
        <v>3</v>
      </c>
      <c r="I1" t="s">
        <v>8</v>
      </c>
      <c r="J1" t="s">
        <v>73</v>
      </c>
      <c r="K1" t="s">
        <v>74</v>
      </c>
      <c r="L1" t="s">
        <v>75</v>
      </c>
      <c r="M1" t="s">
        <v>76</v>
      </c>
    </row>
    <row r="2" spans="1:13">
      <c r="A2" t="str">
        <f>IF(③リレー情報確認!C8="","",410000+①団体情報入力!$D$3*10)</f>
        <v/>
      </c>
      <c r="B2" t="str">
        <f>IF(A2="","",①団体情報入力!$D$3)</f>
        <v/>
      </c>
      <c r="C2" t="str">
        <f>IF(A2="","",③リレー情報確認!$J$1)</f>
        <v/>
      </c>
      <c r="D2" t="str">
        <f>IF(A2="","",③リレー情報確認!$P$1)</f>
        <v/>
      </c>
      <c r="E2" t="str">
        <f>IF(C2="","",C2)</f>
        <v/>
      </c>
      <c r="F2" t="str">
        <f>IF(C2="","",C2)</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s="220" t="str">
        <f>IF(③リレー情報確認!C9="","",410000+①団体情報入力!$D$3*10)</f>
        <v/>
      </c>
      <c r="B3" s="220" t="str">
        <f>IF(A3="","",①団体情報入力!$D$3)</f>
        <v/>
      </c>
      <c r="C3" s="220" t="str">
        <f>IF(A3="","",③リレー情報確認!$J$1)</f>
        <v/>
      </c>
      <c r="D3" s="220" t="str">
        <f>IF(A3="","",③リレー情報確認!$P$1)</f>
        <v/>
      </c>
      <c r="E3" s="220" t="str">
        <f t="shared" ref="E3:E33" si="0">IF(C3="","",C3)</f>
        <v/>
      </c>
      <c r="F3" s="220" t="str">
        <f t="shared" ref="F3:F33" si="1">IF(C3="","",C3)</f>
        <v/>
      </c>
      <c r="G3" s="220">
        <v>2</v>
      </c>
      <c r="H3" s="220" t="str">
        <f>IF(A3="","",③リレー情報確認!E9)</f>
        <v/>
      </c>
      <c r="I3" s="220" t="str">
        <f>IF(A3="","",③リレー情報確認!D9)</f>
        <v/>
      </c>
      <c r="J3" s="220" t="str">
        <f>IF(A3="","",種目情報!$J$4)</f>
        <v/>
      </c>
      <c r="K3" s="220" t="str">
        <f>IF(A3="","",③リレー情報確認!$F$8)</f>
        <v/>
      </c>
      <c r="L3" s="220" t="str">
        <f t="shared" ref="L3:L9" si="2">IF(A3="","",0)</f>
        <v/>
      </c>
      <c r="M3" s="220" t="str">
        <f>IF(A3="","",種目情報!$K$4)</f>
        <v/>
      </c>
    </row>
    <row r="4" spans="1:13">
      <c r="A4" s="220" t="str">
        <f>IF(③リレー情報確認!C10="","",410000+①団体情報入力!$D$3*10)</f>
        <v/>
      </c>
      <c r="B4" s="220" t="str">
        <f>IF(A4="","",①団体情報入力!$D$3)</f>
        <v/>
      </c>
      <c r="C4" s="220" t="str">
        <f>IF(A4="","",③リレー情報確認!$J$1)</f>
        <v/>
      </c>
      <c r="D4" s="220" t="str">
        <f>IF(A4="","",③リレー情報確認!$P$1)</f>
        <v/>
      </c>
      <c r="E4" s="220" t="str">
        <f t="shared" si="0"/>
        <v/>
      </c>
      <c r="F4" s="220" t="str">
        <f t="shared" si="1"/>
        <v/>
      </c>
      <c r="G4" s="220">
        <v>3</v>
      </c>
      <c r="H4" s="220" t="str">
        <f>IF(A4="","",③リレー情報確認!E10)</f>
        <v/>
      </c>
      <c r="I4" s="220" t="str">
        <f>IF(A4="","",③リレー情報確認!D10)</f>
        <v/>
      </c>
      <c r="J4" s="220" t="str">
        <f>IF(A4="","",種目情報!$J$4)</f>
        <v/>
      </c>
      <c r="K4" s="220" t="str">
        <f>IF(A4="","",③リレー情報確認!$F$8)</f>
        <v/>
      </c>
      <c r="L4" s="220" t="str">
        <f t="shared" si="2"/>
        <v/>
      </c>
      <c r="M4" s="220" t="str">
        <f>IF(A4="","",種目情報!$K$4)</f>
        <v/>
      </c>
    </row>
    <row r="5" spans="1:13">
      <c r="A5" s="220" t="str">
        <f>IF(③リレー情報確認!C11="","",410000+①団体情報入力!$D$3*10)</f>
        <v/>
      </c>
      <c r="B5" s="220" t="str">
        <f>IF(A5="","",①団体情報入力!$D$3)</f>
        <v/>
      </c>
      <c r="C5" s="220" t="str">
        <f>IF(A5="","",③リレー情報確認!$J$1)</f>
        <v/>
      </c>
      <c r="D5" s="220" t="str">
        <f>IF(A5="","",③リレー情報確認!$P$1)</f>
        <v/>
      </c>
      <c r="E5" s="220" t="str">
        <f t="shared" si="0"/>
        <v/>
      </c>
      <c r="F5" s="220" t="str">
        <f t="shared" si="1"/>
        <v/>
      </c>
      <c r="G5" s="220">
        <v>4</v>
      </c>
      <c r="H5" s="220" t="str">
        <f>IF(A5="","",③リレー情報確認!E11)</f>
        <v/>
      </c>
      <c r="I5" s="220" t="str">
        <f>IF(A5="","",③リレー情報確認!D11)</f>
        <v/>
      </c>
      <c r="J5" s="220" t="str">
        <f>IF(A5="","",種目情報!$J$4)</f>
        <v/>
      </c>
      <c r="K5" s="220" t="str">
        <f>IF(A5="","",③リレー情報確認!$F$8)</f>
        <v/>
      </c>
      <c r="L5" s="220" t="str">
        <f t="shared" si="2"/>
        <v/>
      </c>
      <c r="M5" s="220" t="str">
        <f>IF(A5="","",種目情報!$K$4)</f>
        <v/>
      </c>
    </row>
    <row r="6" spans="1:13">
      <c r="A6" s="220" t="str">
        <f>IF(③リレー情報確認!C12="","",410000+①団体情報入力!$D$3*10)</f>
        <v/>
      </c>
      <c r="B6" s="220" t="str">
        <f>IF(A6="","",①団体情報入力!$D$3)</f>
        <v/>
      </c>
      <c r="C6" s="220" t="str">
        <f>IF(A6="","",③リレー情報確認!$J$1)</f>
        <v/>
      </c>
      <c r="D6" s="220" t="str">
        <f>IF(A6="","",③リレー情報確認!$P$1)</f>
        <v/>
      </c>
      <c r="E6" s="220" t="str">
        <f t="shared" si="0"/>
        <v/>
      </c>
      <c r="F6" s="220" t="str">
        <f t="shared" si="1"/>
        <v/>
      </c>
      <c r="G6" s="220">
        <v>5</v>
      </c>
      <c r="H6" s="220" t="str">
        <f>IF(A6="","",③リレー情報確認!E12)</f>
        <v/>
      </c>
      <c r="I6" s="220" t="str">
        <f>IF(A6="","",③リレー情報確認!D12)</f>
        <v/>
      </c>
      <c r="J6" s="220" t="str">
        <f>IF(A6="","",種目情報!$J$4)</f>
        <v/>
      </c>
      <c r="K6" s="220" t="str">
        <f>IF(A6="","",③リレー情報確認!$F$8)</f>
        <v/>
      </c>
      <c r="L6" s="220" t="str">
        <f t="shared" si="2"/>
        <v/>
      </c>
      <c r="M6" s="220" t="str">
        <f>IF(A6="","",種目情報!$K$4)</f>
        <v/>
      </c>
    </row>
    <row r="7" spans="1:13">
      <c r="A7" s="220" t="str">
        <f>IF(③リレー情報確認!C13="","",410000+①団体情報入力!$D$3*10)</f>
        <v/>
      </c>
      <c r="B7" s="220" t="str">
        <f>IF(A7="","",①団体情報入力!$D$3)</f>
        <v/>
      </c>
      <c r="C7" s="220" t="str">
        <f>IF(A7="","",③リレー情報確認!$J$1)</f>
        <v/>
      </c>
      <c r="D7" s="220" t="str">
        <f>IF(A7="","",③リレー情報確認!$P$1)</f>
        <v/>
      </c>
      <c r="E7" s="220" t="str">
        <f t="shared" si="0"/>
        <v/>
      </c>
      <c r="F7" s="220" t="str">
        <f t="shared" si="1"/>
        <v/>
      </c>
      <c r="G7" s="220">
        <v>6</v>
      </c>
      <c r="H7" s="220" t="str">
        <f>IF(A7="","",③リレー情報確認!E13)</f>
        <v/>
      </c>
      <c r="I7" s="220" t="str">
        <f>IF(A7="","",③リレー情報確認!D13)</f>
        <v/>
      </c>
      <c r="J7" s="220" t="str">
        <f>IF(A7="","",種目情報!$J$4)</f>
        <v/>
      </c>
      <c r="K7" s="220" t="str">
        <f>IF(A7="","",③リレー情報確認!$F$8)</f>
        <v/>
      </c>
      <c r="L7" s="220" t="str">
        <f t="shared" si="2"/>
        <v/>
      </c>
      <c r="M7" s="220" t="str">
        <f>IF(A7="","",種目情報!$K$4)</f>
        <v/>
      </c>
    </row>
    <row r="8" spans="1:13" s="220" customFormat="1">
      <c r="A8" s="220" t="str">
        <f>IF(③リレー情報確認!C14="","",410000+①団体情報入力!$D$3*10)</f>
        <v/>
      </c>
      <c r="B8" s="220" t="str">
        <f>IF(A8="","",①団体情報入力!$D$3)</f>
        <v/>
      </c>
      <c r="C8" s="220" t="str">
        <f>IF(A8="","",③リレー情報確認!$J$1)</f>
        <v/>
      </c>
      <c r="D8" s="220" t="str">
        <f>IF(A8="","",③リレー情報確認!$P$1)</f>
        <v/>
      </c>
      <c r="E8" s="220" t="str">
        <f t="shared" si="0"/>
        <v/>
      </c>
      <c r="F8" s="220" t="str">
        <f t="shared" si="1"/>
        <v/>
      </c>
      <c r="G8" s="220">
        <v>7</v>
      </c>
      <c r="H8" s="220" t="str">
        <f>IF(A8="","",③リレー情報確認!E14)</f>
        <v/>
      </c>
      <c r="I8" s="220" t="str">
        <f>IF(A8="","",③リレー情報確認!D14)</f>
        <v/>
      </c>
      <c r="J8" s="220" t="str">
        <f>IF(A8="","",種目情報!$J$4)</f>
        <v/>
      </c>
      <c r="K8" s="220" t="str">
        <f>IF(A8="","",③リレー情報確認!$F$8)</f>
        <v/>
      </c>
      <c r="L8" s="220" t="str">
        <f t="shared" si="2"/>
        <v/>
      </c>
      <c r="M8" s="220" t="str">
        <f>IF(A8="","",種目情報!$K$4)</f>
        <v/>
      </c>
    </row>
    <row r="9" spans="1:13" s="220" customFormat="1">
      <c r="A9" s="220" t="str">
        <f>IF(③リレー情報確認!C15="","",410000+①団体情報入力!$D$3*10)</f>
        <v/>
      </c>
      <c r="B9" s="220" t="str">
        <f>IF(A9="","",①団体情報入力!$D$3)</f>
        <v/>
      </c>
      <c r="C9" s="220" t="str">
        <f>IF(A9="","",③リレー情報確認!$J$1)</f>
        <v/>
      </c>
      <c r="D9" s="220" t="str">
        <f>IF(A9="","",③リレー情報確認!$P$1)</f>
        <v/>
      </c>
      <c r="E9" s="220" t="str">
        <f t="shared" si="0"/>
        <v/>
      </c>
      <c r="F9" s="220" t="str">
        <f t="shared" si="1"/>
        <v/>
      </c>
      <c r="G9" s="220">
        <v>8</v>
      </c>
      <c r="H9" s="220" t="str">
        <f>IF(A9="","",③リレー情報確認!E15)</f>
        <v/>
      </c>
      <c r="I9" s="220" t="str">
        <f>IF(A9="","",③リレー情報確認!D15)</f>
        <v/>
      </c>
      <c r="J9" s="220" t="str">
        <f>IF(A9="","",種目情報!$J$4)</f>
        <v/>
      </c>
      <c r="K9" s="220" t="str">
        <f>IF(A9="","",③リレー情報確認!$F$8)</f>
        <v/>
      </c>
      <c r="L9" s="220" t="str">
        <f t="shared" si="2"/>
        <v/>
      </c>
      <c r="M9" s="220" t="str">
        <f>IF(A9="","",種目情報!$K$4)</f>
        <v/>
      </c>
    </row>
    <row r="10" spans="1:13">
      <c r="A10" s="12" t="str">
        <f>IF(③リレー情報確認!I8="","",1610000+①団体情報入力!$D$3*10)</f>
        <v/>
      </c>
      <c r="B10" s="12" t="str">
        <f>IF(A10="","",①団体情報入力!$D$3)</f>
        <v/>
      </c>
      <c r="C10" s="12" t="str">
        <f>IF(A10="","",③リレー情報確認!$J$1)</f>
        <v/>
      </c>
      <c r="D10" s="12" t="str">
        <f>IF(A10="","",③リレー情報確認!$P$1)</f>
        <v/>
      </c>
      <c r="E10" s="12" t="str">
        <f t="shared" si="0"/>
        <v/>
      </c>
      <c r="F10" s="12" t="str">
        <f t="shared" si="1"/>
        <v/>
      </c>
      <c r="G10" s="12">
        <v>1</v>
      </c>
      <c r="H10" s="12" t="str">
        <f>IF(A10="","",③リレー情報確認!K8)</f>
        <v/>
      </c>
      <c r="I10" s="12" t="str">
        <f>IF(A10="","",③リレー情報確認!J8)</f>
        <v/>
      </c>
      <c r="J10" s="12" t="str">
        <f>IF(A10="","",種目情報!$J$5)</f>
        <v/>
      </c>
      <c r="K10" s="12" t="str">
        <f>IF(A10="","",③リレー情報確認!$L$8)</f>
        <v/>
      </c>
      <c r="L10" s="12" t="str">
        <f>IF(A10="","",0)</f>
        <v/>
      </c>
      <c r="M10" s="12" t="str">
        <f>IF(A10="","",種目情報!$K$5)</f>
        <v/>
      </c>
    </row>
    <row r="11" spans="1:13">
      <c r="A11" s="12" t="str">
        <f>IF(③リレー情報確認!I9="","",1610000+①団体情報入力!$D$3*10)</f>
        <v/>
      </c>
      <c r="B11" s="12" t="str">
        <f>IF(A11="","",①団体情報入力!$D$3)</f>
        <v/>
      </c>
      <c r="C11" s="12" t="str">
        <f>IF(A11="","",③リレー情報確認!$J$1)</f>
        <v/>
      </c>
      <c r="D11" s="12" t="str">
        <f>IF(A11="","",③リレー情報確認!$P$1)</f>
        <v/>
      </c>
      <c r="E11" s="12" t="str">
        <f t="shared" si="0"/>
        <v/>
      </c>
      <c r="F11" s="12" t="str">
        <f t="shared" si="1"/>
        <v/>
      </c>
      <c r="G11" s="12">
        <v>2</v>
      </c>
      <c r="H11" s="12" t="str">
        <f>IF(A11="","",③リレー情報確認!K9)</f>
        <v/>
      </c>
      <c r="I11" s="12" t="str">
        <f>IF(A11="","",③リレー情報確認!J9)</f>
        <v/>
      </c>
      <c r="J11" s="12" t="str">
        <f>IF(A11="","",種目情報!$J$5)</f>
        <v/>
      </c>
      <c r="K11" s="12" t="str">
        <f>IF(A11="","",③リレー情報確認!$L$8)</f>
        <v/>
      </c>
      <c r="L11" s="12" t="str">
        <f t="shared" ref="L11:L17" si="3">IF(A11="","",0)</f>
        <v/>
      </c>
      <c r="M11" s="12" t="str">
        <f>IF(A11="","",種目情報!$K$5)</f>
        <v/>
      </c>
    </row>
    <row r="12" spans="1:13">
      <c r="A12" s="12" t="str">
        <f>IF(③リレー情報確認!I10="","",1610000+①団体情報入力!$D$3*10)</f>
        <v/>
      </c>
      <c r="B12" s="12" t="str">
        <f>IF(A12="","",①団体情報入力!$D$3)</f>
        <v/>
      </c>
      <c r="C12" s="12" t="str">
        <f>IF(A12="","",③リレー情報確認!$J$1)</f>
        <v/>
      </c>
      <c r="D12" s="12" t="str">
        <f>IF(A12="","",③リレー情報確認!$P$1)</f>
        <v/>
      </c>
      <c r="E12" s="12" t="str">
        <f t="shared" si="0"/>
        <v/>
      </c>
      <c r="F12" s="12" t="str">
        <f t="shared" si="1"/>
        <v/>
      </c>
      <c r="G12" s="12">
        <v>3</v>
      </c>
      <c r="H12" s="12" t="str">
        <f>IF(A12="","",③リレー情報確認!K10)</f>
        <v/>
      </c>
      <c r="I12" s="12" t="str">
        <f>IF(A12="","",③リレー情報確認!J10)</f>
        <v/>
      </c>
      <c r="J12" s="12" t="str">
        <f>IF(A12="","",種目情報!$J$5)</f>
        <v/>
      </c>
      <c r="K12" s="12" t="str">
        <f>IF(A12="","",③リレー情報確認!$L$8)</f>
        <v/>
      </c>
      <c r="L12" s="12" t="str">
        <f t="shared" si="3"/>
        <v/>
      </c>
      <c r="M12" s="12" t="str">
        <f>IF(A12="","",種目情報!$K$5)</f>
        <v/>
      </c>
    </row>
    <row r="13" spans="1:13">
      <c r="A13" s="12" t="str">
        <f>IF(③リレー情報確認!I11="","",1610000+①団体情報入力!$D$3*10)</f>
        <v/>
      </c>
      <c r="B13" s="12" t="str">
        <f>IF(A13="","",①団体情報入力!$D$3)</f>
        <v/>
      </c>
      <c r="C13" s="12" t="str">
        <f>IF(A13="","",③リレー情報確認!$J$1)</f>
        <v/>
      </c>
      <c r="D13" s="12" t="str">
        <f>IF(A13="","",③リレー情報確認!$P$1)</f>
        <v/>
      </c>
      <c r="E13" s="12" t="str">
        <f t="shared" si="0"/>
        <v/>
      </c>
      <c r="F13" s="12" t="str">
        <f t="shared" si="1"/>
        <v/>
      </c>
      <c r="G13" s="12">
        <v>4</v>
      </c>
      <c r="H13" s="12" t="str">
        <f>IF(A13="","",③リレー情報確認!K11)</f>
        <v/>
      </c>
      <c r="I13" s="12" t="str">
        <f>IF(A13="","",③リレー情報確認!J11)</f>
        <v/>
      </c>
      <c r="J13" s="12" t="str">
        <f>IF(A13="","",種目情報!$J$5)</f>
        <v/>
      </c>
      <c r="K13" s="12" t="str">
        <f>IF(A13="","",③リレー情報確認!$L$8)</f>
        <v/>
      </c>
      <c r="L13" s="12" t="str">
        <f t="shared" si="3"/>
        <v/>
      </c>
      <c r="M13" s="12" t="str">
        <f>IF(A13="","",種目情報!$K$5)</f>
        <v/>
      </c>
    </row>
    <row r="14" spans="1:13">
      <c r="A14" s="12" t="str">
        <f>IF(③リレー情報確認!I12="","",1610000+①団体情報入力!$D$3*10)</f>
        <v/>
      </c>
      <c r="B14" s="12" t="str">
        <f>IF(A14="","",①団体情報入力!$D$3)</f>
        <v/>
      </c>
      <c r="C14" s="12" t="str">
        <f>IF(A14="","",③リレー情報確認!$J$1)</f>
        <v/>
      </c>
      <c r="D14" s="12" t="str">
        <f>IF(A14="","",③リレー情報確認!$P$1)</f>
        <v/>
      </c>
      <c r="E14" s="12" t="str">
        <f t="shared" si="0"/>
        <v/>
      </c>
      <c r="F14" s="12" t="str">
        <f t="shared" si="1"/>
        <v/>
      </c>
      <c r="G14" s="12">
        <v>5</v>
      </c>
      <c r="H14" s="12" t="str">
        <f>IF(A14="","",③リレー情報確認!K12)</f>
        <v/>
      </c>
      <c r="I14" s="12" t="str">
        <f>IF(A14="","",③リレー情報確認!J12)</f>
        <v/>
      </c>
      <c r="J14" s="12" t="str">
        <f>IF(A14="","",種目情報!$J$5)</f>
        <v/>
      </c>
      <c r="K14" s="12" t="str">
        <f>IF(A14="","",③リレー情報確認!$L$8)</f>
        <v/>
      </c>
      <c r="L14" s="12" t="str">
        <f t="shared" si="3"/>
        <v/>
      </c>
      <c r="M14" s="12" t="str">
        <f>IF(A14="","",種目情報!$K$5)</f>
        <v/>
      </c>
    </row>
    <row r="15" spans="1:13">
      <c r="A15" s="12" t="str">
        <f>IF(③リレー情報確認!I13="","",1610000+①団体情報入力!$D$3*10)</f>
        <v/>
      </c>
      <c r="B15" s="12" t="str">
        <f>IF(A15="","",①団体情報入力!$D$3)</f>
        <v/>
      </c>
      <c r="C15" s="12" t="str">
        <f>IF(A15="","",③リレー情報確認!$J$1)</f>
        <v/>
      </c>
      <c r="D15" s="12" t="str">
        <f>IF(A15="","",③リレー情報確認!$P$1)</f>
        <v/>
      </c>
      <c r="E15" s="12" t="str">
        <f t="shared" si="0"/>
        <v/>
      </c>
      <c r="F15" s="12" t="str">
        <f t="shared" si="1"/>
        <v/>
      </c>
      <c r="G15" s="12">
        <v>6</v>
      </c>
      <c r="H15" s="12" t="str">
        <f>IF(A15="","",③リレー情報確認!K13)</f>
        <v/>
      </c>
      <c r="I15" s="12" t="str">
        <f>IF(A15="","",③リレー情報確認!J13)</f>
        <v/>
      </c>
      <c r="J15" s="12" t="str">
        <f>IF(A15="","",種目情報!$J$5)</f>
        <v/>
      </c>
      <c r="K15" s="12" t="str">
        <f>IF(A15="","",③リレー情報確認!$L$8)</f>
        <v/>
      </c>
      <c r="L15" s="12" t="str">
        <f t="shared" si="3"/>
        <v/>
      </c>
      <c r="M15" s="12" t="str">
        <f>IF(A15="","",種目情報!$K$5)</f>
        <v/>
      </c>
    </row>
    <row r="16" spans="1:13" s="220" customFormat="1">
      <c r="A16" s="12" t="str">
        <f>IF(③リレー情報確認!I14="","",1610000+①団体情報入力!$D$3*10)</f>
        <v/>
      </c>
      <c r="B16" s="12" t="str">
        <f>IF(A16="","",①団体情報入力!$D$3)</f>
        <v/>
      </c>
      <c r="C16" s="12" t="str">
        <f>IF(A16="","",③リレー情報確認!$J$1)</f>
        <v/>
      </c>
      <c r="D16" s="12" t="str">
        <f>IF(A16="","",③リレー情報確認!$P$1)</f>
        <v/>
      </c>
      <c r="E16" s="12" t="str">
        <f t="shared" si="0"/>
        <v/>
      </c>
      <c r="F16" s="12" t="str">
        <f t="shared" si="1"/>
        <v/>
      </c>
      <c r="G16" s="12">
        <v>7</v>
      </c>
      <c r="H16" s="12" t="str">
        <f>IF(A16="","",③リレー情報確認!K14)</f>
        <v/>
      </c>
      <c r="I16" s="12" t="str">
        <f>IF(A16="","",③リレー情報確認!J14)</f>
        <v/>
      </c>
      <c r="J16" s="12" t="str">
        <f>IF(A16="","",種目情報!$J$5)</f>
        <v/>
      </c>
      <c r="K16" s="12" t="str">
        <f>IF(A16="","",③リレー情報確認!$L$8)</f>
        <v/>
      </c>
      <c r="L16" s="12" t="str">
        <f t="shared" si="3"/>
        <v/>
      </c>
      <c r="M16" s="12" t="str">
        <f>IF(A16="","",種目情報!$K$5)</f>
        <v/>
      </c>
    </row>
    <row r="17" spans="1:13" s="220" customFormat="1">
      <c r="A17" s="12" t="str">
        <f>IF(③リレー情報確認!I15="","",1610000+①団体情報入力!$D$3*10)</f>
        <v/>
      </c>
      <c r="B17" s="12" t="str">
        <f>IF(A17="","",①団体情報入力!$D$3)</f>
        <v/>
      </c>
      <c r="C17" s="12" t="str">
        <f>IF(A17="","",③リレー情報確認!$J$1)</f>
        <v/>
      </c>
      <c r="D17" s="12" t="str">
        <f>IF(A17="","",③リレー情報確認!$P$1)</f>
        <v/>
      </c>
      <c r="E17" s="12" t="str">
        <f t="shared" si="0"/>
        <v/>
      </c>
      <c r="F17" s="12" t="str">
        <f t="shared" si="1"/>
        <v/>
      </c>
      <c r="G17" s="12">
        <v>8</v>
      </c>
      <c r="H17" s="12" t="str">
        <f>IF(A17="","",③リレー情報確認!K15)</f>
        <v/>
      </c>
      <c r="I17" s="12" t="str">
        <f>IF(A17="","",③リレー情報確認!J15)</f>
        <v/>
      </c>
      <c r="J17" s="12" t="str">
        <f>IF(A17="","",種目情報!$J$5)</f>
        <v/>
      </c>
      <c r="K17" s="12" t="str">
        <f>IF(A17="","",③リレー情報確認!$L$8)</f>
        <v/>
      </c>
      <c r="L17" s="12" t="str">
        <f t="shared" si="3"/>
        <v/>
      </c>
      <c r="M17" s="12" t="str">
        <f>IF(A17="","",種目情報!$K$5)</f>
        <v/>
      </c>
    </row>
    <row r="18" spans="1:13">
      <c r="A18" t="str">
        <f>IF(③リレー情報確認!O8="","",420000+①団体情報入力!$D$3*10)</f>
        <v/>
      </c>
      <c r="B18" t="str">
        <f>IF(A18="","",①団体情報入力!$D$3)</f>
        <v/>
      </c>
      <c r="C18" t="str">
        <f>IF(A18="","",③リレー情報確認!$J$1)</f>
        <v/>
      </c>
      <c r="D18" t="str">
        <f>IF(A18="","",③リレー情報確認!$P$1)</f>
        <v/>
      </c>
      <c r="E18" t="str">
        <f t="shared" si="0"/>
        <v/>
      </c>
      <c r="F18" t="str">
        <f t="shared" si="1"/>
        <v/>
      </c>
      <c r="G18">
        <v>1</v>
      </c>
      <c r="H18" t="str">
        <f>IF(A18="","",③リレー情報確認!Q8)</f>
        <v/>
      </c>
      <c r="I18" t="str">
        <f>IF(A18="","",③リレー情報確認!P8)</f>
        <v/>
      </c>
      <c r="J18" t="str">
        <f>IF(A18="","",種目情報!$J$6)</f>
        <v/>
      </c>
      <c r="K18" t="str">
        <f>IF(A18="","",③リレー情報確認!$R$8)</f>
        <v/>
      </c>
      <c r="L18" t="str">
        <f>IF(A18="","",0)</f>
        <v/>
      </c>
      <c r="M18" t="str">
        <f>IF(A18="","",種目情報!$K$6)</f>
        <v/>
      </c>
    </row>
    <row r="19" spans="1:13">
      <c r="A19" s="220" t="str">
        <f>IF(③リレー情報確認!O9="","",420000+①団体情報入力!$D$3*10)</f>
        <v/>
      </c>
      <c r="B19" s="220" t="str">
        <f>IF(A19="","",①団体情報入力!$D$3)</f>
        <v/>
      </c>
      <c r="C19" s="220" t="str">
        <f>IF(A19="","",③リレー情報確認!$J$1)</f>
        <v/>
      </c>
      <c r="D19" s="220" t="str">
        <f>IF(A19="","",③リレー情報確認!$P$1)</f>
        <v/>
      </c>
      <c r="E19" s="220" t="str">
        <f t="shared" si="0"/>
        <v/>
      </c>
      <c r="F19" s="220" t="str">
        <f t="shared" si="1"/>
        <v/>
      </c>
      <c r="G19" s="220">
        <v>2</v>
      </c>
      <c r="H19" s="220" t="str">
        <f>IF(A19="","",③リレー情報確認!Q9)</f>
        <v/>
      </c>
      <c r="I19" s="220" t="str">
        <f>IF(A19="","",③リレー情報確認!P9)</f>
        <v/>
      </c>
      <c r="J19" s="220" t="str">
        <f>IF(A19="","",種目情報!$J$6)</f>
        <v/>
      </c>
      <c r="K19" s="220" t="str">
        <f>IF(A19="","",③リレー情報確認!$R$8)</f>
        <v/>
      </c>
      <c r="L19" s="220" t="str">
        <f t="shared" ref="L19:L25" si="4">IF(A19="","",0)</f>
        <v/>
      </c>
      <c r="M19" s="220" t="str">
        <f>IF(A19="","",種目情報!$K$6)</f>
        <v/>
      </c>
    </row>
    <row r="20" spans="1:13">
      <c r="A20" s="220" t="str">
        <f>IF(③リレー情報確認!O10="","",420000+①団体情報入力!$D$3*10)</f>
        <v/>
      </c>
      <c r="B20" s="220" t="str">
        <f>IF(A20="","",①団体情報入力!$D$3)</f>
        <v/>
      </c>
      <c r="C20" s="220" t="str">
        <f>IF(A20="","",③リレー情報確認!$J$1)</f>
        <v/>
      </c>
      <c r="D20" s="220" t="str">
        <f>IF(A20="","",③リレー情報確認!$P$1)</f>
        <v/>
      </c>
      <c r="E20" s="220" t="str">
        <f t="shared" si="0"/>
        <v/>
      </c>
      <c r="F20" s="220" t="str">
        <f t="shared" si="1"/>
        <v/>
      </c>
      <c r="G20" s="220">
        <v>3</v>
      </c>
      <c r="H20" s="220" t="str">
        <f>IF(A20="","",③リレー情報確認!Q10)</f>
        <v/>
      </c>
      <c r="I20" s="220" t="str">
        <f>IF(A20="","",③リレー情報確認!P10)</f>
        <v/>
      </c>
      <c r="J20" s="220" t="str">
        <f>IF(A20="","",種目情報!$J$6)</f>
        <v/>
      </c>
      <c r="K20" s="220" t="str">
        <f>IF(A20="","",③リレー情報確認!$R$8)</f>
        <v/>
      </c>
      <c r="L20" s="220" t="str">
        <f t="shared" si="4"/>
        <v/>
      </c>
      <c r="M20" s="220" t="str">
        <f>IF(A20="","",種目情報!$K$6)</f>
        <v/>
      </c>
    </row>
    <row r="21" spans="1:13">
      <c r="A21" s="220" t="str">
        <f>IF(③リレー情報確認!O11="","",420000+①団体情報入力!$D$3*10)</f>
        <v/>
      </c>
      <c r="B21" s="220" t="str">
        <f>IF(A21="","",①団体情報入力!$D$3)</f>
        <v/>
      </c>
      <c r="C21" s="220" t="str">
        <f>IF(A21="","",③リレー情報確認!$J$1)</f>
        <v/>
      </c>
      <c r="D21" s="220" t="str">
        <f>IF(A21="","",③リレー情報確認!$P$1)</f>
        <v/>
      </c>
      <c r="E21" s="220" t="str">
        <f t="shared" si="0"/>
        <v/>
      </c>
      <c r="F21" s="220" t="str">
        <f t="shared" si="1"/>
        <v/>
      </c>
      <c r="G21" s="220">
        <v>4</v>
      </c>
      <c r="H21" s="220" t="str">
        <f>IF(A21="","",③リレー情報確認!Q11)</f>
        <v/>
      </c>
      <c r="I21" s="220" t="str">
        <f>IF(A21="","",③リレー情報確認!P11)</f>
        <v/>
      </c>
      <c r="J21" s="220" t="str">
        <f>IF(A21="","",種目情報!$J$6)</f>
        <v/>
      </c>
      <c r="K21" s="220" t="str">
        <f>IF(A21="","",③リレー情報確認!$R$8)</f>
        <v/>
      </c>
      <c r="L21" s="220" t="str">
        <f t="shared" si="4"/>
        <v/>
      </c>
      <c r="M21" s="220" t="str">
        <f>IF(A21="","",種目情報!$K$6)</f>
        <v/>
      </c>
    </row>
    <row r="22" spans="1:13">
      <c r="A22" s="220" t="str">
        <f>IF(③リレー情報確認!O12="","",420000+①団体情報入力!$D$3*10)</f>
        <v/>
      </c>
      <c r="B22" s="220" t="str">
        <f>IF(A22="","",①団体情報入力!$D$3)</f>
        <v/>
      </c>
      <c r="C22" s="220" t="str">
        <f>IF(A22="","",③リレー情報確認!$J$1)</f>
        <v/>
      </c>
      <c r="D22" s="220" t="str">
        <f>IF(A22="","",③リレー情報確認!$P$1)</f>
        <v/>
      </c>
      <c r="E22" s="220" t="str">
        <f t="shared" si="0"/>
        <v/>
      </c>
      <c r="F22" s="220" t="str">
        <f t="shared" si="1"/>
        <v/>
      </c>
      <c r="G22" s="220">
        <v>5</v>
      </c>
      <c r="H22" s="220" t="str">
        <f>IF(A22="","",③リレー情報確認!Q12)</f>
        <v/>
      </c>
      <c r="I22" s="220" t="str">
        <f>IF(A22="","",③リレー情報確認!P12)</f>
        <v/>
      </c>
      <c r="J22" s="220" t="str">
        <f>IF(A22="","",種目情報!$J$6)</f>
        <v/>
      </c>
      <c r="K22" s="220" t="str">
        <f>IF(A22="","",③リレー情報確認!$R$8)</f>
        <v/>
      </c>
      <c r="L22" s="220" t="str">
        <f t="shared" si="4"/>
        <v/>
      </c>
      <c r="M22" s="220" t="str">
        <f>IF(A22="","",種目情報!$K$6)</f>
        <v/>
      </c>
    </row>
    <row r="23" spans="1:13">
      <c r="A23" s="220" t="str">
        <f>IF(③リレー情報確認!O13="","",420000+①団体情報入力!$D$3*10)</f>
        <v/>
      </c>
      <c r="B23" s="220" t="str">
        <f>IF(A23="","",①団体情報入力!$D$3)</f>
        <v/>
      </c>
      <c r="C23" s="220" t="str">
        <f>IF(A23="","",③リレー情報確認!$J$1)</f>
        <v/>
      </c>
      <c r="D23" s="220" t="str">
        <f>IF(A23="","",③リレー情報確認!$P$1)</f>
        <v/>
      </c>
      <c r="E23" s="220" t="str">
        <f t="shared" si="0"/>
        <v/>
      </c>
      <c r="F23" s="220" t="str">
        <f t="shared" si="1"/>
        <v/>
      </c>
      <c r="G23" s="220">
        <v>6</v>
      </c>
      <c r="H23" s="220" t="str">
        <f>IF(A23="","",③リレー情報確認!Q13)</f>
        <v/>
      </c>
      <c r="I23" s="220" t="str">
        <f>IF(A23="","",③リレー情報確認!P13)</f>
        <v/>
      </c>
      <c r="J23" s="220" t="str">
        <f>IF(A23="","",種目情報!$J$6)</f>
        <v/>
      </c>
      <c r="K23" s="220" t="str">
        <f>IF(A23="","",③リレー情報確認!$R$8)</f>
        <v/>
      </c>
      <c r="L23" s="220" t="str">
        <f t="shared" si="4"/>
        <v/>
      </c>
      <c r="M23" s="220" t="str">
        <f>IF(A23="","",種目情報!$K$6)</f>
        <v/>
      </c>
    </row>
    <row r="24" spans="1:13" s="220" customFormat="1">
      <c r="A24" s="220" t="str">
        <f>IF(③リレー情報確認!O14="","",420000+①団体情報入力!$D$3*10)</f>
        <v/>
      </c>
      <c r="B24" s="220" t="str">
        <f>IF(A24="","",①団体情報入力!$D$3)</f>
        <v/>
      </c>
      <c r="C24" s="220" t="str">
        <f>IF(A24="","",③リレー情報確認!$J$1)</f>
        <v/>
      </c>
      <c r="D24" s="220" t="str">
        <f>IF(A24="","",③リレー情報確認!$P$1)</f>
        <v/>
      </c>
      <c r="E24" s="220" t="str">
        <f t="shared" si="0"/>
        <v/>
      </c>
      <c r="F24" s="220" t="str">
        <f t="shared" si="1"/>
        <v/>
      </c>
      <c r="G24" s="220">
        <v>7</v>
      </c>
      <c r="H24" s="220" t="str">
        <f>IF(A24="","",③リレー情報確認!Q14)</f>
        <v/>
      </c>
      <c r="I24" s="220" t="str">
        <f>IF(A24="","",③リレー情報確認!P14)</f>
        <v/>
      </c>
      <c r="J24" s="220" t="str">
        <f>IF(A24="","",種目情報!$J$6)</f>
        <v/>
      </c>
      <c r="K24" s="220" t="str">
        <f>IF(A24="","",③リレー情報確認!$R$8)</f>
        <v/>
      </c>
      <c r="L24" s="220" t="str">
        <f t="shared" si="4"/>
        <v/>
      </c>
      <c r="M24" s="220" t="str">
        <f>IF(A24="","",種目情報!$K$6)</f>
        <v/>
      </c>
    </row>
    <row r="25" spans="1:13" s="220" customFormat="1">
      <c r="A25" s="220" t="str">
        <f>IF(③リレー情報確認!O15="","",420000+①団体情報入力!$D$3*10)</f>
        <v/>
      </c>
      <c r="B25" s="220" t="str">
        <f>IF(A25="","",①団体情報入力!$D$3)</f>
        <v/>
      </c>
      <c r="C25" s="220" t="str">
        <f>IF(A25="","",③リレー情報確認!$J$1)</f>
        <v/>
      </c>
      <c r="D25" s="220" t="str">
        <f>IF(A25="","",③リレー情報確認!$P$1)</f>
        <v/>
      </c>
      <c r="E25" s="220" t="str">
        <f t="shared" si="0"/>
        <v/>
      </c>
      <c r="F25" s="220" t="str">
        <f t="shared" si="1"/>
        <v/>
      </c>
      <c r="G25" s="220">
        <v>8</v>
      </c>
      <c r="H25" s="220" t="str">
        <f>IF(A25="","",③リレー情報確認!Q15)</f>
        <v/>
      </c>
      <c r="I25" s="220" t="str">
        <f>IF(A25="","",③リレー情報確認!P15)</f>
        <v/>
      </c>
      <c r="J25" s="220" t="str">
        <f>IF(A25="","",種目情報!$J$6)</f>
        <v/>
      </c>
      <c r="K25" s="220" t="str">
        <f>IF(A25="","",③リレー情報確認!$R$8)</f>
        <v/>
      </c>
      <c r="L25" s="220" t="str">
        <f t="shared" si="4"/>
        <v/>
      </c>
      <c r="M25" s="220" t="str">
        <f>IF(A25="","",種目情報!$K$6)</f>
        <v/>
      </c>
    </row>
    <row r="26" spans="1:13">
      <c r="A26" s="11" t="str">
        <f>IF(③リレー情報確認!U8="","",1620000+①団体情報入力!$D$3*10)</f>
        <v/>
      </c>
      <c r="B26" s="11" t="str">
        <f>IF(A26="","",①団体情報入力!$D$3)</f>
        <v/>
      </c>
      <c r="C26" s="11" t="str">
        <f>IF(A26="","",③リレー情報確認!$J$1)</f>
        <v/>
      </c>
      <c r="D26" s="11" t="str">
        <f>IF(A26="","",③リレー情報確認!$P$1)</f>
        <v/>
      </c>
      <c r="E26" s="11" t="str">
        <f t="shared" si="0"/>
        <v/>
      </c>
      <c r="F26" s="11" t="str">
        <f t="shared" si="1"/>
        <v/>
      </c>
      <c r="G26" s="11">
        <v>1</v>
      </c>
      <c r="H26" s="11" t="str">
        <f>IF(A26="","",③リレー情報確認!W8)</f>
        <v/>
      </c>
      <c r="I26" s="11" t="str">
        <f>IF(A26="","",③リレー情報確認!V8)</f>
        <v/>
      </c>
      <c r="J26" s="11" t="str">
        <f>IF(A26="","",種目情報!$J$7)</f>
        <v/>
      </c>
      <c r="K26" s="11" t="str">
        <f>IF(A26="","",③リレー情報確認!$X$8)</f>
        <v/>
      </c>
      <c r="L26" s="11" t="str">
        <f t="shared" ref="L26" si="5">IF(A26="","",0)</f>
        <v/>
      </c>
      <c r="M26" s="11" t="str">
        <f>IF(A26="","",種目情報!$K$7)</f>
        <v/>
      </c>
    </row>
    <row r="27" spans="1:13">
      <c r="A27" s="11" t="str">
        <f>IF(③リレー情報確認!U9="","",1620000+①団体情報入力!$D$3*10)</f>
        <v/>
      </c>
      <c r="B27" s="11" t="str">
        <f>IF(A27="","",①団体情報入力!$D$3)</f>
        <v/>
      </c>
      <c r="C27" s="11" t="str">
        <f>IF(A27="","",③リレー情報確認!$J$1)</f>
        <v/>
      </c>
      <c r="D27" s="11" t="str">
        <f>IF(A27="","",③リレー情報確認!$P$1)</f>
        <v/>
      </c>
      <c r="E27" s="11" t="str">
        <f t="shared" si="0"/>
        <v/>
      </c>
      <c r="F27" s="11" t="str">
        <f t="shared" si="1"/>
        <v/>
      </c>
      <c r="G27" s="11">
        <v>2</v>
      </c>
      <c r="H27" s="11" t="str">
        <f>IF(A27="","",③リレー情報確認!W9)</f>
        <v/>
      </c>
      <c r="I27" s="11" t="str">
        <f>IF(A27="","",③リレー情報確認!V9)</f>
        <v/>
      </c>
      <c r="J27" s="11" t="str">
        <f>IF(A27="","",種目情報!$J$7)</f>
        <v/>
      </c>
      <c r="K27" s="11" t="str">
        <f>IF(A27="","",③リレー情報確認!$X$8)</f>
        <v/>
      </c>
      <c r="L27" s="11" t="str">
        <f t="shared" ref="L27:L33" si="6">IF(A27="","",0)</f>
        <v/>
      </c>
      <c r="M27" s="11" t="str">
        <f>IF(A27="","",種目情報!$K$7)</f>
        <v/>
      </c>
    </row>
    <row r="28" spans="1:13">
      <c r="A28" s="11" t="str">
        <f>IF(③リレー情報確認!U10="","",1620000+①団体情報入力!$D$3*10)</f>
        <v/>
      </c>
      <c r="B28" s="11" t="str">
        <f>IF(A28="","",①団体情報入力!$D$3)</f>
        <v/>
      </c>
      <c r="C28" s="11" t="str">
        <f>IF(A28="","",③リレー情報確認!$J$1)</f>
        <v/>
      </c>
      <c r="D28" s="11" t="str">
        <f>IF(A28="","",③リレー情報確認!$P$1)</f>
        <v/>
      </c>
      <c r="E28" s="11" t="str">
        <f t="shared" si="0"/>
        <v/>
      </c>
      <c r="F28" s="11" t="str">
        <f t="shared" si="1"/>
        <v/>
      </c>
      <c r="G28" s="11">
        <v>3</v>
      </c>
      <c r="H28" s="11" t="str">
        <f>IF(A28="","",③リレー情報確認!W10)</f>
        <v/>
      </c>
      <c r="I28" s="11" t="str">
        <f>IF(A28="","",③リレー情報確認!V10)</f>
        <v/>
      </c>
      <c r="J28" s="11" t="str">
        <f>IF(A28="","",種目情報!$J$7)</f>
        <v/>
      </c>
      <c r="K28" s="11" t="str">
        <f>IF(A28="","",③リレー情報確認!$X$8)</f>
        <v/>
      </c>
      <c r="L28" s="11" t="str">
        <f t="shared" si="6"/>
        <v/>
      </c>
      <c r="M28" s="11" t="str">
        <f>IF(A28="","",種目情報!$K$7)</f>
        <v/>
      </c>
    </row>
    <row r="29" spans="1:13">
      <c r="A29" s="11" t="str">
        <f>IF(③リレー情報確認!U11="","",1620000+①団体情報入力!$D$3*10)</f>
        <v/>
      </c>
      <c r="B29" s="11" t="str">
        <f>IF(A29="","",①団体情報入力!$D$3)</f>
        <v/>
      </c>
      <c r="C29" s="11" t="str">
        <f>IF(A29="","",③リレー情報確認!$J$1)</f>
        <v/>
      </c>
      <c r="D29" s="11" t="str">
        <f>IF(A29="","",③リレー情報確認!$P$1)</f>
        <v/>
      </c>
      <c r="E29" s="11" t="str">
        <f t="shared" si="0"/>
        <v/>
      </c>
      <c r="F29" s="11" t="str">
        <f t="shared" si="1"/>
        <v/>
      </c>
      <c r="G29" s="11">
        <v>4</v>
      </c>
      <c r="H29" s="11" t="str">
        <f>IF(A29="","",③リレー情報確認!W11)</f>
        <v/>
      </c>
      <c r="I29" s="11" t="str">
        <f>IF(A29="","",③リレー情報確認!V11)</f>
        <v/>
      </c>
      <c r="J29" s="11" t="str">
        <f>IF(A29="","",種目情報!$J$7)</f>
        <v/>
      </c>
      <c r="K29" s="11" t="str">
        <f>IF(A29="","",③リレー情報確認!$X$8)</f>
        <v/>
      </c>
      <c r="L29" s="11" t="str">
        <f t="shared" si="6"/>
        <v/>
      </c>
      <c r="M29" s="11" t="str">
        <f>IF(A29="","",種目情報!$K$7)</f>
        <v/>
      </c>
    </row>
    <row r="30" spans="1:13">
      <c r="A30" s="11" t="str">
        <f>IF(③リレー情報確認!U12="","",1620000+①団体情報入力!$D$3*10)</f>
        <v/>
      </c>
      <c r="B30" s="11" t="str">
        <f>IF(A30="","",①団体情報入力!$D$3)</f>
        <v/>
      </c>
      <c r="C30" s="11" t="str">
        <f>IF(A30="","",③リレー情報確認!$J$1)</f>
        <v/>
      </c>
      <c r="D30" s="11" t="str">
        <f>IF(A30="","",③リレー情報確認!$P$1)</f>
        <v/>
      </c>
      <c r="E30" s="11" t="str">
        <f t="shared" si="0"/>
        <v/>
      </c>
      <c r="F30" s="11" t="str">
        <f t="shared" si="1"/>
        <v/>
      </c>
      <c r="G30" s="11">
        <v>5</v>
      </c>
      <c r="H30" s="11" t="str">
        <f>IF(A30="","",③リレー情報確認!W12)</f>
        <v/>
      </c>
      <c r="I30" s="11" t="str">
        <f>IF(A30="","",③リレー情報確認!V12)</f>
        <v/>
      </c>
      <c r="J30" s="11" t="str">
        <f>IF(A30="","",種目情報!$J$7)</f>
        <v/>
      </c>
      <c r="K30" s="11" t="str">
        <f>IF(A30="","",③リレー情報確認!$X$8)</f>
        <v/>
      </c>
      <c r="L30" s="11" t="str">
        <f t="shared" si="6"/>
        <v/>
      </c>
      <c r="M30" s="11" t="str">
        <f>IF(A30="","",種目情報!$K$7)</f>
        <v/>
      </c>
    </row>
    <row r="31" spans="1:13">
      <c r="A31" s="11" t="str">
        <f>IF(③リレー情報確認!U13="","",1620000+①団体情報入力!$D$3*10)</f>
        <v/>
      </c>
      <c r="B31" s="11" t="str">
        <f>IF(A31="","",①団体情報入力!$D$3)</f>
        <v/>
      </c>
      <c r="C31" s="11" t="str">
        <f>IF(A31="","",③リレー情報確認!$J$1)</f>
        <v/>
      </c>
      <c r="D31" s="11" t="str">
        <f>IF(A31="","",③リレー情報確認!$P$1)</f>
        <v/>
      </c>
      <c r="E31" s="11" t="str">
        <f t="shared" si="0"/>
        <v/>
      </c>
      <c r="F31" s="11" t="str">
        <f t="shared" si="1"/>
        <v/>
      </c>
      <c r="G31" s="11">
        <v>6</v>
      </c>
      <c r="H31" s="11" t="str">
        <f>IF(A31="","",③リレー情報確認!W13)</f>
        <v/>
      </c>
      <c r="I31" s="11" t="str">
        <f>IF(A31="","",③リレー情報確認!V13)</f>
        <v/>
      </c>
      <c r="J31" s="11" t="str">
        <f>IF(A31="","",種目情報!$J$7)</f>
        <v/>
      </c>
      <c r="K31" s="11" t="str">
        <f>IF(A31="","",③リレー情報確認!$X$8)</f>
        <v/>
      </c>
      <c r="L31" s="11" t="str">
        <f t="shared" si="6"/>
        <v/>
      </c>
      <c r="M31" s="11" t="str">
        <f>IF(A31="","",種目情報!$K$7)</f>
        <v/>
      </c>
    </row>
    <row r="32" spans="1:13">
      <c r="A32" s="11" t="str">
        <f>IF(③リレー情報確認!U14="","",1620000+①団体情報入力!$D$3*10)</f>
        <v/>
      </c>
      <c r="B32" s="11" t="str">
        <f>IF(A32="","",①団体情報入力!$D$3)</f>
        <v/>
      </c>
      <c r="C32" s="11" t="str">
        <f>IF(A32="","",③リレー情報確認!$J$1)</f>
        <v/>
      </c>
      <c r="D32" s="11" t="str">
        <f>IF(A32="","",③リレー情報確認!$P$1)</f>
        <v/>
      </c>
      <c r="E32" s="11" t="str">
        <f t="shared" si="0"/>
        <v/>
      </c>
      <c r="F32" s="11" t="str">
        <f t="shared" si="1"/>
        <v/>
      </c>
      <c r="G32" s="11">
        <v>7</v>
      </c>
      <c r="H32" s="11" t="str">
        <f>IF(A32="","",③リレー情報確認!W14)</f>
        <v/>
      </c>
      <c r="I32" s="11" t="str">
        <f>IF(A32="","",③リレー情報確認!V14)</f>
        <v/>
      </c>
      <c r="J32" s="11" t="str">
        <f>IF(A32="","",種目情報!$J$7)</f>
        <v/>
      </c>
      <c r="K32" s="11" t="str">
        <f>IF(A32="","",③リレー情報確認!$X$8)</f>
        <v/>
      </c>
      <c r="L32" s="11" t="str">
        <f t="shared" si="6"/>
        <v/>
      </c>
      <c r="M32" s="11" t="str">
        <f>IF(A32="","",種目情報!$K$7)</f>
        <v/>
      </c>
    </row>
    <row r="33" spans="1:13">
      <c r="A33" s="11" t="str">
        <f>IF(③リレー情報確認!U15="","",1620000+①団体情報入力!$D$3*10)</f>
        <v/>
      </c>
      <c r="B33" s="11" t="str">
        <f>IF(A33="","",①団体情報入力!$D$3)</f>
        <v/>
      </c>
      <c r="C33" s="11" t="str">
        <f>IF(A33="","",③リレー情報確認!$J$1)</f>
        <v/>
      </c>
      <c r="D33" s="11" t="str">
        <f>IF(A33="","",③リレー情報確認!$P$1)</f>
        <v/>
      </c>
      <c r="E33" s="11" t="str">
        <f t="shared" si="0"/>
        <v/>
      </c>
      <c r="F33" s="11" t="str">
        <f t="shared" si="1"/>
        <v/>
      </c>
      <c r="G33" s="11">
        <v>8</v>
      </c>
      <c r="H33" s="11" t="str">
        <f>IF(A33="","",③リレー情報確認!W15)</f>
        <v/>
      </c>
      <c r="I33" s="11" t="str">
        <f>IF(A33="","",③リレー情報確認!V15)</f>
        <v/>
      </c>
      <c r="J33" s="11" t="str">
        <f>IF(A33="","",種目情報!$J$7)</f>
        <v/>
      </c>
      <c r="K33" s="11" t="str">
        <f>IF(A33="","",③リレー情報確認!$X$8)</f>
        <v/>
      </c>
      <c r="L33" s="11" t="str">
        <f t="shared" si="6"/>
        <v/>
      </c>
      <c r="M33" s="11" t="str">
        <f>IF(A33="","",種目情報!$K$7)</f>
        <v/>
      </c>
    </row>
  </sheetData>
  <sheetProtection sheet="1" objects="1" scenarios="1"/>
  <phoneticPr fontId="4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M223"/>
  <sheetViews>
    <sheetView workbookViewId="0">
      <selection activeCell="E15" sqref="E15"/>
    </sheetView>
  </sheetViews>
  <sheetFormatPr defaultColWidth="9" defaultRowHeight="13.5"/>
  <cols>
    <col min="1" max="1" width="5.875" style="2" customWidth="1"/>
    <col min="2" max="2" width="19.5" style="2" customWidth="1"/>
    <col min="3" max="3" width="5.875" style="2" customWidth="1"/>
    <col min="4" max="4" width="19.5" style="2" customWidth="1"/>
    <col min="5" max="5" width="5.875" style="2" customWidth="1"/>
    <col min="6" max="6" width="19.5" style="2" customWidth="1"/>
    <col min="7" max="7" width="5.875" style="2" customWidth="1"/>
    <col min="8" max="8" width="19.5" style="2" customWidth="1"/>
    <col min="9" max="9" width="4.5" style="2" customWidth="1"/>
    <col min="10" max="10" width="16.25" style="2" customWidth="1"/>
    <col min="11" max="12" width="9" style="2" customWidth="1"/>
    <col min="13" max="13" width="25.5" style="2" customWidth="1"/>
    <col min="14" max="14" width="11.625" style="2" customWidth="1"/>
    <col min="15" max="21" width="9" style="2" customWidth="1"/>
    <col min="22" max="16384" width="9" style="2"/>
  </cols>
  <sheetData>
    <row r="1" spans="1:13" ht="17.25">
      <c r="A1" s="8" t="s">
        <v>212</v>
      </c>
    </row>
    <row r="2" spans="1:13" ht="14.25" thickBot="1"/>
    <row r="3" spans="1:13" ht="28.9" customHeight="1">
      <c r="B3" s="454" t="s">
        <v>203</v>
      </c>
      <c r="C3" s="455"/>
      <c r="D3" s="451"/>
      <c r="E3" s="452"/>
      <c r="F3" s="453"/>
      <c r="G3" s="185" t="s">
        <v>397</v>
      </c>
    </row>
    <row r="4" spans="1:13" ht="28.9" customHeight="1">
      <c r="B4" s="454" t="s">
        <v>205</v>
      </c>
      <c r="C4" s="455"/>
      <c r="D4" s="456"/>
      <c r="E4" s="457"/>
      <c r="F4" s="458"/>
      <c r="G4" s="4" t="s">
        <v>398</v>
      </c>
      <c r="H4" s="3"/>
    </row>
    <row r="5" spans="1:13" ht="28.9" customHeight="1">
      <c r="B5" s="454" t="s">
        <v>206</v>
      </c>
      <c r="C5" s="455"/>
      <c r="D5" s="465"/>
      <c r="E5" s="466"/>
      <c r="F5" s="467"/>
      <c r="G5" s="4" t="s">
        <v>365</v>
      </c>
      <c r="H5" s="3"/>
    </row>
    <row r="6" spans="1:13" ht="28.9" customHeight="1">
      <c r="B6" s="454" t="s">
        <v>204</v>
      </c>
      <c r="C6" s="455"/>
      <c r="D6" s="459"/>
      <c r="E6" s="460"/>
      <c r="F6" s="461"/>
      <c r="G6" s="4" t="s">
        <v>366</v>
      </c>
    </row>
    <row r="7" spans="1:13" ht="28.9" customHeight="1">
      <c r="B7" s="454" t="s">
        <v>202</v>
      </c>
      <c r="C7" s="455"/>
      <c r="D7" s="462"/>
      <c r="E7" s="463"/>
      <c r="F7" s="464"/>
      <c r="G7" s="4" t="s">
        <v>98</v>
      </c>
    </row>
    <row r="8" spans="1:13" ht="28.9" customHeight="1" thickBot="1">
      <c r="B8" s="454" t="s">
        <v>37</v>
      </c>
      <c r="C8" s="455"/>
      <c r="D8" s="448"/>
      <c r="E8" s="449"/>
      <c r="F8" s="450"/>
      <c r="G8" s="4" t="s">
        <v>130</v>
      </c>
      <c r="I8" s="3"/>
    </row>
    <row r="9" spans="1:13" ht="30" customHeight="1" thickBot="1">
      <c r="A9" s="171"/>
      <c r="B9" s="446" t="s">
        <v>214</v>
      </c>
      <c r="C9" s="447"/>
      <c r="D9" s="191"/>
      <c r="E9" s="192" t="s">
        <v>215</v>
      </c>
      <c r="F9" s="193"/>
      <c r="G9" s="171"/>
      <c r="H9" s="193"/>
      <c r="M9"/>
    </row>
    <row r="10" spans="1:13">
      <c r="A10" s="171"/>
      <c r="B10" s="171"/>
      <c r="C10" s="171"/>
      <c r="D10" s="171"/>
      <c r="E10" s="171"/>
      <c r="F10" s="171"/>
      <c r="G10" s="171"/>
      <c r="H10" s="171"/>
      <c r="I10" s="171"/>
      <c r="J10" s="171"/>
      <c r="M10"/>
    </row>
    <row r="11" spans="1:13">
      <c r="A11" s="171"/>
      <c r="B11" s="171"/>
      <c r="C11" s="171"/>
      <c r="D11" s="171"/>
      <c r="E11" s="171"/>
      <c r="F11" s="171"/>
      <c r="G11" s="171"/>
      <c r="H11" s="171"/>
      <c r="I11" s="171"/>
      <c r="J11" s="171"/>
      <c r="M11"/>
    </row>
    <row r="12" spans="1:13">
      <c r="A12" s="171"/>
      <c r="B12" s="171"/>
      <c r="C12" s="171"/>
      <c r="D12" s="171"/>
      <c r="E12" s="171"/>
      <c r="F12" s="171"/>
      <c r="G12" s="171"/>
      <c r="H12" s="171"/>
      <c r="I12" s="171"/>
      <c r="J12" s="171"/>
      <c r="M12"/>
    </row>
    <row r="13" spans="1:13">
      <c r="A13" s="171"/>
      <c r="B13" s="171"/>
      <c r="C13" s="171"/>
      <c r="D13" s="171"/>
      <c r="E13" s="171"/>
      <c r="F13" s="171"/>
      <c r="G13" s="171"/>
      <c r="H13" s="171"/>
      <c r="I13" s="171"/>
      <c r="J13" s="171"/>
      <c r="M13"/>
    </row>
    <row r="14" spans="1:13">
      <c r="A14" s="171"/>
      <c r="B14" s="171"/>
      <c r="C14" s="171"/>
      <c r="D14" s="171"/>
      <c r="E14" s="171"/>
      <c r="F14" s="171"/>
      <c r="G14" s="171"/>
      <c r="H14" s="171"/>
      <c r="I14" s="171"/>
      <c r="J14" s="171"/>
      <c r="M14"/>
    </row>
    <row r="15" spans="1:13">
      <c r="A15" s="171"/>
      <c r="B15" s="171"/>
      <c r="C15" s="171"/>
      <c r="D15" s="171"/>
      <c r="E15" s="171"/>
      <c r="F15" s="171"/>
      <c r="G15" s="171"/>
      <c r="H15" s="171"/>
      <c r="I15" s="171"/>
      <c r="J15" s="171"/>
      <c r="M15"/>
    </row>
    <row r="16" spans="1:13">
      <c r="A16" s="171"/>
      <c r="B16" s="171"/>
      <c r="C16" s="171"/>
      <c r="D16" s="171"/>
      <c r="E16" s="171"/>
      <c r="F16" s="171"/>
      <c r="G16" s="171"/>
      <c r="H16" s="171"/>
      <c r="I16" s="171"/>
      <c r="J16" s="171"/>
      <c r="M16"/>
    </row>
    <row r="17" spans="1:13">
      <c r="A17" s="171"/>
      <c r="B17" s="171"/>
      <c r="C17" s="171"/>
      <c r="D17" s="171"/>
      <c r="E17" s="171"/>
      <c r="F17" s="171"/>
      <c r="G17" s="171"/>
      <c r="H17" s="171"/>
      <c r="I17" s="171"/>
      <c r="J17" s="171"/>
      <c r="M17"/>
    </row>
    <row r="18" spans="1:13">
      <c r="A18" s="171"/>
      <c r="B18" s="171"/>
      <c r="C18" s="171"/>
      <c r="D18" s="171"/>
      <c r="E18" s="171"/>
      <c r="F18" s="171"/>
      <c r="G18" s="171"/>
      <c r="H18" s="171"/>
      <c r="I18" s="171"/>
      <c r="J18" s="171"/>
      <c r="M18"/>
    </row>
    <row r="19" spans="1:13">
      <c r="A19" s="171"/>
      <c r="B19" s="171"/>
      <c r="C19" s="171"/>
      <c r="D19" s="171"/>
      <c r="E19" s="171"/>
      <c r="F19" s="171"/>
      <c r="G19" s="171"/>
      <c r="H19" s="171"/>
      <c r="I19" s="171"/>
      <c r="J19" s="171"/>
      <c r="M19"/>
    </row>
    <row r="20" spans="1:13">
      <c r="A20" s="171"/>
      <c r="B20" s="171"/>
      <c r="C20" s="171"/>
      <c r="D20" s="171"/>
      <c r="E20" s="171"/>
      <c r="F20" s="171"/>
      <c r="G20" s="171"/>
      <c r="H20" s="171"/>
      <c r="I20" s="171"/>
      <c r="J20" s="171"/>
      <c r="M20"/>
    </row>
    <row r="21" spans="1:13">
      <c r="A21" s="171"/>
      <c r="B21" s="171"/>
      <c r="C21" s="171"/>
      <c r="D21" s="171"/>
      <c r="E21" s="171"/>
      <c r="F21" s="171"/>
      <c r="G21" s="171"/>
      <c r="H21" s="171"/>
      <c r="I21" s="171"/>
      <c r="J21" s="171"/>
      <c r="M21"/>
    </row>
    <row r="22" spans="1:13">
      <c r="A22" s="171"/>
      <c r="B22" s="171"/>
      <c r="C22" s="171"/>
      <c r="D22" s="171"/>
      <c r="E22" s="171"/>
      <c r="F22" s="171"/>
      <c r="G22" s="171"/>
      <c r="H22" s="171"/>
      <c r="I22" s="171"/>
      <c r="J22" s="171"/>
      <c r="M22"/>
    </row>
    <row r="23" spans="1:13">
      <c r="A23" s="171"/>
      <c r="B23" s="171"/>
      <c r="C23" s="171"/>
      <c r="D23" s="171"/>
      <c r="E23" s="171"/>
      <c r="F23" s="171"/>
      <c r="G23" s="171"/>
      <c r="H23" s="171"/>
      <c r="I23" s="171"/>
      <c r="J23" s="171"/>
      <c r="M23"/>
    </row>
    <row r="24" spans="1:13">
      <c r="A24" s="171"/>
      <c r="B24" s="171"/>
      <c r="C24" s="171"/>
      <c r="D24" s="171"/>
      <c r="E24" s="171"/>
      <c r="F24" s="171"/>
      <c r="G24" s="171"/>
      <c r="H24" s="171"/>
      <c r="I24" s="171"/>
      <c r="J24" s="171"/>
      <c r="M24"/>
    </row>
    <row r="25" spans="1:13">
      <c r="A25" s="171"/>
      <c r="B25" s="171"/>
      <c r="C25" s="171"/>
      <c r="D25" s="171"/>
      <c r="E25" s="171"/>
      <c r="F25" s="171"/>
      <c r="G25" s="171"/>
      <c r="H25" s="171"/>
      <c r="I25" s="171"/>
      <c r="J25" s="171"/>
      <c r="M25"/>
    </row>
    <row r="26" spans="1:13">
      <c r="A26" s="171"/>
      <c r="B26" s="171"/>
      <c r="C26" s="171"/>
      <c r="D26" s="171"/>
      <c r="E26" s="171"/>
      <c r="F26" s="171"/>
      <c r="G26" s="171"/>
      <c r="H26" s="171"/>
      <c r="I26" s="171"/>
      <c r="J26" s="171"/>
      <c r="M26"/>
    </row>
    <row r="27" spans="1:13">
      <c r="A27" s="171"/>
      <c r="B27" s="171"/>
      <c r="C27" s="171"/>
      <c r="D27" s="171"/>
      <c r="E27" s="171"/>
      <c r="F27" s="171"/>
      <c r="G27" s="171"/>
      <c r="H27" s="171"/>
      <c r="I27" s="171"/>
      <c r="J27" s="171"/>
      <c r="M27"/>
    </row>
    <row r="28" spans="1:13">
      <c r="A28" s="171"/>
      <c r="B28" s="171"/>
      <c r="C28" s="171"/>
      <c r="D28" s="171"/>
      <c r="E28" s="171"/>
      <c r="F28" s="171"/>
      <c r="G28" s="171"/>
      <c r="H28" s="171"/>
      <c r="I28" s="171"/>
      <c r="J28" s="171"/>
      <c r="M28"/>
    </row>
    <row r="29" spans="1:13">
      <c r="A29" s="171"/>
      <c r="B29" s="171"/>
      <c r="C29" s="171"/>
      <c r="D29" s="171"/>
      <c r="E29" s="171"/>
      <c r="F29" s="171"/>
      <c r="G29" s="171"/>
      <c r="H29" s="171"/>
      <c r="I29" s="171"/>
      <c r="J29" s="171"/>
      <c r="M29"/>
    </row>
    <row r="30" spans="1:13">
      <c r="A30" s="171"/>
      <c r="B30" s="171"/>
      <c r="C30" s="171"/>
      <c r="D30" s="171"/>
      <c r="E30" s="171"/>
      <c r="F30" s="171"/>
      <c r="G30" s="171"/>
      <c r="H30" s="171"/>
      <c r="I30" s="171"/>
      <c r="J30" s="171"/>
      <c r="M30"/>
    </row>
    <row r="31" spans="1:13">
      <c r="A31" s="171"/>
      <c r="B31" s="171"/>
      <c r="C31" s="171"/>
      <c r="D31" s="171"/>
      <c r="E31" s="171"/>
      <c r="F31" s="171"/>
      <c r="G31" s="171"/>
      <c r="H31" s="171"/>
      <c r="I31" s="171"/>
      <c r="J31" s="171"/>
      <c r="M31"/>
    </row>
    <row r="32" spans="1:13">
      <c r="A32" s="171"/>
      <c r="B32" s="171"/>
      <c r="C32" s="171"/>
      <c r="D32" s="171"/>
      <c r="E32" s="171"/>
      <c r="F32" s="171"/>
      <c r="G32" s="171"/>
      <c r="H32" s="171"/>
      <c r="M32"/>
    </row>
    <row r="33" spans="1:13">
      <c r="A33" s="171"/>
      <c r="B33" s="171"/>
      <c r="C33" s="171"/>
      <c r="D33" s="171"/>
      <c r="E33" s="171"/>
      <c r="F33" s="171"/>
      <c r="G33" s="171"/>
      <c r="H33" s="171"/>
      <c r="M33"/>
    </row>
    <row r="34" spans="1:13">
      <c r="A34" s="171"/>
      <c r="B34" s="171"/>
      <c r="C34" s="171"/>
      <c r="D34" s="171"/>
      <c r="E34" s="171"/>
      <c r="F34" s="171"/>
      <c r="G34" s="171"/>
      <c r="H34" s="171"/>
      <c r="M34"/>
    </row>
    <row r="35" spans="1:13">
      <c r="A35" s="171"/>
      <c r="B35" s="171"/>
      <c r="C35" s="171"/>
      <c r="D35" s="171"/>
      <c r="E35" s="171"/>
      <c r="F35" s="171"/>
      <c r="G35" s="171"/>
      <c r="H35" s="171"/>
      <c r="M35"/>
    </row>
    <row r="36" spans="1:13">
      <c r="A36" s="171"/>
      <c r="B36" s="171"/>
      <c r="C36" s="171"/>
      <c r="D36" s="171"/>
      <c r="E36" s="171"/>
      <c r="F36" s="171"/>
      <c r="G36" s="171"/>
      <c r="H36" s="171"/>
      <c r="M36"/>
    </row>
    <row r="37" spans="1:13">
      <c r="A37" s="171"/>
      <c r="B37" s="171"/>
      <c r="C37" s="171"/>
      <c r="D37" s="171"/>
      <c r="E37" s="171"/>
      <c r="F37" s="171"/>
      <c r="G37" s="171"/>
      <c r="H37" s="171"/>
      <c r="M37"/>
    </row>
    <row r="38" spans="1:13">
      <c r="A38" s="171"/>
      <c r="B38" s="171"/>
      <c r="C38" s="171"/>
      <c r="D38" s="171"/>
      <c r="E38" s="171"/>
      <c r="F38" s="171"/>
      <c r="G38" s="171"/>
      <c r="H38" s="171"/>
      <c r="M38"/>
    </row>
    <row r="39" spans="1:13">
      <c r="A39" s="171"/>
      <c r="B39" s="171"/>
      <c r="C39" s="171"/>
      <c r="D39" s="171"/>
      <c r="E39" s="171"/>
      <c r="F39" s="171"/>
      <c r="G39" s="171"/>
      <c r="H39" s="171"/>
      <c r="M39"/>
    </row>
    <row r="40" spans="1:13">
      <c r="A40" s="171"/>
      <c r="B40" s="171"/>
      <c r="C40" s="171"/>
      <c r="D40" s="171"/>
      <c r="E40" s="171"/>
      <c r="F40" s="171"/>
      <c r="G40" s="171"/>
      <c r="H40" s="171"/>
      <c r="M40"/>
    </row>
    <row r="41" spans="1:13">
      <c r="A41" s="171"/>
      <c r="B41" s="171"/>
      <c r="C41" s="171"/>
      <c r="D41" s="171"/>
      <c r="E41" s="171"/>
      <c r="F41" s="171"/>
      <c r="G41" s="171"/>
      <c r="H41" s="171"/>
      <c r="M41"/>
    </row>
    <row r="42" spans="1:13">
      <c r="A42" s="171"/>
      <c r="B42" s="171"/>
      <c r="C42" s="171"/>
      <c r="D42" s="171"/>
      <c r="E42" s="171"/>
      <c r="F42" s="171"/>
      <c r="G42" s="171"/>
      <c r="H42" s="171"/>
      <c r="M42"/>
    </row>
    <row r="43" spans="1:13">
      <c r="A43" s="171"/>
      <c r="B43" s="171"/>
      <c r="C43" s="171"/>
      <c r="D43" s="171"/>
      <c r="E43" s="171"/>
      <c r="F43" s="171"/>
      <c r="G43" s="171"/>
      <c r="H43" s="171"/>
      <c r="M43"/>
    </row>
    <row r="44" spans="1:13">
      <c r="A44" s="171"/>
      <c r="B44" s="171"/>
      <c r="C44" s="171"/>
      <c r="D44" s="171"/>
      <c r="E44" s="171"/>
      <c r="F44" s="171"/>
      <c r="G44" s="171"/>
      <c r="H44" s="171"/>
      <c r="M44"/>
    </row>
    <row r="45" spans="1:13">
      <c r="A45" s="171"/>
      <c r="B45" s="171"/>
      <c r="C45" s="171"/>
      <c r="D45" s="171"/>
      <c r="E45" s="171"/>
      <c r="F45" s="171"/>
      <c r="G45" s="171"/>
      <c r="H45" s="171"/>
      <c r="M45"/>
    </row>
    <row r="46" spans="1:13">
      <c r="A46" s="171"/>
      <c r="B46" s="171"/>
      <c r="C46" s="171"/>
      <c r="D46" s="171"/>
      <c r="E46" s="171"/>
      <c r="F46" s="171"/>
      <c r="G46" s="171"/>
      <c r="H46" s="171"/>
      <c r="M46"/>
    </row>
    <row r="47" spans="1:13">
      <c r="A47" s="171"/>
      <c r="B47" s="171"/>
      <c r="C47" s="171"/>
      <c r="D47" s="171"/>
      <c r="E47" s="171"/>
      <c r="F47" s="171"/>
      <c r="G47" s="171"/>
      <c r="H47" s="171"/>
      <c r="M47"/>
    </row>
    <row r="48" spans="1:13">
      <c r="A48" s="171"/>
      <c r="B48" s="171"/>
      <c r="C48" s="171"/>
      <c r="D48" s="171"/>
      <c r="E48" s="171"/>
      <c r="F48" s="171"/>
      <c r="G48" s="171"/>
      <c r="H48" s="171"/>
      <c r="M48"/>
    </row>
    <row r="49" spans="1:13">
      <c r="A49" s="171"/>
      <c r="B49" s="171"/>
      <c r="C49" s="171"/>
      <c r="D49" s="171"/>
      <c r="E49" s="171"/>
      <c r="F49" s="171"/>
      <c r="G49" s="171"/>
      <c r="H49" s="171"/>
      <c r="M49"/>
    </row>
    <row r="50" spans="1:13">
      <c r="A50" s="171"/>
      <c r="B50" s="171"/>
      <c r="C50" s="171"/>
      <c r="D50" s="171"/>
      <c r="E50" s="171"/>
      <c r="F50" s="171"/>
      <c r="G50" s="171"/>
      <c r="H50" s="171"/>
      <c r="M50"/>
    </row>
    <row r="51" spans="1:13">
      <c r="A51" s="171"/>
      <c r="B51" s="171"/>
      <c r="C51" s="171"/>
      <c r="D51" s="171"/>
      <c r="E51" s="171"/>
      <c r="F51" s="171"/>
      <c r="G51" s="171"/>
      <c r="H51" s="171"/>
      <c r="M51"/>
    </row>
    <row r="52" spans="1:13">
      <c r="A52" s="171"/>
      <c r="B52" s="171"/>
      <c r="C52" s="171"/>
      <c r="D52" s="171"/>
      <c r="E52" s="171"/>
      <c r="F52" s="171"/>
      <c r="G52" s="171"/>
      <c r="H52" s="171"/>
      <c r="M52"/>
    </row>
    <row r="53" spans="1:13">
      <c r="A53" s="171"/>
      <c r="B53" s="171"/>
      <c r="C53" s="171"/>
      <c r="D53" s="171"/>
      <c r="E53" s="171"/>
      <c r="F53" s="171"/>
      <c r="G53" s="171"/>
      <c r="H53" s="171"/>
      <c r="M53"/>
    </row>
    <row r="54" spans="1:13">
      <c r="A54" s="171"/>
      <c r="B54" s="171"/>
      <c r="C54" s="171"/>
      <c r="D54" s="171"/>
      <c r="E54" s="171"/>
      <c r="F54" s="171"/>
      <c r="G54" s="171"/>
      <c r="H54" s="171"/>
      <c r="M54"/>
    </row>
    <row r="55" spans="1:13">
      <c r="A55" s="171"/>
      <c r="B55" s="171"/>
      <c r="C55" s="171"/>
      <c r="D55" s="171"/>
      <c r="E55" s="171"/>
      <c r="F55" s="171"/>
      <c r="G55" s="171"/>
      <c r="H55" s="171"/>
      <c r="M55"/>
    </row>
    <row r="56" spans="1:13">
      <c r="A56" s="171"/>
      <c r="B56" s="171"/>
      <c r="C56" s="171"/>
      <c r="D56" s="171"/>
      <c r="E56" s="171"/>
      <c r="F56" s="171"/>
      <c r="G56" s="171"/>
      <c r="H56" s="171"/>
      <c r="M56"/>
    </row>
    <row r="57" spans="1:13">
      <c r="A57" s="171"/>
      <c r="B57" s="171"/>
      <c r="C57" s="171"/>
      <c r="D57" s="171"/>
      <c r="E57" s="171"/>
      <c r="F57" s="171"/>
      <c r="G57" s="171"/>
      <c r="H57" s="171"/>
      <c r="M57"/>
    </row>
    <row r="58" spans="1:13">
      <c r="A58" s="171"/>
      <c r="B58" s="171"/>
      <c r="C58" s="171"/>
      <c r="D58" s="171"/>
      <c r="E58" s="171"/>
      <c r="F58" s="171"/>
      <c r="G58" s="171"/>
      <c r="H58" s="171"/>
      <c r="M58"/>
    </row>
    <row r="59" spans="1:13">
      <c r="A59" s="171"/>
      <c r="B59" s="171"/>
      <c r="C59" s="171"/>
      <c r="D59" s="171"/>
      <c r="E59" s="171"/>
      <c r="F59" s="171"/>
      <c r="G59" s="171"/>
      <c r="H59" s="171"/>
    </row>
    <row r="60" spans="1:13">
      <c r="A60" s="171"/>
      <c r="B60" s="171"/>
      <c r="C60" s="171"/>
      <c r="D60" s="171"/>
      <c r="E60" s="171"/>
      <c r="F60" s="171"/>
      <c r="G60" s="171"/>
      <c r="H60" s="171"/>
    </row>
    <row r="61" spans="1:13">
      <c r="A61" s="171"/>
      <c r="B61" s="171"/>
      <c r="C61" s="171"/>
      <c r="D61" s="171"/>
      <c r="E61" s="171"/>
      <c r="F61" s="171"/>
      <c r="G61" s="171"/>
      <c r="H61" s="171"/>
    </row>
    <row r="62" spans="1:13">
      <c r="A62" s="171"/>
      <c r="B62" s="171"/>
      <c r="C62" s="171"/>
      <c r="D62" s="171"/>
      <c r="E62" s="171"/>
      <c r="F62" s="171"/>
      <c r="G62" s="171"/>
      <c r="H62" s="171"/>
    </row>
    <row r="63" spans="1:13">
      <c r="A63" s="171"/>
      <c r="B63" s="171"/>
      <c r="C63" s="171"/>
      <c r="D63" s="171"/>
      <c r="E63" s="171"/>
      <c r="F63" s="171"/>
      <c r="G63" s="171"/>
      <c r="H63" s="171"/>
    </row>
    <row r="64" spans="1:13">
      <c r="A64" s="171"/>
      <c r="B64" s="171"/>
      <c r="C64" s="171"/>
      <c r="D64" s="171"/>
      <c r="E64" s="171"/>
      <c r="F64" s="171"/>
      <c r="G64" s="171"/>
      <c r="H64" s="171"/>
    </row>
    <row r="65" spans="1:8">
      <c r="A65" s="171"/>
      <c r="B65" s="171"/>
      <c r="C65" s="171"/>
      <c r="D65" s="171"/>
      <c r="E65" s="171"/>
      <c r="F65" s="171"/>
      <c r="G65" s="171"/>
      <c r="H65" s="171"/>
    </row>
    <row r="66" spans="1:8">
      <c r="A66" s="171"/>
      <c r="B66" s="171"/>
      <c r="C66" s="171"/>
      <c r="D66" s="171"/>
      <c r="E66" s="171"/>
      <c r="F66" s="171"/>
      <c r="G66" s="171"/>
      <c r="H66" s="171"/>
    </row>
    <row r="67" spans="1:8">
      <c r="A67" s="171"/>
      <c r="B67" s="171"/>
      <c r="C67" s="171"/>
      <c r="D67" s="171"/>
      <c r="E67" s="171"/>
      <c r="F67" s="171"/>
      <c r="G67" s="171"/>
      <c r="H67" s="171"/>
    </row>
    <row r="68" spans="1:8">
      <c r="A68" s="171"/>
      <c r="B68" s="171"/>
      <c r="C68" s="171"/>
      <c r="D68" s="171"/>
      <c r="E68" s="171"/>
      <c r="F68" s="171"/>
      <c r="G68" s="171"/>
      <c r="H68" s="171"/>
    </row>
    <row r="69" spans="1:8">
      <c r="A69" s="171"/>
      <c r="B69" s="171"/>
      <c r="C69" s="171"/>
      <c r="D69" s="171"/>
      <c r="E69" s="171"/>
      <c r="F69" s="171"/>
      <c r="G69" s="171"/>
      <c r="H69" s="171"/>
    </row>
    <row r="70" spans="1:8">
      <c r="A70" s="171"/>
      <c r="B70" s="171"/>
      <c r="C70" s="171"/>
      <c r="D70" s="171"/>
      <c r="E70" s="171"/>
      <c r="F70" s="171"/>
      <c r="G70" s="171"/>
      <c r="H70" s="171"/>
    </row>
    <row r="71" spans="1:8">
      <c r="A71" s="171"/>
      <c r="B71" s="171"/>
      <c r="C71" s="171"/>
      <c r="D71" s="171"/>
      <c r="E71" s="171"/>
      <c r="F71" s="171"/>
      <c r="G71" s="171"/>
      <c r="H71" s="171"/>
    </row>
    <row r="72" spans="1:8">
      <c r="A72" s="171"/>
      <c r="B72" s="171"/>
      <c r="C72" s="171"/>
      <c r="D72" s="171"/>
      <c r="E72" s="171"/>
      <c r="F72" s="171"/>
      <c r="G72" s="171"/>
      <c r="H72" s="171"/>
    </row>
    <row r="73" spans="1:8">
      <c r="A73" s="171"/>
      <c r="B73" s="171"/>
      <c r="C73" s="171"/>
      <c r="D73" s="171"/>
      <c r="E73" s="171"/>
      <c r="F73" s="171"/>
      <c r="G73" s="171"/>
      <c r="H73" s="171"/>
    </row>
    <row r="74" spans="1:8">
      <c r="A74" s="171"/>
      <c r="B74" s="171"/>
      <c r="C74" s="171"/>
      <c r="D74" s="171"/>
      <c r="E74" s="171"/>
      <c r="F74" s="171"/>
      <c r="G74" s="171"/>
      <c r="H74" s="171"/>
    </row>
    <row r="75" spans="1:8">
      <c r="A75" s="171"/>
      <c r="B75" s="171"/>
      <c r="C75" s="171"/>
      <c r="D75" s="171"/>
      <c r="E75" s="171"/>
      <c r="F75" s="171"/>
      <c r="G75" s="171"/>
      <c r="H75" s="171"/>
    </row>
    <row r="76" spans="1:8">
      <c r="A76" s="171"/>
      <c r="B76" s="171"/>
      <c r="C76" s="171"/>
      <c r="D76" s="171"/>
      <c r="E76" s="171"/>
      <c r="F76" s="171"/>
      <c r="G76" s="171"/>
      <c r="H76" s="171"/>
    </row>
    <row r="77" spans="1:8">
      <c r="A77" s="171"/>
      <c r="B77" s="171"/>
      <c r="C77" s="171"/>
      <c r="D77" s="171"/>
      <c r="E77" s="171"/>
      <c r="F77" s="171"/>
      <c r="G77" s="171"/>
      <c r="H77" s="171"/>
    </row>
    <row r="78" spans="1:8">
      <c r="A78" s="171"/>
      <c r="B78" s="171"/>
      <c r="C78" s="171"/>
      <c r="D78" s="171"/>
      <c r="E78" s="171"/>
      <c r="F78" s="171"/>
      <c r="G78" s="171"/>
      <c r="H78" s="171"/>
    </row>
    <row r="79" spans="1:8">
      <c r="A79" s="171"/>
      <c r="B79" s="171"/>
      <c r="C79" s="171"/>
      <c r="D79" s="171"/>
      <c r="E79" s="171"/>
      <c r="F79" s="171"/>
      <c r="G79" s="171"/>
      <c r="H79" s="171"/>
    </row>
    <row r="80" spans="1:8">
      <c r="A80" s="171"/>
      <c r="B80" s="171"/>
      <c r="C80" s="171"/>
      <c r="D80" s="171"/>
      <c r="E80" s="171"/>
      <c r="F80" s="171"/>
      <c r="G80" s="171"/>
      <c r="H80" s="171"/>
    </row>
    <row r="81" spans="1:8">
      <c r="A81" s="171"/>
      <c r="B81" s="171"/>
      <c r="C81" s="171"/>
      <c r="D81" s="171"/>
      <c r="E81" s="171"/>
      <c r="F81" s="171"/>
      <c r="G81" s="171"/>
      <c r="H81" s="171"/>
    </row>
    <row r="82" spans="1:8">
      <c r="A82" s="171"/>
      <c r="B82" s="171"/>
      <c r="C82" s="171"/>
      <c r="D82" s="171"/>
      <c r="E82" s="171"/>
      <c r="F82" s="171"/>
      <c r="G82" s="171"/>
      <c r="H82" s="171"/>
    </row>
    <row r="83" spans="1:8">
      <c r="A83" s="171"/>
      <c r="B83" s="171"/>
      <c r="C83" s="171"/>
      <c r="D83" s="171"/>
      <c r="E83" s="171"/>
      <c r="F83" s="171"/>
      <c r="G83" s="171"/>
      <c r="H83" s="171"/>
    </row>
    <row r="84" spans="1:8">
      <c r="A84" s="171"/>
      <c r="B84" s="171"/>
      <c r="C84" s="171"/>
      <c r="D84" s="171"/>
      <c r="E84" s="171"/>
      <c r="F84" s="171"/>
      <c r="G84" s="171"/>
      <c r="H84" s="171"/>
    </row>
    <row r="85" spans="1:8">
      <c r="A85" s="171"/>
      <c r="B85" s="171"/>
      <c r="C85" s="171"/>
      <c r="D85" s="171"/>
      <c r="E85" s="171"/>
      <c r="F85" s="171"/>
      <c r="G85" s="171"/>
      <c r="H85" s="171"/>
    </row>
    <row r="86" spans="1:8">
      <c r="A86" s="171"/>
      <c r="B86" s="171"/>
      <c r="C86" s="171"/>
      <c r="D86" s="171"/>
      <c r="E86" s="171"/>
      <c r="F86" s="171"/>
      <c r="G86" s="171"/>
      <c r="H86" s="171"/>
    </row>
    <row r="87" spans="1:8">
      <c r="A87" s="171"/>
      <c r="B87" s="171"/>
      <c r="C87" s="171"/>
      <c r="D87" s="171"/>
      <c r="E87" s="171"/>
      <c r="F87" s="171"/>
      <c r="G87" s="171"/>
      <c r="H87" s="171"/>
    </row>
    <row r="88" spans="1:8">
      <c r="A88" s="171"/>
      <c r="B88" s="171"/>
      <c r="C88" s="171"/>
      <c r="D88" s="171"/>
      <c r="E88" s="171"/>
      <c r="F88" s="171"/>
      <c r="G88" s="171"/>
      <c r="H88" s="171"/>
    </row>
    <row r="89" spans="1:8">
      <c r="A89" s="171"/>
      <c r="B89" s="171"/>
      <c r="C89" s="171"/>
      <c r="D89" s="171"/>
      <c r="E89" s="171"/>
      <c r="F89" s="171"/>
      <c r="G89" s="171"/>
      <c r="H89" s="171"/>
    </row>
    <row r="90" spans="1:8">
      <c r="A90" s="171"/>
      <c r="B90" s="171"/>
      <c r="C90" s="171"/>
      <c r="D90" s="171"/>
      <c r="E90" s="171"/>
      <c r="F90" s="171"/>
      <c r="G90" s="171"/>
      <c r="H90" s="171"/>
    </row>
    <row r="91" spans="1:8">
      <c r="A91" s="171"/>
      <c r="B91" s="171"/>
      <c r="C91" s="171"/>
      <c r="D91" s="171"/>
      <c r="E91" s="171"/>
      <c r="F91" s="171"/>
      <c r="G91" s="171"/>
      <c r="H91" s="171"/>
    </row>
    <row r="92" spans="1:8">
      <c r="A92" s="171"/>
      <c r="B92" s="171"/>
      <c r="C92" s="171"/>
      <c r="D92" s="171"/>
      <c r="E92" s="171"/>
      <c r="F92" s="171"/>
      <c r="G92" s="171"/>
      <c r="H92" s="171"/>
    </row>
    <row r="93" spans="1:8">
      <c r="A93" s="171"/>
      <c r="B93" s="171"/>
      <c r="C93" s="171"/>
      <c r="D93" s="171"/>
      <c r="E93" s="171"/>
      <c r="F93" s="171"/>
      <c r="G93" s="171"/>
      <c r="H93" s="171"/>
    </row>
    <row r="94" spans="1:8">
      <c r="A94" s="171"/>
      <c r="B94" s="171"/>
      <c r="C94" s="171"/>
      <c r="D94" s="171"/>
      <c r="E94" s="171"/>
      <c r="F94" s="171"/>
      <c r="G94" s="171"/>
      <c r="H94" s="171"/>
    </row>
    <row r="95" spans="1:8">
      <c r="A95" s="171"/>
      <c r="B95" s="171"/>
      <c r="C95" s="171"/>
      <c r="D95" s="171"/>
      <c r="E95" s="171"/>
      <c r="F95" s="171"/>
      <c r="G95" s="171"/>
      <c r="H95" s="171"/>
    </row>
    <row r="96" spans="1:8">
      <c r="A96" s="171"/>
      <c r="B96" s="171"/>
      <c r="C96" s="171"/>
      <c r="D96" s="171"/>
      <c r="E96" s="171"/>
      <c r="F96" s="171"/>
      <c r="G96" s="171"/>
      <c r="H96" s="171"/>
    </row>
    <row r="97" spans="1:8">
      <c r="A97" s="171"/>
      <c r="B97" s="171"/>
      <c r="C97" s="171"/>
      <c r="D97" s="171"/>
      <c r="E97" s="171"/>
      <c r="F97" s="171"/>
      <c r="G97" s="171"/>
      <c r="H97" s="171"/>
    </row>
    <row r="98" spans="1:8">
      <c r="A98" s="171"/>
      <c r="B98" s="171"/>
      <c r="C98" s="171"/>
      <c r="D98" s="171"/>
      <c r="E98" s="171"/>
      <c r="F98" s="171"/>
      <c r="G98" s="171"/>
      <c r="H98" s="171"/>
    </row>
    <row r="99" spans="1:8">
      <c r="A99" s="171"/>
      <c r="B99" s="171"/>
      <c r="C99" s="171"/>
      <c r="D99" s="171"/>
      <c r="E99" s="171"/>
      <c r="F99" s="171"/>
      <c r="G99" s="171"/>
      <c r="H99" s="171"/>
    </row>
    <row r="100" spans="1:8">
      <c r="A100" s="171"/>
      <c r="B100" s="171"/>
      <c r="C100" s="171"/>
      <c r="D100" s="171"/>
      <c r="E100" s="171"/>
      <c r="F100" s="171"/>
      <c r="G100" s="171"/>
      <c r="H100" s="171"/>
    </row>
    <row r="101" spans="1:8">
      <c r="A101" s="171"/>
      <c r="B101" s="171"/>
      <c r="C101" s="171"/>
      <c r="D101" s="171"/>
      <c r="E101" s="171"/>
      <c r="F101" s="171"/>
      <c r="G101" s="171"/>
      <c r="H101" s="171"/>
    </row>
    <row r="102" spans="1:8">
      <c r="A102" s="171"/>
      <c r="B102" s="171"/>
      <c r="C102" s="171"/>
      <c r="D102" s="171"/>
      <c r="E102" s="171"/>
      <c r="F102" s="171"/>
      <c r="G102" s="171"/>
      <c r="H102" s="171"/>
    </row>
    <row r="103" spans="1:8">
      <c r="A103" s="171"/>
      <c r="B103" s="171"/>
      <c r="C103" s="171"/>
      <c r="D103" s="171"/>
      <c r="E103" s="171"/>
      <c r="F103" s="171"/>
      <c r="G103" s="171"/>
      <c r="H103" s="171"/>
    </row>
    <row r="104" spans="1:8">
      <c r="A104" s="171"/>
      <c r="B104" s="171"/>
      <c r="C104" s="171"/>
      <c r="D104" s="171"/>
      <c r="E104" s="171"/>
      <c r="F104" s="171"/>
      <c r="G104" s="171"/>
      <c r="H104" s="171"/>
    </row>
    <row r="105" spans="1:8">
      <c r="A105" s="171"/>
      <c r="B105" s="171"/>
      <c r="C105" s="171"/>
      <c r="D105" s="171"/>
      <c r="E105" s="171"/>
      <c r="F105" s="171"/>
      <c r="G105" s="171"/>
      <c r="H105" s="171"/>
    </row>
    <row r="106" spans="1:8">
      <c r="A106" s="171"/>
      <c r="B106" s="171"/>
      <c r="C106" s="171"/>
      <c r="D106" s="171"/>
      <c r="E106" s="171"/>
      <c r="F106" s="171"/>
      <c r="G106" s="171"/>
      <c r="H106" s="171"/>
    </row>
    <row r="107" spans="1:8">
      <c r="A107" s="171"/>
      <c r="B107" s="171"/>
      <c r="C107" s="171"/>
      <c r="D107" s="171"/>
      <c r="E107" s="171"/>
      <c r="F107" s="171"/>
      <c r="G107" s="171"/>
      <c r="H107" s="171"/>
    </row>
    <row r="108" spans="1:8">
      <c r="A108" s="171"/>
      <c r="B108" s="171"/>
      <c r="C108" s="171"/>
      <c r="D108" s="171"/>
      <c r="E108" s="171"/>
      <c r="F108" s="171"/>
      <c r="G108" s="171"/>
      <c r="H108" s="171"/>
    </row>
    <row r="109" spans="1:8">
      <c r="A109" s="171"/>
      <c r="B109" s="171"/>
      <c r="C109" s="171"/>
      <c r="D109" s="171"/>
      <c r="E109" s="171"/>
      <c r="F109" s="171"/>
      <c r="G109" s="171"/>
      <c r="H109" s="171"/>
    </row>
    <row r="110" spans="1:8">
      <c r="A110" s="171"/>
      <c r="B110" s="171"/>
      <c r="C110" s="171"/>
      <c r="D110" s="171"/>
      <c r="E110" s="171"/>
      <c r="F110" s="171"/>
      <c r="G110" s="171"/>
      <c r="H110" s="171"/>
    </row>
    <row r="111" spans="1:8">
      <c r="A111" s="171"/>
      <c r="B111" s="171"/>
      <c r="C111" s="171"/>
      <c r="D111" s="171"/>
      <c r="E111" s="171"/>
      <c r="F111" s="171"/>
      <c r="G111" s="171"/>
      <c r="H111" s="171"/>
    </row>
    <row r="112" spans="1:8">
      <c r="A112" s="171"/>
      <c r="B112" s="171"/>
      <c r="C112" s="171"/>
      <c r="D112" s="171"/>
      <c r="E112" s="171"/>
      <c r="F112" s="171"/>
      <c r="G112" s="171"/>
      <c r="H112" s="171"/>
    </row>
    <row r="113" spans="1:8">
      <c r="A113" s="171"/>
      <c r="B113" s="171"/>
      <c r="C113" s="171"/>
      <c r="D113" s="171"/>
      <c r="E113" s="171"/>
      <c r="F113" s="171"/>
      <c r="G113" s="171"/>
      <c r="H113" s="171"/>
    </row>
    <row r="114" spans="1:8">
      <c r="A114" s="171"/>
      <c r="B114" s="171"/>
      <c r="C114" s="171"/>
      <c r="D114" s="171"/>
      <c r="E114" s="171"/>
      <c r="F114" s="171"/>
      <c r="G114" s="171"/>
      <c r="H114" s="171"/>
    </row>
    <row r="115" spans="1:8">
      <c r="A115" s="171"/>
      <c r="B115" s="171"/>
      <c r="C115" s="171"/>
      <c r="D115" s="171"/>
      <c r="E115" s="171"/>
      <c r="F115" s="171"/>
      <c r="G115" s="171"/>
      <c r="H115" s="171"/>
    </row>
    <row r="116" spans="1:8">
      <c r="A116" s="171"/>
      <c r="B116" s="171"/>
      <c r="C116" s="171"/>
      <c r="D116" s="171"/>
      <c r="E116" s="171"/>
      <c r="F116" s="171"/>
      <c r="G116" s="171"/>
      <c r="H116" s="171"/>
    </row>
    <row r="117" spans="1:8">
      <c r="A117" s="171"/>
      <c r="B117" s="171"/>
      <c r="C117" s="171"/>
      <c r="D117" s="171"/>
      <c r="E117" s="171"/>
      <c r="F117" s="171"/>
      <c r="G117" s="171"/>
      <c r="H117" s="171"/>
    </row>
    <row r="118" spans="1:8">
      <c r="A118" s="171"/>
      <c r="B118" s="171"/>
      <c r="C118" s="171"/>
      <c r="D118" s="171"/>
      <c r="E118" s="171"/>
      <c r="F118" s="171"/>
      <c r="G118" s="171"/>
      <c r="H118" s="171"/>
    </row>
    <row r="119" spans="1:8">
      <c r="A119" s="171"/>
      <c r="B119" s="171"/>
      <c r="C119" s="171"/>
      <c r="D119" s="171"/>
      <c r="E119" s="171"/>
      <c r="F119" s="171"/>
      <c r="G119" s="171"/>
      <c r="H119" s="171"/>
    </row>
    <row r="120" spans="1:8">
      <c r="A120" s="171"/>
      <c r="B120" s="171"/>
      <c r="C120" s="171"/>
      <c r="D120" s="171"/>
      <c r="E120" s="171"/>
      <c r="F120" s="171"/>
      <c r="G120" s="171"/>
      <c r="H120" s="171"/>
    </row>
    <row r="121" spans="1:8">
      <c r="A121" s="171"/>
      <c r="B121" s="171"/>
      <c r="C121" s="171"/>
      <c r="D121" s="171"/>
      <c r="E121" s="171"/>
      <c r="F121" s="171"/>
      <c r="G121" s="171"/>
      <c r="H121" s="171"/>
    </row>
    <row r="122" spans="1:8">
      <c r="A122" s="171"/>
      <c r="B122" s="171"/>
      <c r="C122" s="171"/>
      <c r="D122" s="171"/>
      <c r="E122" s="171"/>
      <c r="F122" s="171"/>
      <c r="G122" s="171"/>
      <c r="H122" s="171"/>
    </row>
    <row r="123" spans="1:8">
      <c r="A123" s="171"/>
      <c r="B123" s="171"/>
      <c r="C123" s="171"/>
      <c r="D123" s="171"/>
      <c r="E123" s="171"/>
      <c r="F123" s="171"/>
      <c r="G123" s="171"/>
      <c r="H123" s="171"/>
    </row>
    <row r="124" spans="1:8">
      <c r="A124" s="171"/>
      <c r="B124" s="171"/>
      <c r="C124" s="171"/>
      <c r="D124" s="171"/>
      <c r="E124" s="171"/>
      <c r="F124" s="171"/>
      <c r="G124" s="171"/>
      <c r="H124" s="171"/>
    </row>
    <row r="125" spans="1:8">
      <c r="A125" s="171"/>
      <c r="B125" s="171"/>
      <c r="C125" s="171"/>
      <c r="D125" s="171"/>
      <c r="E125" s="171"/>
      <c r="F125" s="171"/>
      <c r="G125" s="171"/>
      <c r="H125" s="171"/>
    </row>
    <row r="126" spans="1:8">
      <c r="A126" s="171"/>
      <c r="B126" s="171"/>
      <c r="C126" s="171"/>
      <c r="D126" s="171"/>
      <c r="E126" s="171"/>
      <c r="F126" s="171"/>
      <c r="G126" s="171"/>
      <c r="H126" s="171"/>
    </row>
    <row r="127" spans="1:8">
      <c r="A127" s="171"/>
      <c r="B127" s="171"/>
      <c r="C127" s="171"/>
      <c r="D127" s="171"/>
      <c r="E127" s="171"/>
      <c r="F127" s="171"/>
      <c r="G127" s="171"/>
      <c r="H127" s="171"/>
    </row>
    <row r="128" spans="1:8">
      <c r="A128" s="171"/>
      <c r="B128" s="171"/>
      <c r="C128" s="171"/>
      <c r="D128" s="171"/>
      <c r="E128" s="171"/>
      <c r="F128" s="171"/>
      <c r="G128" s="171"/>
      <c r="H128" s="171"/>
    </row>
    <row r="129" spans="1:8">
      <c r="A129" s="171"/>
      <c r="B129" s="171"/>
      <c r="C129" s="171"/>
      <c r="D129" s="171"/>
      <c r="E129" s="171"/>
      <c r="F129" s="171"/>
      <c r="G129" s="171"/>
      <c r="H129" s="171"/>
    </row>
    <row r="130" spans="1:8">
      <c r="A130" s="171"/>
      <c r="B130" s="171"/>
      <c r="C130" s="171"/>
      <c r="D130" s="171"/>
      <c r="E130" s="171"/>
      <c r="F130" s="171"/>
      <c r="G130" s="171"/>
      <c r="H130" s="171"/>
    </row>
    <row r="131" spans="1:8">
      <c r="A131" s="171"/>
      <c r="B131" s="171"/>
      <c r="C131" s="171"/>
      <c r="D131" s="171"/>
      <c r="E131" s="171"/>
      <c r="F131" s="171"/>
      <c r="G131" s="171"/>
      <c r="H131" s="171"/>
    </row>
    <row r="132" spans="1:8">
      <c r="A132" s="171"/>
      <c r="B132" s="171"/>
      <c r="C132" s="171"/>
      <c r="D132" s="171"/>
      <c r="E132" s="171"/>
      <c r="F132" s="171"/>
      <c r="G132" s="171"/>
      <c r="H132" s="171"/>
    </row>
    <row r="133" spans="1:8">
      <c r="A133" s="171"/>
      <c r="B133" s="171"/>
      <c r="C133" s="171"/>
      <c r="D133" s="171"/>
      <c r="E133" s="171"/>
      <c r="F133" s="171"/>
      <c r="G133" s="171"/>
      <c r="H133" s="171"/>
    </row>
    <row r="134" spans="1:8">
      <c r="A134" s="171"/>
      <c r="B134" s="171"/>
      <c r="C134" s="171"/>
      <c r="D134" s="171"/>
      <c r="E134" s="171"/>
      <c r="F134" s="171"/>
      <c r="G134" s="171"/>
      <c r="H134" s="171"/>
    </row>
    <row r="135" spans="1:8">
      <c r="A135" s="171"/>
      <c r="B135" s="171"/>
      <c r="C135" s="171"/>
      <c r="D135" s="171"/>
      <c r="E135" s="171"/>
      <c r="F135" s="171"/>
      <c r="G135" s="171"/>
      <c r="H135" s="171"/>
    </row>
    <row r="136" spans="1:8">
      <c r="A136" s="171"/>
      <c r="B136" s="171"/>
      <c r="C136" s="171"/>
      <c r="D136" s="171"/>
      <c r="E136" s="171"/>
      <c r="F136" s="171"/>
      <c r="G136" s="171"/>
      <c r="H136" s="171"/>
    </row>
    <row r="137" spans="1:8">
      <c r="A137" s="171"/>
      <c r="B137" s="171"/>
      <c r="C137" s="171"/>
      <c r="D137" s="171"/>
      <c r="E137" s="171"/>
      <c r="F137" s="171"/>
      <c r="G137" s="171"/>
      <c r="H137" s="171"/>
    </row>
    <row r="138" spans="1:8">
      <c r="A138" s="171"/>
      <c r="B138" s="171"/>
      <c r="C138" s="171"/>
      <c r="D138" s="171"/>
      <c r="E138" s="171"/>
      <c r="F138" s="171"/>
      <c r="G138" s="171"/>
      <c r="H138" s="171"/>
    </row>
    <row r="139" spans="1:8">
      <c r="A139" s="171"/>
      <c r="B139" s="171"/>
      <c r="C139" s="171"/>
      <c r="D139" s="171"/>
      <c r="E139" s="171"/>
      <c r="F139" s="171"/>
      <c r="G139" s="171"/>
      <c r="H139" s="171"/>
    </row>
    <row r="140" spans="1:8">
      <c r="A140" s="171"/>
      <c r="B140" s="171"/>
      <c r="C140" s="171"/>
      <c r="D140" s="171"/>
      <c r="E140" s="171"/>
      <c r="F140" s="171"/>
      <c r="G140" s="171"/>
      <c r="H140" s="171"/>
    </row>
    <row r="141" spans="1:8">
      <c r="A141" s="171"/>
      <c r="B141" s="171"/>
      <c r="C141" s="171"/>
      <c r="D141" s="171"/>
      <c r="E141" s="171"/>
      <c r="F141" s="171"/>
      <c r="G141" s="171"/>
      <c r="H141" s="171"/>
    </row>
    <row r="142" spans="1:8">
      <c r="A142" s="171"/>
      <c r="B142" s="171"/>
      <c r="C142" s="171"/>
      <c r="D142" s="171"/>
      <c r="E142" s="171"/>
      <c r="F142" s="171"/>
      <c r="G142" s="171"/>
      <c r="H142" s="171"/>
    </row>
    <row r="143" spans="1:8">
      <c r="A143" s="171"/>
      <c r="B143" s="171"/>
      <c r="C143" s="171"/>
      <c r="D143" s="171"/>
      <c r="E143" s="171"/>
      <c r="F143" s="171"/>
      <c r="G143" s="171"/>
      <c r="H143" s="171"/>
    </row>
    <row r="144" spans="1:8">
      <c r="A144" s="171"/>
      <c r="B144" s="171"/>
      <c r="C144" s="171"/>
      <c r="D144" s="171"/>
      <c r="E144" s="171"/>
      <c r="F144" s="171"/>
      <c r="G144" s="171"/>
      <c r="H144" s="171"/>
    </row>
    <row r="145" spans="1:8">
      <c r="A145" s="171"/>
      <c r="B145" s="171"/>
      <c r="C145" s="171"/>
      <c r="D145" s="171"/>
      <c r="E145" s="171"/>
      <c r="F145" s="171"/>
      <c r="G145" s="171"/>
      <c r="H145" s="171"/>
    </row>
    <row r="146" spans="1:8">
      <c r="A146" s="171"/>
      <c r="B146" s="171"/>
      <c r="C146" s="171"/>
      <c r="D146" s="171"/>
      <c r="E146" s="171"/>
      <c r="F146" s="171"/>
      <c r="G146" s="171"/>
      <c r="H146" s="171"/>
    </row>
    <row r="147" spans="1:8">
      <c r="A147" s="171"/>
      <c r="B147" s="171"/>
      <c r="C147" s="171"/>
      <c r="D147" s="171"/>
      <c r="E147" s="171"/>
      <c r="F147" s="171"/>
      <c r="G147" s="171"/>
      <c r="H147" s="171"/>
    </row>
    <row r="148" spans="1:8">
      <c r="A148" s="171"/>
      <c r="B148" s="171"/>
      <c r="C148" s="171"/>
      <c r="D148" s="171"/>
      <c r="E148" s="171"/>
      <c r="F148" s="171"/>
      <c r="G148" s="171"/>
      <c r="H148" s="171"/>
    </row>
    <row r="149" spans="1:8">
      <c r="A149" s="171"/>
      <c r="B149" s="171"/>
      <c r="C149" s="171"/>
      <c r="D149" s="171"/>
      <c r="E149" s="171"/>
      <c r="F149" s="171"/>
      <c r="G149" s="171"/>
      <c r="H149" s="171"/>
    </row>
    <row r="150" spans="1:8">
      <c r="A150" s="171"/>
      <c r="B150" s="171"/>
      <c r="C150" s="171"/>
      <c r="D150" s="171"/>
      <c r="E150" s="171"/>
      <c r="F150" s="171"/>
      <c r="G150" s="171"/>
      <c r="H150" s="171"/>
    </row>
    <row r="151" spans="1:8">
      <c r="A151" s="171"/>
      <c r="B151" s="171"/>
      <c r="C151" s="171"/>
      <c r="D151" s="171"/>
      <c r="E151" s="171"/>
      <c r="F151" s="171"/>
      <c r="G151" s="171"/>
      <c r="H151" s="171"/>
    </row>
    <row r="152" spans="1:8">
      <c r="A152" s="171"/>
      <c r="B152" s="171"/>
      <c r="C152" s="171"/>
      <c r="D152" s="171"/>
      <c r="E152" s="171"/>
      <c r="F152" s="171"/>
      <c r="G152" s="171"/>
      <c r="H152" s="171"/>
    </row>
    <row r="153" spans="1:8">
      <c r="A153" s="171"/>
      <c r="B153" s="171"/>
      <c r="C153" s="171"/>
      <c r="D153" s="171"/>
      <c r="E153" s="171"/>
      <c r="F153" s="171"/>
      <c r="G153" s="171"/>
      <c r="H153" s="171"/>
    </row>
    <row r="154" spans="1:8">
      <c r="A154" s="171"/>
      <c r="B154" s="171"/>
      <c r="C154" s="171"/>
      <c r="D154" s="171"/>
      <c r="E154" s="171"/>
      <c r="F154" s="171"/>
      <c r="G154" s="171"/>
      <c r="H154" s="171"/>
    </row>
    <row r="155" spans="1:8">
      <c r="A155" s="171"/>
      <c r="B155" s="171"/>
      <c r="C155" s="171"/>
      <c r="D155" s="171"/>
      <c r="E155" s="171"/>
      <c r="F155" s="171"/>
      <c r="G155" s="171"/>
      <c r="H155" s="171"/>
    </row>
    <row r="156" spans="1:8">
      <c r="A156" s="171"/>
      <c r="B156" s="171"/>
      <c r="C156" s="171"/>
      <c r="D156" s="171"/>
      <c r="E156" s="171"/>
      <c r="F156" s="171"/>
      <c r="G156" s="171"/>
      <c r="H156" s="171"/>
    </row>
    <row r="157" spans="1:8">
      <c r="A157" s="171"/>
      <c r="B157" s="171"/>
      <c r="C157" s="171"/>
      <c r="D157" s="171"/>
      <c r="E157" s="171"/>
      <c r="F157" s="171"/>
      <c r="G157" s="171"/>
      <c r="H157" s="171"/>
    </row>
    <row r="158" spans="1:8">
      <c r="A158" s="171"/>
      <c r="B158" s="171"/>
      <c r="C158" s="171"/>
      <c r="D158" s="171"/>
      <c r="E158" s="171"/>
      <c r="F158" s="171"/>
      <c r="G158" s="171"/>
      <c r="H158" s="171"/>
    </row>
    <row r="159" spans="1:8">
      <c r="A159" s="171"/>
      <c r="B159" s="171"/>
      <c r="C159" s="171"/>
      <c r="D159" s="171"/>
      <c r="E159" s="171"/>
      <c r="F159" s="171"/>
      <c r="G159" s="171"/>
      <c r="H159" s="171"/>
    </row>
    <row r="160" spans="1:8">
      <c r="A160" s="171"/>
      <c r="B160" s="171"/>
      <c r="C160" s="171"/>
      <c r="D160" s="171"/>
      <c r="E160" s="171"/>
      <c r="F160" s="171"/>
      <c r="G160" s="171"/>
      <c r="H160" s="171"/>
    </row>
    <row r="161" spans="1:8">
      <c r="A161" s="171"/>
      <c r="B161" s="171"/>
      <c r="C161" s="171"/>
      <c r="D161" s="171"/>
      <c r="E161" s="171"/>
      <c r="F161" s="171"/>
      <c r="G161" s="171"/>
      <c r="H161" s="171"/>
    </row>
    <row r="162" spans="1:8">
      <c r="A162" s="171"/>
      <c r="B162" s="171"/>
      <c r="C162" s="171"/>
      <c r="D162" s="171"/>
      <c r="E162" s="171"/>
      <c r="F162" s="171"/>
      <c r="G162" s="171"/>
      <c r="H162" s="171"/>
    </row>
    <row r="163" spans="1:8">
      <c r="A163" s="171"/>
      <c r="B163" s="171"/>
      <c r="C163" s="171"/>
      <c r="D163" s="171"/>
      <c r="E163" s="171"/>
      <c r="F163" s="171"/>
      <c r="G163" s="171"/>
      <c r="H163" s="171"/>
    </row>
    <row r="164" spans="1:8">
      <c r="A164" s="171"/>
      <c r="B164" s="171"/>
      <c r="C164" s="171"/>
      <c r="D164" s="171"/>
      <c r="E164" s="171"/>
      <c r="F164" s="171"/>
      <c r="G164" s="171"/>
      <c r="H164" s="171"/>
    </row>
    <row r="165" spans="1:8">
      <c r="A165" s="171"/>
      <c r="B165" s="171"/>
      <c r="C165" s="171"/>
      <c r="D165" s="171"/>
      <c r="E165" s="171"/>
      <c r="F165" s="171"/>
      <c r="G165" s="171"/>
      <c r="H165" s="171"/>
    </row>
    <row r="166" spans="1:8">
      <c r="A166" s="171"/>
      <c r="B166" s="171"/>
      <c r="C166" s="171"/>
      <c r="D166" s="171"/>
      <c r="E166" s="171"/>
      <c r="F166" s="171"/>
      <c r="G166" s="171"/>
      <c r="H166" s="171"/>
    </row>
    <row r="167" spans="1:8">
      <c r="A167" s="171"/>
      <c r="B167" s="171"/>
      <c r="C167" s="171"/>
      <c r="D167" s="171"/>
      <c r="E167" s="171"/>
      <c r="F167" s="171"/>
      <c r="G167" s="171"/>
      <c r="H167" s="171"/>
    </row>
    <row r="168" spans="1:8">
      <c r="A168" s="171"/>
      <c r="B168" s="171"/>
      <c r="C168" s="171"/>
      <c r="D168" s="171"/>
      <c r="E168" s="171"/>
      <c r="F168" s="171"/>
      <c r="G168" s="171"/>
      <c r="H168" s="171"/>
    </row>
    <row r="169" spans="1:8">
      <c r="A169" s="171"/>
      <c r="B169" s="171"/>
      <c r="C169" s="171"/>
      <c r="D169" s="171"/>
      <c r="E169" s="171"/>
      <c r="F169" s="171"/>
      <c r="G169" s="171"/>
      <c r="H169" s="171"/>
    </row>
    <row r="170" spans="1:8">
      <c r="A170" s="171"/>
      <c r="B170" s="171"/>
      <c r="C170" s="171"/>
      <c r="D170" s="171"/>
      <c r="E170" s="171"/>
      <c r="F170" s="171"/>
      <c r="G170" s="171"/>
      <c r="H170" s="171"/>
    </row>
    <row r="171" spans="1:8">
      <c r="A171" s="171"/>
      <c r="B171" s="171"/>
      <c r="C171" s="171"/>
      <c r="D171" s="171"/>
      <c r="E171" s="171"/>
      <c r="F171" s="171"/>
      <c r="G171" s="171"/>
      <c r="H171" s="171"/>
    </row>
    <row r="172" spans="1:8">
      <c r="A172" s="171"/>
      <c r="B172" s="171"/>
      <c r="C172" s="171"/>
      <c r="D172" s="171"/>
      <c r="E172" s="171"/>
      <c r="F172" s="171"/>
      <c r="G172" s="171"/>
      <c r="H172" s="171"/>
    </row>
    <row r="173" spans="1:8">
      <c r="A173" s="171"/>
      <c r="B173" s="171"/>
      <c r="C173" s="171"/>
      <c r="D173" s="171"/>
      <c r="E173" s="171"/>
      <c r="F173" s="171"/>
      <c r="G173" s="171"/>
      <c r="H173" s="171"/>
    </row>
    <row r="174" spans="1:8">
      <c r="A174" s="171"/>
      <c r="B174" s="171"/>
      <c r="C174" s="171"/>
      <c r="D174" s="171"/>
      <c r="E174" s="171"/>
      <c r="F174" s="171"/>
      <c r="G174" s="171"/>
      <c r="H174" s="171"/>
    </row>
    <row r="175" spans="1:8">
      <c r="A175" s="171"/>
      <c r="B175" s="171"/>
      <c r="C175" s="171"/>
      <c r="D175" s="171"/>
      <c r="E175" s="171"/>
      <c r="F175" s="171"/>
      <c r="G175" s="171"/>
      <c r="H175" s="171"/>
    </row>
    <row r="176" spans="1:8">
      <c r="A176" s="171"/>
      <c r="B176" s="171"/>
      <c r="C176" s="171"/>
      <c r="D176" s="171"/>
      <c r="E176" s="171"/>
      <c r="F176" s="171"/>
      <c r="G176" s="171"/>
      <c r="H176" s="171"/>
    </row>
    <row r="177" spans="1:8">
      <c r="A177" s="171"/>
      <c r="B177" s="171"/>
      <c r="C177" s="171"/>
      <c r="D177" s="171"/>
      <c r="E177" s="171"/>
      <c r="F177" s="171"/>
      <c r="G177" s="171"/>
      <c r="H177" s="171"/>
    </row>
    <row r="178" spans="1:8">
      <c r="A178" s="171"/>
      <c r="B178" s="171"/>
      <c r="C178" s="171"/>
      <c r="D178" s="171"/>
      <c r="E178" s="171"/>
      <c r="F178" s="171"/>
      <c r="G178" s="171"/>
      <c r="H178" s="171"/>
    </row>
    <row r="179" spans="1:8">
      <c r="A179" s="171"/>
      <c r="B179" s="171"/>
      <c r="C179" s="171"/>
      <c r="D179" s="171"/>
      <c r="E179" s="171"/>
      <c r="F179" s="171"/>
      <c r="G179" s="171"/>
      <c r="H179" s="171"/>
    </row>
    <row r="180" spans="1:8">
      <c r="A180" s="171"/>
      <c r="B180" s="171"/>
      <c r="C180" s="171"/>
      <c r="D180" s="171"/>
      <c r="E180" s="171"/>
      <c r="F180" s="171"/>
      <c r="G180" s="171"/>
      <c r="H180" s="171"/>
    </row>
    <row r="181" spans="1:8">
      <c r="A181" s="171"/>
      <c r="B181" s="171"/>
      <c r="C181" s="171"/>
      <c r="D181" s="171"/>
      <c r="E181" s="171"/>
      <c r="F181" s="171"/>
      <c r="G181" s="171"/>
      <c r="H181" s="171"/>
    </row>
    <row r="182" spans="1:8">
      <c r="A182" s="171"/>
      <c r="B182" s="171"/>
      <c r="C182" s="171"/>
      <c r="D182" s="171"/>
      <c r="E182" s="171"/>
      <c r="F182" s="171"/>
      <c r="G182" s="171"/>
      <c r="H182" s="171"/>
    </row>
    <row r="183" spans="1:8">
      <c r="A183" s="171"/>
      <c r="B183" s="171"/>
      <c r="C183" s="171"/>
      <c r="D183" s="171"/>
      <c r="E183" s="171"/>
      <c r="F183" s="171"/>
      <c r="G183" s="171"/>
      <c r="H183" s="171"/>
    </row>
    <row r="184" spans="1:8">
      <c r="A184" s="171"/>
      <c r="B184" s="171"/>
      <c r="C184" s="171"/>
      <c r="D184" s="171"/>
      <c r="E184" s="171"/>
      <c r="F184" s="171"/>
      <c r="G184" s="171"/>
      <c r="H184" s="171"/>
    </row>
    <row r="185" spans="1:8">
      <c r="A185" s="171"/>
      <c r="B185" s="171"/>
      <c r="C185" s="171"/>
      <c r="D185" s="171"/>
      <c r="E185" s="171"/>
      <c r="F185" s="171"/>
      <c r="G185" s="171"/>
      <c r="H185" s="171"/>
    </row>
    <row r="186" spans="1:8">
      <c r="A186" s="171"/>
      <c r="B186" s="171"/>
      <c r="C186" s="171"/>
      <c r="D186" s="171"/>
      <c r="E186" s="171"/>
      <c r="F186" s="171"/>
      <c r="G186" s="171"/>
      <c r="H186" s="171"/>
    </row>
    <row r="187" spans="1:8">
      <c r="A187" s="171"/>
      <c r="B187" s="171"/>
      <c r="C187" s="171"/>
      <c r="D187" s="171"/>
      <c r="E187" s="171"/>
      <c r="F187" s="171"/>
      <c r="G187" s="171"/>
      <c r="H187" s="171"/>
    </row>
    <row r="188" spans="1:8">
      <c r="A188" s="171"/>
      <c r="B188" s="171"/>
      <c r="C188" s="171"/>
      <c r="D188" s="171"/>
      <c r="E188" s="171"/>
      <c r="F188" s="171"/>
      <c r="G188" s="171"/>
      <c r="H188" s="171"/>
    </row>
    <row r="189" spans="1:8">
      <c r="A189" s="171"/>
      <c r="B189" s="171"/>
      <c r="C189" s="171"/>
      <c r="D189" s="171"/>
      <c r="E189" s="171"/>
      <c r="F189" s="171"/>
      <c r="G189" s="171"/>
      <c r="H189" s="171"/>
    </row>
    <row r="190" spans="1:8">
      <c r="A190" s="171"/>
      <c r="B190" s="171"/>
      <c r="C190" s="171"/>
      <c r="D190" s="171"/>
      <c r="E190" s="171"/>
      <c r="F190" s="171"/>
      <c r="G190" s="171"/>
      <c r="H190" s="171"/>
    </row>
    <row r="191" spans="1:8">
      <c r="A191" s="171"/>
      <c r="B191" s="171"/>
      <c r="C191" s="171"/>
      <c r="D191" s="171"/>
      <c r="E191" s="171"/>
      <c r="F191" s="171"/>
      <c r="G191" s="171"/>
      <c r="H191" s="171"/>
    </row>
    <row r="192" spans="1:8">
      <c r="A192" s="171"/>
      <c r="B192" s="171"/>
      <c r="C192" s="171"/>
      <c r="D192" s="171"/>
      <c r="E192" s="171"/>
      <c r="F192" s="171"/>
      <c r="G192" s="171"/>
      <c r="H192" s="171"/>
    </row>
    <row r="193" spans="1:8">
      <c r="A193" s="171"/>
      <c r="B193" s="171"/>
      <c r="C193" s="171"/>
      <c r="D193" s="171"/>
      <c r="E193" s="171"/>
      <c r="F193" s="171"/>
      <c r="G193" s="171"/>
      <c r="H193" s="171"/>
    </row>
    <row r="194" spans="1:8">
      <c r="A194" s="171"/>
      <c r="B194" s="171"/>
      <c r="C194" s="171"/>
      <c r="D194" s="171"/>
      <c r="E194" s="171"/>
      <c r="F194" s="171"/>
      <c r="G194" s="171"/>
      <c r="H194" s="171"/>
    </row>
    <row r="195" spans="1:8">
      <c r="A195" s="171"/>
      <c r="B195" s="171"/>
      <c r="C195" s="171"/>
      <c r="D195" s="171"/>
      <c r="E195" s="171"/>
      <c r="F195" s="171"/>
      <c r="G195" s="171"/>
      <c r="H195" s="171"/>
    </row>
    <row r="196" spans="1:8">
      <c r="A196" s="171"/>
      <c r="B196" s="171"/>
      <c r="C196" s="171"/>
      <c r="D196" s="171"/>
      <c r="E196" s="171"/>
      <c r="F196" s="171"/>
      <c r="G196" s="171"/>
      <c r="H196" s="171"/>
    </row>
    <row r="197" spans="1:8">
      <c r="A197" s="171"/>
      <c r="B197" s="171"/>
      <c r="C197" s="171"/>
      <c r="D197" s="171"/>
      <c r="E197" s="171"/>
      <c r="F197" s="171"/>
      <c r="G197" s="171"/>
      <c r="H197" s="171"/>
    </row>
    <row r="198" spans="1:8">
      <c r="A198" s="171"/>
      <c r="B198" s="171"/>
      <c r="C198" s="171"/>
      <c r="D198" s="171"/>
      <c r="E198" s="171"/>
      <c r="F198" s="171"/>
      <c r="G198" s="171"/>
      <c r="H198" s="171"/>
    </row>
    <row r="199" spans="1:8">
      <c r="A199" s="171"/>
      <c r="B199" s="171"/>
      <c r="C199" s="171"/>
      <c r="D199" s="171"/>
      <c r="E199" s="171"/>
      <c r="F199" s="171"/>
      <c r="G199" s="171"/>
      <c r="H199" s="171"/>
    </row>
    <row r="200" spans="1:8">
      <c r="A200" s="171"/>
      <c r="B200" s="171"/>
      <c r="C200" s="171"/>
      <c r="D200" s="171"/>
      <c r="E200" s="171"/>
      <c r="F200" s="171"/>
      <c r="G200" s="171"/>
      <c r="H200" s="171"/>
    </row>
    <row r="201" spans="1:8">
      <c r="A201" s="171"/>
      <c r="B201" s="171"/>
      <c r="C201" s="171"/>
      <c r="D201" s="171"/>
      <c r="E201" s="171"/>
      <c r="F201" s="171"/>
      <c r="G201" s="171"/>
      <c r="H201" s="171"/>
    </row>
    <row r="202" spans="1:8">
      <c r="A202" s="171"/>
      <c r="B202" s="171"/>
      <c r="C202" s="171"/>
      <c r="D202" s="171"/>
      <c r="E202" s="171"/>
      <c r="F202" s="171"/>
      <c r="G202" s="171"/>
      <c r="H202" s="171"/>
    </row>
    <row r="203" spans="1:8">
      <c r="A203" s="171"/>
      <c r="B203" s="171"/>
      <c r="C203" s="171"/>
      <c r="D203" s="171"/>
      <c r="E203" s="171"/>
      <c r="F203" s="171"/>
      <c r="G203" s="171"/>
      <c r="H203" s="171"/>
    </row>
    <row r="204" spans="1:8">
      <c r="A204" s="171"/>
      <c r="B204" s="171"/>
      <c r="C204" s="171"/>
      <c r="D204" s="171"/>
      <c r="E204" s="171"/>
      <c r="F204" s="171"/>
      <c r="G204" s="171"/>
      <c r="H204" s="171"/>
    </row>
    <row r="205" spans="1:8">
      <c r="A205" s="171"/>
      <c r="B205" s="171"/>
      <c r="C205" s="171"/>
      <c r="D205" s="171"/>
      <c r="E205" s="171"/>
      <c r="F205" s="171"/>
      <c r="G205" s="171"/>
      <c r="H205" s="171"/>
    </row>
    <row r="206" spans="1:8">
      <c r="A206" s="171"/>
      <c r="B206" s="171"/>
      <c r="C206" s="171"/>
      <c r="D206" s="171"/>
      <c r="E206" s="171"/>
      <c r="F206" s="171"/>
      <c r="G206" s="171"/>
      <c r="H206" s="171"/>
    </row>
    <row r="207" spans="1:8">
      <c r="A207" s="171"/>
      <c r="B207" s="171"/>
      <c r="C207" s="171"/>
      <c r="D207" s="171"/>
      <c r="E207" s="171"/>
      <c r="F207" s="171"/>
      <c r="G207" s="171"/>
      <c r="H207" s="171"/>
    </row>
    <row r="208" spans="1:8">
      <c r="A208" s="171"/>
      <c r="B208" s="171"/>
      <c r="C208" s="171"/>
      <c r="D208" s="171"/>
      <c r="E208" s="171"/>
      <c r="F208" s="171"/>
      <c r="G208" s="171"/>
      <c r="H208" s="171"/>
    </row>
    <row r="209" spans="1:8">
      <c r="A209" s="171"/>
      <c r="B209" s="171"/>
      <c r="C209" s="171"/>
      <c r="D209" s="171"/>
      <c r="E209" s="171"/>
      <c r="F209" s="171"/>
      <c r="G209" s="171"/>
      <c r="H209" s="171"/>
    </row>
    <row r="210" spans="1:8">
      <c r="A210" s="171"/>
      <c r="B210" s="171"/>
      <c r="C210" s="171"/>
      <c r="D210" s="171"/>
      <c r="E210" s="171"/>
      <c r="F210" s="171"/>
      <c r="G210" s="171"/>
      <c r="H210" s="171"/>
    </row>
    <row r="211" spans="1:8">
      <c r="A211" s="171"/>
      <c r="B211" s="171"/>
      <c r="C211" s="171"/>
      <c r="D211" s="171"/>
      <c r="E211" s="171"/>
      <c r="F211" s="171"/>
      <c r="G211" s="171"/>
      <c r="H211" s="171"/>
    </row>
    <row r="212" spans="1:8">
      <c r="A212" s="171"/>
      <c r="B212" s="171"/>
      <c r="C212" s="171"/>
      <c r="D212" s="171"/>
      <c r="E212" s="171"/>
      <c r="F212" s="171"/>
      <c r="G212" s="171"/>
      <c r="H212" s="171"/>
    </row>
    <row r="213" spans="1:8">
      <c r="A213" s="171"/>
      <c r="B213" s="171"/>
      <c r="C213" s="171"/>
      <c r="D213" s="171"/>
      <c r="E213" s="171"/>
      <c r="F213" s="171"/>
      <c r="G213" s="171"/>
      <c r="H213" s="171"/>
    </row>
    <row r="214" spans="1:8">
      <c r="A214" s="171"/>
      <c r="B214" s="171"/>
      <c r="C214" s="171"/>
      <c r="D214" s="171"/>
      <c r="E214" s="171"/>
      <c r="F214" s="171"/>
      <c r="G214" s="171"/>
      <c r="H214" s="171"/>
    </row>
    <row r="215" spans="1:8">
      <c r="A215" s="171"/>
      <c r="B215" s="171"/>
      <c r="C215" s="171"/>
      <c r="D215" s="171"/>
      <c r="E215" s="171"/>
      <c r="F215" s="171"/>
      <c r="G215" s="171"/>
      <c r="H215" s="171"/>
    </row>
    <row r="216" spans="1:8">
      <c r="A216" s="171"/>
      <c r="B216" s="171"/>
      <c r="C216" s="171"/>
      <c r="D216" s="171"/>
      <c r="E216" s="171"/>
      <c r="F216" s="171"/>
      <c r="G216" s="171"/>
      <c r="H216" s="171"/>
    </row>
    <row r="217" spans="1:8">
      <c r="A217" s="171"/>
      <c r="B217" s="171"/>
      <c r="C217" s="171"/>
      <c r="D217" s="171"/>
      <c r="E217" s="171"/>
      <c r="F217" s="171"/>
      <c r="G217" s="171"/>
      <c r="H217" s="171"/>
    </row>
    <row r="218" spans="1:8">
      <c r="A218" s="171"/>
      <c r="B218" s="171"/>
      <c r="C218" s="171"/>
      <c r="D218" s="171"/>
      <c r="E218" s="171"/>
      <c r="F218" s="171"/>
      <c r="G218" s="171"/>
      <c r="H218" s="171"/>
    </row>
    <row r="219" spans="1:8">
      <c r="A219" s="171"/>
      <c r="B219" s="171"/>
      <c r="C219" s="171"/>
      <c r="D219" s="171"/>
      <c r="E219" s="171"/>
      <c r="F219" s="171"/>
    </row>
    <row r="220" spans="1:8">
      <c r="A220" s="171"/>
      <c r="B220" s="171"/>
      <c r="C220" s="171"/>
      <c r="D220" s="171"/>
      <c r="E220" s="171"/>
      <c r="F220" s="171"/>
    </row>
    <row r="221" spans="1:8">
      <c r="A221" s="171"/>
      <c r="B221" s="171"/>
      <c r="C221" s="171"/>
      <c r="D221" s="171"/>
      <c r="E221" s="171"/>
      <c r="F221" s="171"/>
    </row>
    <row r="222" spans="1:8">
      <c r="A222" s="171"/>
      <c r="B222" s="171"/>
      <c r="C222" s="171"/>
      <c r="D222" s="171"/>
      <c r="E222" s="171"/>
      <c r="F222" s="171"/>
    </row>
    <row r="223" spans="1:8">
      <c r="A223" s="171"/>
      <c r="B223" s="171"/>
      <c r="C223" s="171"/>
      <c r="D223" s="171"/>
    </row>
  </sheetData>
  <sheetProtection selectLockedCells="1"/>
  <mergeCells count="13">
    <mergeCell ref="B9:C9"/>
    <mergeCell ref="D8:F8"/>
    <mergeCell ref="D3:F3"/>
    <mergeCell ref="B5:C5"/>
    <mergeCell ref="D4:F4"/>
    <mergeCell ref="D6:F6"/>
    <mergeCell ref="D7:F7"/>
    <mergeCell ref="B6:C6"/>
    <mergeCell ref="B7:C7"/>
    <mergeCell ref="B8:C8"/>
    <mergeCell ref="B3:C3"/>
    <mergeCell ref="B4:C4"/>
    <mergeCell ref="D5:F5"/>
  </mergeCells>
  <phoneticPr fontId="2"/>
  <dataValidations count="4">
    <dataValidation imeMode="on" allowBlank="1" showInputMessage="1" showErrorMessage="1" sqref="C3 C6:C8"/>
    <dataValidation imeMode="off" allowBlank="1" showInputMessage="1" showErrorMessage="1" sqref="D8:F8 D3:F3"/>
    <dataValidation imeMode="hiragana" allowBlank="1" showInputMessage="1" showErrorMessage="1" sqref="D7:F7"/>
    <dataValidation imeMode="halfKatakana" allowBlank="1" showInputMessage="1" showErrorMessage="1" sqref="D6:F6"/>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U53"/>
  <sheetViews>
    <sheetView workbookViewId="0">
      <selection activeCell="G12" sqref="G12"/>
    </sheetView>
  </sheetViews>
  <sheetFormatPr defaultColWidth="9" defaultRowHeight="13.5"/>
  <cols>
    <col min="1" max="1" width="4.5" style="1" bestFit="1" customWidth="1"/>
    <col min="2" max="2" width="8.625" style="1" customWidth="1"/>
    <col min="3" max="3" width="8.625" style="391" customWidth="1"/>
    <col min="4" max="5" width="17.5" style="1" customWidth="1"/>
    <col min="6" max="6" width="2.5" style="1" customWidth="1"/>
    <col min="7" max="8" width="5.5" style="1" bestFit="1" customWidth="1"/>
    <col min="9" max="9" width="15.875" style="1" customWidth="1"/>
    <col min="10" max="10" width="14.875" style="1" customWidth="1"/>
    <col min="11" max="11" width="10.125" style="221" customWidth="1"/>
    <col min="12" max="12" width="15.875" style="1" customWidth="1"/>
    <col min="13" max="13" width="14.125" style="1" customWidth="1"/>
    <col min="14" max="14" width="10.125" style="1" customWidth="1"/>
    <col min="15" max="17" width="11.25" style="1" customWidth="1"/>
    <col min="18" max="19" width="11.25" style="329" customWidth="1"/>
    <col min="20" max="21" width="9" style="1"/>
    <col min="22" max="22" width="9" style="1" hidden="1" customWidth="1"/>
    <col min="23" max="23" width="13.875" style="2" hidden="1" customWidth="1"/>
    <col min="24" max="24" width="13.875" style="1" hidden="1" customWidth="1"/>
    <col min="25" max="25" width="9" style="1" hidden="1" customWidth="1"/>
    <col min="26" max="26" width="6.5" style="1" hidden="1" customWidth="1"/>
    <col min="27" max="28" width="16.125" style="1" hidden="1" customWidth="1"/>
    <col min="29" max="30" width="5.5" style="1" hidden="1" customWidth="1"/>
    <col min="31" max="31" width="9.5" style="5" hidden="1" customWidth="1"/>
    <col min="32" max="32" width="6.5" style="1" hidden="1" customWidth="1"/>
    <col min="33" max="34" width="16.125" style="1" hidden="1" customWidth="1"/>
    <col min="35" max="36" width="5.5" style="1" hidden="1" customWidth="1"/>
    <col min="37" max="37" width="9.5" style="1" hidden="1" customWidth="1"/>
    <col min="38" max="45" width="9" style="1" hidden="1" customWidth="1"/>
    <col min="46" max="62" width="9" style="1" customWidth="1"/>
    <col min="63" max="16384" width="9" style="1"/>
  </cols>
  <sheetData>
    <row r="1" spans="1:45" ht="17.25">
      <c r="A1" s="8" t="s">
        <v>79</v>
      </c>
      <c r="B1" s="8"/>
      <c r="C1" s="8"/>
      <c r="E1" s="190"/>
    </row>
    <row r="2" spans="1:45" ht="14.25" thickBot="1">
      <c r="A2" s="406" t="s">
        <v>180</v>
      </c>
      <c r="B2" s="407"/>
      <c r="C2" s="407"/>
      <c r="D2" s="408"/>
      <c r="E2" s="408"/>
      <c r="F2" s="408"/>
      <c r="G2" s="408"/>
      <c r="H2" s="408"/>
      <c r="I2" s="408"/>
      <c r="J2" s="408"/>
      <c r="K2" s="408"/>
      <c r="L2" s="329"/>
      <c r="N2" s="471" t="s">
        <v>173</v>
      </c>
      <c r="O2" s="471"/>
      <c r="P2" s="471"/>
      <c r="Q2" s="471"/>
      <c r="R2" s="330"/>
      <c r="S2" s="330"/>
    </row>
    <row r="3" spans="1:45" s="391" customFormat="1" ht="14.25" thickBot="1">
      <c r="A3" s="410" t="s">
        <v>373</v>
      </c>
      <c r="B3" s="407"/>
      <c r="C3" s="407"/>
      <c r="D3" s="408"/>
      <c r="E3" s="408"/>
      <c r="F3" s="408"/>
      <c r="G3" s="408"/>
      <c r="H3" s="408"/>
      <c r="I3" s="408"/>
      <c r="J3" s="408"/>
      <c r="K3" s="408"/>
      <c r="L3" s="329"/>
      <c r="M3" s="329"/>
      <c r="N3" s="468" t="s">
        <v>250</v>
      </c>
      <c r="O3" s="469"/>
      <c r="P3" s="468" t="s">
        <v>174</v>
      </c>
      <c r="Q3" s="470"/>
      <c r="R3" s="389"/>
      <c r="S3" s="389"/>
      <c r="W3" s="2"/>
      <c r="AE3" s="5"/>
    </row>
    <row r="4" spans="1:45" ht="14.25" thickBot="1">
      <c r="A4" s="406" t="s">
        <v>181</v>
      </c>
      <c r="B4" s="407"/>
      <c r="C4" s="407"/>
      <c r="D4" s="408"/>
      <c r="E4" s="408"/>
      <c r="F4" s="408"/>
      <c r="G4" s="408"/>
      <c r="H4" s="408"/>
      <c r="I4" s="408"/>
      <c r="J4" s="408"/>
      <c r="K4" s="408"/>
      <c r="L4" s="329"/>
      <c r="M4" s="239"/>
      <c r="N4" s="241" t="s">
        <v>251</v>
      </c>
      <c r="O4" s="246" t="s">
        <v>252</v>
      </c>
      <c r="P4" s="249" t="s">
        <v>251</v>
      </c>
      <c r="Q4" s="121" t="s">
        <v>252</v>
      </c>
      <c r="R4" s="223"/>
      <c r="S4" s="223"/>
    </row>
    <row r="5" spans="1:45">
      <c r="A5" s="409" t="s">
        <v>150</v>
      </c>
      <c r="B5" s="407"/>
      <c r="C5" s="407"/>
      <c r="D5" s="408"/>
      <c r="E5" s="408"/>
      <c r="F5" s="408"/>
      <c r="G5" s="408"/>
      <c r="H5" s="408"/>
      <c r="I5" s="408"/>
      <c r="J5" s="408"/>
      <c r="K5" s="408"/>
      <c r="L5" s="329"/>
      <c r="M5" s="242" t="s">
        <v>175</v>
      </c>
      <c r="N5" s="243"/>
      <c r="O5" s="247"/>
      <c r="P5" s="250"/>
      <c r="Q5" s="25"/>
      <c r="R5" s="223"/>
      <c r="S5" s="223"/>
    </row>
    <row r="6" spans="1:45" ht="14.25" thickBot="1">
      <c r="A6" s="409" t="s">
        <v>170</v>
      </c>
      <c r="B6" s="407"/>
      <c r="C6" s="407"/>
      <c r="D6" s="408"/>
      <c r="E6" s="408"/>
      <c r="F6" s="408"/>
      <c r="G6" s="408"/>
      <c r="H6" s="408"/>
      <c r="I6" s="408"/>
      <c r="J6" s="408"/>
      <c r="K6" s="408"/>
      <c r="L6" s="329"/>
      <c r="M6" s="240" t="s">
        <v>176</v>
      </c>
      <c r="N6" s="244"/>
      <c r="O6" s="248"/>
      <c r="P6" s="251"/>
      <c r="Q6" s="245"/>
      <c r="R6" s="223"/>
      <c r="S6" s="223"/>
    </row>
    <row r="7" spans="1:45" ht="14.25" thickBot="1"/>
    <row r="8" spans="1:45" ht="36.75" customHeight="1">
      <c r="A8" s="22"/>
      <c r="B8" s="198" t="s">
        <v>400</v>
      </c>
      <c r="C8" s="198" t="s">
        <v>401</v>
      </c>
      <c r="D8" s="29" t="s">
        <v>128</v>
      </c>
      <c r="E8" s="29" t="s">
        <v>129</v>
      </c>
      <c r="F8" s="181"/>
      <c r="G8" s="23" t="s">
        <v>38</v>
      </c>
      <c r="H8" s="25" t="s">
        <v>39</v>
      </c>
      <c r="I8" s="230" t="s">
        <v>41</v>
      </c>
      <c r="J8" s="235" t="s">
        <v>374</v>
      </c>
      <c r="K8" s="235" t="s">
        <v>376</v>
      </c>
      <c r="L8" s="231" t="s">
        <v>43</v>
      </c>
      <c r="M8" s="235" t="s">
        <v>375</v>
      </c>
      <c r="N8" s="238" t="s">
        <v>377</v>
      </c>
      <c r="O8" s="203"/>
      <c r="P8" s="27" t="s">
        <v>47</v>
      </c>
      <c r="Q8" s="27" t="s">
        <v>48</v>
      </c>
      <c r="R8" s="223"/>
      <c r="S8" s="223"/>
    </row>
    <row r="9" spans="1:45" ht="14.25" thickBot="1">
      <c r="A9" s="30" t="s">
        <v>45</v>
      </c>
      <c r="B9" s="199" t="s">
        <v>399</v>
      </c>
      <c r="C9" s="199">
        <v>1001</v>
      </c>
      <c r="D9" s="17" t="s">
        <v>46</v>
      </c>
      <c r="E9" s="17" t="s">
        <v>116</v>
      </c>
      <c r="F9" s="182"/>
      <c r="G9" s="17" t="s">
        <v>2</v>
      </c>
      <c r="H9" s="26">
        <v>2</v>
      </c>
      <c r="I9" s="232" t="s">
        <v>245</v>
      </c>
      <c r="J9" s="233" t="s">
        <v>244</v>
      </c>
      <c r="K9" s="233" t="s">
        <v>248</v>
      </c>
      <c r="L9" s="233" t="s">
        <v>246</v>
      </c>
      <c r="M9" s="233" t="s">
        <v>247</v>
      </c>
      <c r="N9" s="236" t="s">
        <v>249</v>
      </c>
      <c r="O9" s="204"/>
      <c r="P9" s="28" t="s">
        <v>64</v>
      </c>
      <c r="Q9" s="28" t="s">
        <v>100</v>
      </c>
      <c r="R9" s="331"/>
      <c r="S9" s="331"/>
      <c r="Z9" s="5" t="s">
        <v>77</v>
      </c>
      <c r="AA9" s="5" t="s">
        <v>49</v>
      </c>
      <c r="AB9" s="5" t="s">
        <v>117</v>
      </c>
      <c r="AC9" s="5" t="s">
        <v>38</v>
      </c>
      <c r="AD9" s="5" t="s">
        <v>1</v>
      </c>
      <c r="AE9" s="10" t="s">
        <v>171</v>
      </c>
      <c r="AF9" s="5" t="s">
        <v>77</v>
      </c>
      <c r="AG9" s="5" t="s">
        <v>49</v>
      </c>
      <c r="AH9" s="5" t="s">
        <v>117</v>
      </c>
      <c r="AI9" s="5" t="s">
        <v>38</v>
      </c>
      <c r="AJ9" s="5" t="s">
        <v>1</v>
      </c>
      <c r="AK9" s="5" t="s">
        <v>171</v>
      </c>
      <c r="AL9" s="1" t="s">
        <v>172</v>
      </c>
      <c r="AM9" s="1">
        <f>COUNTIF(AM10:AM49,"&lt;&gt;0")</f>
        <v>0</v>
      </c>
      <c r="AN9" s="1" t="s">
        <v>177</v>
      </c>
      <c r="AO9" s="391">
        <f>COUNTIF(AO10:AO49,"&lt;&gt;0")</f>
        <v>0</v>
      </c>
      <c r="AP9" s="1" t="s">
        <v>178</v>
      </c>
      <c r="AQ9" s="391">
        <f>COUNTIF(AQ10:AQ49,"&lt;&gt;0")</f>
        <v>0</v>
      </c>
      <c r="AR9" s="1" t="s">
        <v>179</v>
      </c>
      <c r="AS9" s="391">
        <f>COUNTIF(AS10:AS49,"&lt;&gt;0")</f>
        <v>0</v>
      </c>
    </row>
    <row r="10" spans="1:45">
      <c r="A10" s="31">
        <v>1</v>
      </c>
      <c r="B10" s="201"/>
      <c r="C10" s="201"/>
      <c r="D10" s="55"/>
      <c r="E10" s="55"/>
      <c r="F10" s="183"/>
      <c r="G10" s="55"/>
      <c r="H10" s="56"/>
      <c r="I10" s="57"/>
      <c r="J10" s="234"/>
      <c r="K10" s="234"/>
      <c r="L10" s="55"/>
      <c r="M10" s="234"/>
      <c r="N10" s="237"/>
      <c r="O10" s="205"/>
      <c r="P10" s="58"/>
      <c r="Q10" s="58"/>
      <c r="R10" s="332"/>
      <c r="S10" s="332"/>
      <c r="W10" s="60"/>
      <c r="X10" s="61"/>
      <c r="Z10" s="5" t="str">
        <f>IF(G10="男",C10,"")</f>
        <v/>
      </c>
      <c r="AA10" s="5" t="str">
        <f t="shared" ref="AA10:AA41" si="0">IF(G10="男",D10,"")</f>
        <v/>
      </c>
      <c r="AB10" s="5" t="str">
        <f t="shared" ref="AB10:AB41" si="1">IF(G10="男",E10,"")</f>
        <v/>
      </c>
      <c r="AC10" s="5" t="str">
        <f t="shared" ref="AC10:AC41" si="2">IF(G10="男",G10,"")</f>
        <v/>
      </c>
      <c r="AD10" s="5" t="str">
        <f t="shared" ref="AD10:AD41" si="3">IF(G10="男",IF(H10="","",H10),"")</f>
        <v/>
      </c>
      <c r="AE10" s="10" t="str">
        <f>IF(G10="男",data_kyogisha!A2,"")</f>
        <v/>
      </c>
      <c r="AF10" s="5" t="str">
        <f>IF(G10="女",C10,"")</f>
        <v/>
      </c>
      <c r="AG10" s="5" t="str">
        <f t="shared" ref="AG10:AG41" si="4">IF(G10="女",D10,"")</f>
        <v/>
      </c>
      <c r="AH10" s="5" t="str">
        <f t="shared" ref="AH10:AH41" si="5">IF(G10="女",E10,"")</f>
        <v/>
      </c>
      <c r="AI10" s="5" t="str">
        <f t="shared" ref="AI10:AI41" si="6">IF(G10="女",G10,"")</f>
        <v/>
      </c>
      <c r="AJ10" s="5" t="str">
        <f t="shared" ref="AJ10:AJ41" si="7">IF(G10="女",IF(H10="","",H10),"")</f>
        <v/>
      </c>
      <c r="AK10" s="1" t="str">
        <f>IF(G10="女",data_kyogisha!A2,"")</f>
        <v/>
      </c>
      <c r="AL10" s="1">
        <f>IF(AND(G10="男",P10="○"),1,0)</f>
        <v>0</v>
      </c>
      <c r="AM10" s="1">
        <f>IF(AND(G10="男",P10="○"),C10,0)</f>
        <v>0</v>
      </c>
      <c r="AN10" s="1">
        <f>IF(AND(G10="男",Q10="○"),1,0)</f>
        <v>0</v>
      </c>
      <c r="AO10" s="1">
        <f>IF(AND(G10="男",Q10="○"),C10,0)</f>
        <v>0</v>
      </c>
      <c r="AP10" s="1">
        <f>IF(AND(G10="女",P10="○"),1,0)</f>
        <v>0</v>
      </c>
      <c r="AQ10" s="1">
        <f>IF(AND(G10="女",P10="○"),C10,0)</f>
        <v>0</v>
      </c>
      <c r="AR10" s="1">
        <f>IF(AND(G10="女",Q10="○"),1,0)</f>
        <v>0</v>
      </c>
      <c r="AS10" s="1">
        <f>IF(AND(G10="女",Q10="○"),C10,0)</f>
        <v>0</v>
      </c>
    </row>
    <row r="11" spans="1:45">
      <c r="A11" s="31">
        <v>2</v>
      </c>
      <c r="B11" s="201"/>
      <c r="C11" s="201"/>
      <c r="D11" s="55"/>
      <c r="E11" s="55"/>
      <c r="F11" s="183"/>
      <c r="G11" s="55"/>
      <c r="H11" s="56"/>
      <c r="I11" s="57"/>
      <c r="J11" s="234"/>
      <c r="K11" s="234"/>
      <c r="L11" s="55"/>
      <c r="M11" s="234"/>
      <c r="N11" s="237"/>
      <c r="O11" s="205"/>
      <c r="P11" s="58"/>
      <c r="Q11" s="58"/>
      <c r="R11" s="332"/>
      <c r="S11" s="332"/>
      <c r="V11" s="1" t="s">
        <v>63</v>
      </c>
      <c r="W11" s="62" t="str">
        <f>IF(種目情報!A4="","",種目情報!A4)</f>
        <v>男子十種競技</v>
      </c>
      <c r="X11" s="63" t="str">
        <f>IF(種目情報!E4="","",種目情報!E4)</f>
        <v>女子七種競技</v>
      </c>
      <c r="Y11" s="1" t="s">
        <v>64</v>
      </c>
      <c r="Z11" s="5" t="str">
        <f t="shared" ref="Z11:Z49" si="8">IF(G11="男",C11,"")</f>
        <v/>
      </c>
      <c r="AA11" s="5" t="str">
        <f t="shared" si="0"/>
        <v/>
      </c>
      <c r="AB11" s="5" t="str">
        <f t="shared" si="1"/>
        <v/>
      </c>
      <c r="AC11" s="5" t="str">
        <f t="shared" si="2"/>
        <v/>
      </c>
      <c r="AD11" s="5" t="str">
        <f t="shared" si="3"/>
        <v/>
      </c>
      <c r="AE11" s="10" t="str">
        <f>IF(G11="男",data_kyogisha!A3,"")</f>
        <v/>
      </c>
      <c r="AF11" s="5" t="str">
        <f t="shared" ref="AF11:AF49" si="9">IF(G11="女",C11,"")</f>
        <v/>
      </c>
      <c r="AG11" s="5" t="str">
        <f t="shared" si="4"/>
        <v/>
      </c>
      <c r="AH11" s="5" t="str">
        <f t="shared" si="5"/>
        <v/>
      </c>
      <c r="AI11" s="5" t="str">
        <f t="shared" si="6"/>
        <v/>
      </c>
      <c r="AJ11" s="5" t="str">
        <f t="shared" si="7"/>
        <v/>
      </c>
      <c r="AK11" s="5" t="str">
        <f>IF(G11="女",data_kyogisha!A3,"")</f>
        <v/>
      </c>
      <c r="AL11" s="1">
        <f>IF(AND(G11="男",P11="○"),AL10+1,AL10)</f>
        <v>0</v>
      </c>
      <c r="AM11" s="391">
        <f t="shared" ref="AM11:AM49" si="10">IF(AND(G11="男",P11="○"),C11,0)</f>
        <v>0</v>
      </c>
      <c r="AN11" s="1">
        <f>IF(AND(G11="男",Q11="○"),AN10+1,AN10)</f>
        <v>0</v>
      </c>
      <c r="AO11" s="391">
        <f t="shared" ref="AO11:AO49" si="11">IF(AND(G11="男",Q11="○"),C11,0)</f>
        <v>0</v>
      </c>
      <c r="AP11" s="1">
        <f>IF(AND(G11="女",P11="○"),AP10+1,AP10)</f>
        <v>0</v>
      </c>
      <c r="AQ11" s="391">
        <f t="shared" ref="AQ11:AQ49" si="12">IF(AND(G11="女",P11="○"),C11,0)</f>
        <v>0</v>
      </c>
      <c r="AR11" s="1">
        <f>IF(AND(G11="女",Q11="○"),AR10+1,AR10)</f>
        <v>0</v>
      </c>
      <c r="AS11" s="391">
        <f t="shared" ref="AS11:AS49" si="13">IF(AND(G11="女",Q11="○"),C11,0)</f>
        <v>0</v>
      </c>
    </row>
    <row r="12" spans="1:45">
      <c r="A12" s="31">
        <v>3</v>
      </c>
      <c r="B12" s="201"/>
      <c r="C12" s="201"/>
      <c r="D12" s="55"/>
      <c r="E12" s="55"/>
      <c r="F12" s="183"/>
      <c r="G12" s="55"/>
      <c r="H12" s="56"/>
      <c r="I12" s="57"/>
      <c r="J12" s="234"/>
      <c r="K12" s="234"/>
      <c r="L12" s="55"/>
      <c r="M12" s="234"/>
      <c r="N12" s="237"/>
      <c r="O12" s="205"/>
      <c r="P12" s="58"/>
      <c r="Q12" s="58"/>
      <c r="R12" s="332"/>
      <c r="S12" s="332"/>
      <c r="V12" s="1" t="s">
        <v>62</v>
      </c>
      <c r="W12" s="62" t="str">
        <f>IF(種目情報!A5="","",種目情報!A5)</f>
        <v>男子5000m</v>
      </c>
      <c r="X12" s="63" t="str">
        <f>IF(種目情報!E5="","",種目情報!E5)</f>
        <v>女子5000m</v>
      </c>
      <c r="Z12" s="5" t="str">
        <f t="shared" si="8"/>
        <v/>
      </c>
      <c r="AA12" s="5" t="str">
        <f t="shared" si="0"/>
        <v/>
      </c>
      <c r="AB12" s="5" t="str">
        <f t="shared" si="1"/>
        <v/>
      </c>
      <c r="AC12" s="5" t="str">
        <f t="shared" si="2"/>
        <v/>
      </c>
      <c r="AD12" s="5" t="str">
        <f t="shared" si="3"/>
        <v/>
      </c>
      <c r="AE12" s="10" t="str">
        <f>IF(G12="男",data_kyogisha!A4,"")</f>
        <v/>
      </c>
      <c r="AF12" s="5" t="str">
        <f t="shared" si="9"/>
        <v/>
      </c>
      <c r="AG12" s="5" t="str">
        <f t="shared" si="4"/>
        <v/>
      </c>
      <c r="AH12" s="5" t="str">
        <f t="shared" si="5"/>
        <v/>
      </c>
      <c r="AI12" s="5" t="str">
        <f t="shared" si="6"/>
        <v/>
      </c>
      <c r="AJ12" s="5" t="str">
        <f t="shared" si="7"/>
        <v/>
      </c>
      <c r="AK12" s="5" t="str">
        <f>IF(G12="女",data_kyogisha!A4,"")</f>
        <v/>
      </c>
      <c r="AL12" s="1">
        <f t="shared" ref="AL12:AL49" si="14">IF(AND(G12="男",P12="○"),AL11+1,AL11)</f>
        <v>0</v>
      </c>
      <c r="AM12" s="391">
        <f t="shared" si="10"/>
        <v>0</v>
      </c>
      <c r="AN12" s="1">
        <f t="shared" ref="AN12:AN49" si="15">IF(AND(G12="男",Q12="○"),AN11+1,AN11)</f>
        <v>0</v>
      </c>
      <c r="AO12" s="391">
        <f t="shared" si="11"/>
        <v>0</v>
      </c>
      <c r="AP12" s="1">
        <f t="shared" ref="AP12:AP19" si="16">IF(AND(G12="女",P12="○"),AP11+1,AP11)</f>
        <v>0</v>
      </c>
      <c r="AQ12" s="391">
        <f t="shared" si="12"/>
        <v>0</v>
      </c>
      <c r="AR12" s="1">
        <f t="shared" ref="AR12:AR49" si="17">IF(AND(G12="女",Q12="○"),AR11+1,AR11)</f>
        <v>0</v>
      </c>
      <c r="AS12" s="391">
        <f t="shared" si="13"/>
        <v>0</v>
      </c>
    </row>
    <row r="13" spans="1:45">
      <c r="A13" s="31">
        <v>4</v>
      </c>
      <c r="B13" s="201"/>
      <c r="C13" s="201"/>
      <c r="D13" s="55"/>
      <c r="E13" s="55"/>
      <c r="F13" s="183"/>
      <c r="G13" s="55"/>
      <c r="H13" s="56"/>
      <c r="I13" s="57"/>
      <c r="J13" s="234"/>
      <c r="K13" s="234"/>
      <c r="L13" s="55"/>
      <c r="M13" s="234"/>
      <c r="N13" s="237"/>
      <c r="O13" s="205"/>
      <c r="P13" s="58"/>
      <c r="Q13" s="58"/>
      <c r="R13" s="332"/>
      <c r="S13" s="332"/>
      <c r="W13" s="62" t="str">
        <f>IF(種目情報!A6="","",種目情報!A6)</f>
        <v>男子10000m</v>
      </c>
      <c r="X13" s="63" t="str">
        <f>IF(種目情報!E6="","",種目情報!E6)</f>
        <v>女子10000m</v>
      </c>
      <c r="Z13" s="5" t="str">
        <f t="shared" si="8"/>
        <v/>
      </c>
      <c r="AA13" s="5" t="str">
        <f t="shared" si="0"/>
        <v/>
      </c>
      <c r="AB13" s="5" t="str">
        <f t="shared" si="1"/>
        <v/>
      </c>
      <c r="AC13" s="5" t="str">
        <f t="shared" si="2"/>
        <v/>
      </c>
      <c r="AD13" s="5" t="str">
        <f t="shared" si="3"/>
        <v/>
      </c>
      <c r="AE13" s="10" t="str">
        <f>IF(G13="男",data_kyogisha!A5,"")</f>
        <v/>
      </c>
      <c r="AF13" s="5" t="str">
        <f t="shared" si="9"/>
        <v/>
      </c>
      <c r="AG13" s="5" t="str">
        <f t="shared" si="4"/>
        <v/>
      </c>
      <c r="AH13" s="5" t="str">
        <f t="shared" si="5"/>
        <v/>
      </c>
      <c r="AI13" s="5" t="str">
        <f t="shared" si="6"/>
        <v/>
      </c>
      <c r="AJ13" s="5" t="str">
        <f t="shared" si="7"/>
        <v/>
      </c>
      <c r="AK13" s="5" t="str">
        <f>IF(G13="女",data_kyogisha!A5,"")</f>
        <v/>
      </c>
      <c r="AL13" s="1">
        <f t="shared" si="14"/>
        <v>0</v>
      </c>
      <c r="AM13" s="391">
        <f t="shared" si="10"/>
        <v>0</v>
      </c>
      <c r="AN13" s="1">
        <f t="shared" si="15"/>
        <v>0</v>
      </c>
      <c r="AO13" s="391">
        <f t="shared" si="11"/>
        <v>0</v>
      </c>
      <c r="AP13" s="1">
        <f t="shared" si="16"/>
        <v>0</v>
      </c>
      <c r="AQ13" s="391">
        <f t="shared" si="12"/>
        <v>0</v>
      </c>
      <c r="AR13" s="1">
        <f t="shared" si="17"/>
        <v>0</v>
      </c>
      <c r="AS13" s="391">
        <f t="shared" si="13"/>
        <v>0</v>
      </c>
    </row>
    <row r="14" spans="1:45">
      <c r="A14" s="31">
        <v>5</v>
      </c>
      <c r="B14" s="201"/>
      <c r="C14" s="201"/>
      <c r="D14" s="55"/>
      <c r="E14" s="55"/>
      <c r="F14" s="183"/>
      <c r="G14" s="55"/>
      <c r="H14" s="56"/>
      <c r="I14" s="57"/>
      <c r="J14" s="234"/>
      <c r="K14" s="234"/>
      <c r="L14" s="55"/>
      <c r="M14" s="234"/>
      <c r="N14" s="237"/>
      <c r="O14" s="205"/>
      <c r="P14" s="58"/>
      <c r="Q14" s="58"/>
      <c r="R14" s="332"/>
      <c r="S14" s="332"/>
      <c r="W14" s="62"/>
      <c r="X14" s="63"/>
      <c r="Z14" s="5" t="str">
        <f t="shared" si="8"/>
        <v/>
      </c>
      <c r="AA14" s="5" t="str">
        <f t="shared" si="0"/>
        <v/>
      </c>
      <c r="AB14" s="5" t="str">
        <f t="shared" si="1"/>
        <v/>
      </c>
      <c r="AC14" s="5" t="str">
        <f t="shared" si="2"/>
        <v/>
      </c>
      <c r="AD14" s="5" t="str">
        <f t="shared" si="3"/>
        <v/>
      </c>
      <c r="AE14" s="10" t="str">
        <f>IF(G14="男",data_kyogisha!A6,"")</f>
        <v/>
      </c>
      <c r="AF14" s="5" t="str">
        <f t="shared" si="9"/>
        <v/>
      </c>
      <c r="AG14" s="5" t="str">
        <f t="shared" si="4"/>
        <v/>
      </c>
      <c r="AH14" s="5" t="str">
        <f t="shared" si="5"/>
        <v/>
      </c>
      <c r="AI14" s="5" t="str">
        <f t="shared" si="6"/>
        <v/>
      </c>
      <c r="AJ14" s="5" t="str">
        <f t="shared" si="7"/>
        <v/>
      </c>
      <c r="AK14" s="5" t="str">
        <f>IF(G14="女",data_kyogisha!A6,"")</f>
        <v/>
      </c>
      <c r="AL14" s="1">
        <f t="shared" si="14"/>
        <v>0</v>
      </c>
      <c r="AM14" s="391">
        <f t="shared" si="10"/>
        <v>0</v>
      </c>
      <c r="AN14" s="1">
        <f t="shared" si="15"/>
        <v>0</v>
      </c>
      <c r="AO14" s="391">
        <f t="shared" si="11"/>
        <v>0</v>
      </c>
      <c r="AP14" s="1">
        <f t="shared" si="16"/>
        <v>0</v>
      </c>
      <c r="AQ14" s="391">
        <f t="shared" si="12"/>
        <v>0</v>
      </c>
      <c r="AR14" s="1">
        <f t="shared" si="17"/>
        <v>0</v>
      </c>
      <c r="AS14" s="391">
        <f t="shared" si="13"/>
        <v>0</v>
      </c>
    </row>
    <row r="15" spans="1:45">
      <c r="A15" s="31">
        <v>6</v>
      </c>
      <c r="B15" s="201"/>
      <c r="C15" s="201"/>
      <c r="D15" s="55"/>
      <c r="E15" s="55"/>
      <c r="F15" s="183"/>
      <c r="G15" s="55"/>
      <c r="H15" s="56"/>
      <c r="I15" s="57"/>
      <c r="J15" s="234"/>
      <c r="K15" s="234"/>
      <c r="L15" s="55"/>
      <c r="M15" s="234"/>
      <c r="N15" s="237"/>
      <c r="O15" s="205"/>
      <c r="P15" s="58"/>
      <c r="Q15" s="58"/>
      <c r="R15" s="332"/>
      <c r="S15" s="332"/>
      <c r="W15" s="62" t="str">
        <f>IF(種目情報!A8="","",種目情報!A8)</f>
        <v/>
      </c>
      <c r="X15" s="63" t="str">
        <f>IF(種目情報!E8="","",種目情報!E8)</f>
        <v/>
      </c>
      <c r="Z15" s="5" t="str">
        <f t="shared" si="8"/>
        <v/>
      </c>
      <c r="AA15" s="5" t="str">
        <f t="shared" si="0"/>
        <v/>
      </c>
      <c r="AB15" s="5" t="str">
        <f t="shared" si="1"/>
        <v/>
      </c>
      <c r="AC15" s="5" t="str">
        <f t="shared" si="2"/>
        <v/>
      </c>
      <c r="AD15" s="5" t="str">
        <f t="shared" si="3"/>
        <v/>
      </c>
      <c r="AE15" s="10" t="str">
        <f>IF(G15="男",data_kyogisha!A7,"")</f>
        <v/>
      </c>
      <c r="AF15" s="5" t="str">
        <f t="shared" si="9"/>
        <v/>
      </c>
      <c r="AG15" s="5" t="str">
        <f t="shared" si="4"/>
        <v/>
      </c>
      <c r="AH15" s="5" t="str">
        <f t="shared" si="5"/>
        <v/>
      </c>
      <c r="AI15" s="5" t="str">
        <f t="shared" si="6"/>
        <v/>
      </c>
      <c r="AJ15" s="5" t="str">
        <f t="shared" si="7"/>
        <v/>
      </c>
      <c r="AK15" s="5" t="str">
        <f>IF(G15="女",data_kyogisha!A7,"")</f>
        <v/>
      </c>
      <c r="AL15" s="1">
        <f t="shared" si="14"/>
        <v>0</v>
      </c>
      <c r="AM15" s="391">
        <f t="shared" si="10"/>
        <v>0</v>
      </c>
      <c r="AN15" s="1">
        <f t="shared" si="15"/>
        <v>0</v>
      </c>
      <c r="AO15" s="391">
        <f t="shared" si="11"/>
        <v>0</v>
      </c>
      <c r="AP15" s="1">
        <f t="shared" si="16"/>
        <v>0</v>
      </c>
      <c r="AQ15" s="391">
        <f t="shared" si="12"/>
        <v>0</v>
      </c>
      <c r="AR15" s="1">
        <f t="shared" si="17"/>
        <v>0</v>
      </c>
      <c r="AS15" s="391">
        <f t="shared" si="13"/>
        <v>0</v>
      </c>
    </row>
    <row r="16" spans="1:45">
      <c r="A16" s="31">
        <v>7</v>
      </c>
      <c r="B16" s="201"/>
      <c r="C16" s="201"/>
      <c r="D16" s="55"/>
      <c r="E16" s="55"/>
      <c r="F16" s="183"/>
      <c r="G16" s="55"/>
      <c r="H16" s="56"/>
      <c r="I16" s="57"/>
      <c r="J16" s="234"/>
      <c r="K16" s="234"/>
      <c r="L16" s="55"/>
      <c r="M16" s="234"/>
      <c r="N16" s="237"/>
      <c r="O16" s="205"/>
      <c r="P16" s="58"/>
      <c r="Q16" s="58"/>
      <c r="R16" s="332"/>
      <c r="S16" s="332"/>
      <c r="W16" s="62" t="str">
        <f>IF(種目情報!A9="","",種目情報!A9)</f>
        <v/>
      </c>
      <c r="X16" s="63" t="str">
        <f>IF(種目情報!E9="","",種目情報!E9)</f>
        <v/>
      </c>
      <c r="Z16" s="5" t="str">
        <f t="shared" si="8"/>
        <v/>
      </c>
      <c r="AA16" s="5" t="str">
        <f t="shared" si="0"/>
        <v/>
      </c>
      <c r="AB16" s="5" t="str">
        <f t="shared" si="1"/>
        <v/>
      </c>
      <c r="AC16" s="5" t="str">
        <f t="shared" si="2"/>
        <v/>
      </c>
      <c r="AD16" s="5" t="str">
        <f t="shared" si="3"/>
        <v/>
      </c>
      <c r="AE16" s="10" t="str">
        <f>IF(G16="男",data_kyogisha!A8,"")</f>
        <v/>
      </c>
      <c r="AF16" s="5" t="str">
        <f t="shared" si="9"/>
        <v/>
      </c>
      <c r="AG16" s="5" t="str">
        <f t="shared" si="4"/>
        <v/>
      </c>
      <c r="AH16" s="5" t="str">
        <f t="shared" si="5"/>
        <v/>
      </c>
      <c r="AI16" s="5" t="str">
        <f t="shared" si="6"/>
        <v/>
      </c>
      <c r="AJ16" s="5" t="str">
        <f t="shared" si="7"/>
        <v/>
      </c>
      <c r="AK16" s="5" t="str">
        <f>IF(G16="女",data_kyogisha!A8,"")</f>
        <v/>
      </c>
      <c r="AL16" s="1">
        <f t="shared" si="14"/>
        <v>0</v>
      </c>
      <c r="AM16" s="391">
        <f t="shared" si="10"/>
        <v>0</v>
      </c>
      <c r="AN16" s="1">
        <f t="shared" si="15"/>
        <v>0</v>
      </c>
      <c r="AO16" s="391">
        <f t="shared" si="11"/>
        <v>0</v>
      </c>
      <c r="AP16" s="1">
        <f t="shared" si="16"/>
        <v>0</v>
      </c>
      <c r="AQ16" s="391">
        <f t="shared" si="12"/>
        <v>0</v>
      </c>
      <c r="AR16" s="1">
        <f t="shared" si="17"/>
        <v>0</v>
      </c>
      <c r="AS16" s="391">
        <f t="shared" si="13"/>
        <v>0</v>
      </c>
    </row>
    <row r="17" spans="1:45">
      <c r="A17" s="31">
        <v>8</v>
      </c>
      <c r="B17" s="201"/>
      <c r="C17" s="201"/>
      <c r="D17" s="55"/>
      <c r="E17" s="55"/>
      <c r="F17" s="183"/>
      <c r="G17" s="55"/>
      <c r="H17" s="56"/>
      <c r="I17" s="57"/>
      <c r="J17" s="234"/>
      <c r="K17" s="234"/>
      <c r="L17" s="55"/>
      <c r="M17" s="234"/>
      <c r="N17" s="237"/>
      <c r="O17" s="205"/>
      <c r="P17" s="58"/>
      <c r="Q17" s="58"/>
      <c r="R17" s="332"/>
      <c r="S17" s="332"/>
      <c r="W17" s="62" t="str">
        <f>IF(種目情報!A10="","",種目情報!A10)</f>
        <v/>
      </c>
      <c r="X17" s="63" t="str">
        <f>IF(種目情報!E10="","",種目情報!E10)</f>
        <v/>
      </c>
      <c r="Z17" s="5" t="str">
        <f t="shared" si="8"/>
        <v/>
      </c>
      <c r="AA17" s="5" t="str">
        <f t="shared" si="0"/>
        <v/>
      </c>
      <c r="AB17" s="5" t="str">
        <f t="shared" si="1"/>
        <v/>
      </c>
      <c r="AC17" s="5" t="str">
        <f t="shared" si="2"/>
        <v/>
      </c>
      <c r="AD17" s="5" t="str">
        <f t="shared" si="3"/>
        <v/>
      </c>
      <c r="AE17" s="10" t="str">
        <f>IF(G17="男",data_kyogisha!A9,"")</f>
        <v/>
      </c>
      <c r="AF17" s="5" t="str">
        <f t="shared" si="9"/>
        <v/>
      </c>
      <c r="AG17" s="5" t="str">
        <f t="shared" si="4"/>
        <v/>
      </c>
      <c r="AH17" s="5" t="str">
        <f t="shared" si="5"/>
        <v/>
      </c>
      <c r="AI17" s="5" t="str">
        <f t="shared" si="6"/>
        <v/>
      </c>
      <c r="AJ17" s="5" t="str">
        <f t="shared" si="7"/>
        <v/>
      </c>
      <c r="AK17" s="5" t="str">
        <f>IF(G17="女",data_kyogisha!A9,"")</f>
        <v/>
      </c>
      <c r="AL17" s="1">
        <f t="shared" si="14"/>
        <v>0</v>
      </c>
      <c r="AM17" s="391">
        <f t="shared" si="10"/>
        <v>0</v>
      </c>
      <c r="AN17" s="1">
        <f t="shared" si="15"/>
        <v>0</v>
      </c>
      <c r="AO17" s="391">
        <f t="shared" si="11"/>
        <v>0</v>
      </c>
      <c r="AP17" s="1">
        <f t="shared" si="16"/>
        <v>0</v>
      </c>
      <c r="AQ17" s="391">
        <f t="shared" si="12"/>
        <v>0</v>
      </c>
      <c r="AR17" s="1">
        <f t="shared" si="17"/>
        <v>0</v>
      </c>
      <c r="AS17" s="391">
        <f t="shared" si="13"/>
        <v>0</v>
      </c>
    </row>
    <row r="18" spans="1:45">
      <c r="A18" s="31">
        <v>9</v>
      </c>
      <c r="B18" s="201"/>
      <c r="C18" s="201"/>
      <c r="D18" s="55"/>
      <c r="E18" s="55"/>
      <c r="F18" s="183"/>
      <c r="G18" s="55"/>
      <c r="H18" s="56"/>
      <c r="I18" s="57"/>
      <c r="J18" s="234"/>
      <c r="K18" s="234"/>
      <c r="L18" s="55"/>
      <c r="M18" s="234"/>
      <c r="N18" s="237"/>
      <c r="O18" s="205"/>
      <c r="P18" s="58"/>
      <c r="Q18" s="58"/>
      <c r="R18" s="332"/>
      <c r="S18" s="332"/>
      <c r="W18" s="62" t="str">
        <f>IF(種目情報!A11="","",種目情報!A11)</f>
        <v/>
      </c>
      <c r="X18" s="63" t="str">
        <f>IF(種目情報!E11="","",種目情報!E11)</f>
        <v/>
      </c>
      <c r="Z18" s="5" t="str">
        <f t="shared" si="8"/>
        <v/>
      </c>
      <c r="AA18" s="5" t="str">
        <f t="shared" si="0"/>
        <v/>
      </c>
      <c r="AB18" s="5" t="str">
        <f t="shared" si="1"/>
        <v/>
      </c>
      <c r="AC18" s="5" t="str">
        <f t="shared" si="2"/>
        <v/>
      </c>
      <c r="AD18" s="5" t="str">
        <f t="shared" si="3"/>
        <v/>
      </c>
      <c r="AE18" s="10" t="str">
        <f>IF(G18="男",data_kyogisha!A10,"")</f>
        <v/>
      </c>
      <c r="AF18" s="5" t="str">
        <f t="shared" si="9"/>
        <v/>
      </c>
      <c r="AG18" s="5" t="str">
        <f t="shared" si="4"/>
        <v/>
      </c>
      <c r="AH18" s="5" t="str">
        <f t="shared" si="5"/>
        <v/>
      </c>
      <c r="AI18" s="5" t="str">
        <f t="shared" si="6"/>
        <v/>
      </c>
      <c r="AJ18" s="5" t="str">
        <f t="shared" si="7"/>
        <v/>
      </c>
      <c r="AK18" s="5" t="str">
        <f>IF(G18="女",data_kyogisha!A10,"")</f>
        <v/>
      </c>
      <c r="AL18" s="1">
        <f t="shared" si="14"/>
        <v>0</v>
      </c>
      <c r="AM18" s="391">
        <f t="shared" si="10"/>
        <v>0</v>
      </c>
      <c r="AN18" s="1">
        <f t="shared" si="15"/>
        <v>0</v>
      </c>
      <c r="AO18" s="391">
        <f t="shared" si="11"/>
        <v>0</v>
      </c>
      <c r="AP18" s="1">
        <f t="shared" si="16"/>
        <v>0</v>
      </c>
      <c r="AQ18" s="391">
        <f t="shared" si="12"/>
        <v>0</v>
      </c>
      <c r="AR18" s="1">
        <f t="shared" si="17"/>
        <v>0</v>
      </c>
      <c r="AS18" s="391">
        <f t="shared" si="13"/>
        <v>0</v>
      </c>
    </row>
    <row r="19" spans="1:45">
      <c r="A19" s="31">
        <v>10</v>
      </c>
      <c r="B19" s="201"/>
      <c r="C19" s="201"/>
      <c r="D19" s="55"/>
      <c r="E19" s="55"/>
      <c r="F19" s="183"/>
      <c r="G19" s="55"/>
      <c r="H19" s="56"/>
      <c r="I19" s="57"/>
      <c r="J19" s="234"/>
      <c r="K19" s="234"/>
      <c r="L19" s="55"/>
      <c r="M19" s="234"/>
      <c r="N19" s="237"/>
      <c r="O19" s="205"/>
      <c r="P19" s="58"/>
      <c r="Q19" s="58"/>
      <c r="R19" s="332"/>
      <c r="S19" s="332"/>
      <c r="W19" s="62" t="str">
        <f>IF(種目情報!A12="","",種目情報!A12)</f>
        <v/>
      </c>
      <c r="X19" s="63" t="str">
        <f>IF(種目情報!E12="","",種目情報!E12)</f>
        <v/>
      </c>
      <c r="Z19" s="5" t="str">
        <f t="shared" si="8"/>
        <v/>
      </c>
      <c r="AA19" s="5" t="str">
        <f t="shared" si="0"/>
        <v/>
      </c>
      <c r="AB19" s="5" t="str">
        <f t="shared" si="1"/>
        <v/>
      </c>
      <c r="AC19" s="5" t="str">
        <f t="shared" si="2"/>
        <v/>
      </c>
      <c r="AD19" s="5" t="str">
        <f t="shared" si="3"/>
        <v/>
      </c>
      <c r="AE19" s="10" t="str">
        <f>IF(G19="男",data_kyogisha!A11,"")</f>
        <v/>
      </c>
      <c r="AF19" s="5" t="str">
        <f t="shared" si="9"/>
        <v/>
      </c>
      <c r="AG19" s="5" t="str">
        <f t="shared" si="4"/>
        <v/>
      </c>
      <c r="AH19" s="5" t="str">
        <f t="shared" si="5"/>
        <v/>
      </c>
      <c r="AI19" s="5" t="str">
        <f t="shared" si="6"/>
        <v/>
      </c>
      <c r="AJ19" s="5" t="str">
        <f t="shared" si="7"/>
        <v/>
      </c>
      <c r="AK19" s="5" t="str">
        <f>IF(G19="女",data_kyogisha!A11,"")</f>
        <v/>
      </c>
      <c r="AL19" s="1">
        <f t="shared" si="14"/>
        <v>0</v>
      </c>
      <c r="AM19" s="391">
        <f t="shared" si="10"/>
        <v>0</v>
      </c>
      <c r="AN19" s="1">
        <f t="shared" si="15"/>
        <v>0</v>
      </c>
      <c r="AO19" s="391">
        <f t="shared" si="11"/>
        <v>0</v>
      </c>
      <c r="AP19" s="1">
        <f t="shared" si="16"/>
        <v>0</v>
      </c>
      <c r="AQ19" s="391">
        <f t="shared" si="12"/>
        <v>0</v>
      </c>
      <c r="AR19" s="1">
        <f t="shared" si="17"/>
        <v>0</v>
      </c>
      <c r="AS19" s="391">
        <f t="shared" si="13"/>
        <v>0</v>
      </c>
    </row>
    <row r="20" spans="1:45">
      <c r="A20" s="31">
        <v>11</v>
      </c>
      <c r="B20" s="201"/>
      <c r="C20" s="201"/>
      <c r="D20" s="55"/>
      <c r="E20" s="55"/>
      <c r="F20" s="183"/>
      <c r="G20" s="55"/>
      <c r="H20" s="56"/>
      <c r="I20" s="57"/>
      <c r="J20" s="234"/>
      <c r="K20" s="234"/>
      <c r="L20" s="55"/>
      <c r="M20" s="234"/>
      <c r="N20" s="237"/>
      <c r="O20" s="205"/>
      <c r="P20" s="58"/>
      <c r="Q20" s="58"/>
      <c r="R20" s="332"/>
      <c r="S20" s="332"/>
      <c r="W20" s="62"/>
      <c r="X20" s="63"/>
      <c r="Z20" s="5" t="str">
        <f t="shared" si="8"/>
        <v/>
      </c>
      <c r="AA20" s="5" t="str">
        <f t="shared" si="0"/>
        <v/>
      </c>
      <c r="AB20" s="5" t="str">
        <f t="shared" si="1"/>
        <v/>
      </c>
      <c r="AC20" s="5" t="str">
        <f t="shared" si="2"/>
        <v/>
      </c>
      <c r="AD20" s="5" t="str">
        <f t="shared" si="3"/>
        <v/>
      </c>
      <c r="AE20" s="10" t="str">
        <f>IF(G20="男",data_kyogisha!A12,"")</f>
        <v/>
      </c>
      <c r="AF20" s="5" t="str">
        <f t="shared" si="9"/>
        <v/>
      </c>
      <c r="AG20" s="5" t="str">
        <f t="shared" si="4"/>
        <v/>
      </c>
      <c r="AH20" s="5" t="str">
        <f t="shared" si="5"/>
        <v/>
      </c>
      <c r="AI20" s="5" t="str">
        <f t="shared" si="6"/>
        <v/>
      </c>
      <c r="AJ20" s="5" t="str">
        <f t="shared" si="7"/>
        <v/>
      </c>
      <c r="AK20" s="5" t="str">
        <f>IF(G20="女",data_kyogisha!A12,"")</f>
        <v/>
      </c>
      <c r="AL20" s="1">
        <f t="shared" si="14"/>
        <v>0</v>
      </c>
      <c r="AM20" s="391">
        <f t="shared" si="10"/>
        <v>0</v>
      </c>
      <c r="AN20" s="1">
        <f t="shared" si="15"/>
        <v>0</v>
      </c>
      <c r="AO20" s="391">
        <f t="shared" si="11"/>
        <v>0</v>
      </c>
      <c r="AP20" s="1">
        <f t="shared" ref="AP20:AP49" si="18">IF(AND(G20="女",P20="○"),AP19+1,AP19)</f>
        <v>0</v>
      </c>
      <c r="AQ20" s="391">
        <f t="shared" si="12"/>
        <v>0</v>
      </c>
      <c r="AR20" s="1">
        <f t="shared" si="17"/>
        <v>0</v>
      </c>
      <c r="AS20" s="391">
        <f t="shared" si="13"/>
        <v>0</v>
      </c>
    </row>
    <row r="21" spans="1:45">
      <c r="A21" s="31">
        <v>12</v>
      </c>
      <c r="B21" s="201"/>
      <c r="C21" s="201"/>
      <c r="D21" s="55"/>
      <c r="E21" s="55"/>
      <c r="F21" s="183"/>
      <c r="G21" s="55"/>
      <c r="H21" s="56"/>
      <c r="I21" s="57"/>
      <c r="J21" s="234"/>
      <c r="K21" s="234"/>
      <c r="L21" s="55"/>
      <c r="M21" s="234"/>
      <c r="N21" s="237"/>
      <c r="O21" s="205"/>
      <c r="P21" s="58"/>
      <c r="Q21" s="58"/>
      <c r="R21" s="332"/>
      <c r="S21" s="332"/>
      <c r="W21" s="62"/>
      <c r="X21" s="63" t="str">
        <f>IF(種目情報!E14="","",種目情報!E14)</f>
        <v/>
      </c>
      <c r="Z21" s="5" t="str">
        <f t="shared" si="8"/>
        <v/>
      </c>
      <c r="AA21" s="5" t="str">
        <f t="shared" si="0"/>
        <v/>
      </c>
      <c r="AB21" s="5" t="str">
        <f t="shared" si="1"/>
        <v/>
      </c>
      <c r="AC21" s="5" t="str">
        <f t="shared" si="2"/>
        <v/>
      </c>
      <c r="AD21" s="5" t="str">
        <f t="shared" si="3"/>
        <v/>
      </c>
      <c r="AE21" s="10" t="str">
        <f>IF(G21="男",data_kyogisha!A13,"")</f>
        <v/>
      </c>
      <c r="AF21" s="5" t="str">
        <f t="shared" si="9"/>
        <v/>
      </c>
      <c r="AG21" s="5" t="str">
        <f t="shared" si="4"/>
        <v/>
      </c>
      <c r="AH21" s="5" t="str">
        <f t="shared" si="5"/>
        <v/>
      </c>
      <c r="AI21" s="5" t="str">
        <f t="shared" si="6"/>
        <v/>
      </c>
      <c r="AJ21" s="5" t="str">
        <f t="shared" si="7"/>
        <v/>
      </c>
      <c r="AK21" s="5" t="str">
        <f>IF(G21="女",data_kyogisha!A13,"")</f>
        <v/>
      </c>
      <c r="AL21" s="1">
        <f t="shared" si="14"/>
        <v>0</v>
      </c>
      <c r="AM21" s="391">
        <f t="shared" si="10"/>
        <v>0</v>
      </c>
      <c r="AN21" s="1">
        <f t="shared" si="15"/>
        <v>0</v>
      </c>
      <c r="AO21" s="391">
        <f t="shared" si="11"/>
        <v>0</v>
      </c>
      <c r="AP21" s="1">
        <f t="shared" si="18"/>
        <v>0</v>
      </c>
      <c r="AQ21" s="391">
        <f t="shared" si="12"/>
        <v>0</v>
      </c>
      <c r="AR21" s="1">
        <f t="shared" si="17"/>
        <v>0</v>
      </c>
      <c r="AS21" s="391">
        <f t="shared" si="13"/>
        <v>0</v>
      </c>
    </row>
    <row r="22" spans="1:45">
      <c r="A22" s="31">
        <v>13</v>
      </c>
      <c r="B22" s="201"/>
      <c r="C22" s="201"/>
      <c r="D22" s="55"/>
      <c r="E22" s="55"/>
      <c r="F22" s="183"/>
      <c r="G22" s="55"/>
      <c r="H22" s="56"/>
      <c r="I22" s="57"/>
      <c r="J22" s="234"/>
      <c r="K22" s="234"/>
      <c r="L22" s="55"/>
      <c r="M22" s="234"/>
      <c r="N22" s="237"/>
      <c r="O22" s="205"/>
      <c r="P22" s="58"/>
      <c r="Q22" s="58"/>
      <c r="R22" s="332"/>
      <c r="S22" s="332"/>
      <c r="W22" s="62"/>
      <c r="X22" s="63"/>
      <c r="Z22" s="5" t="str">
        <f t="shared" si="8"/>
        <v/>
      </c>
      <c r="AA22" s="5" t="str">
        <f t="shared" si="0"/>
        <v/>
      </c>
      <c r="AB22" s="5" t="str">
        <f t="shared" si="1"/>
        <v/>
      </c>
      <c r="AC22" s="5" t="str">
        <f t="shared" si="2"/>
        <v/>
      </c>
      <c r="AD22" s="5" t="str">
        <f t="shared" si="3"/>
        <v/>
      </c>
      <c r="AE22" s="10" t="str">
        <f>IF(G22="男",data_kyogisha!A14,"")</f>
        <v/>
      </c>
      <c r="AF22" s="5" t="str">
        <f t="shared" si="9"/>
        <v/>
      </c>
      <c r="AG22" s="5" t="str">
        <f t="shared" si="4"/>
        <v/>
      </c>
      <c r="AH22" s="5" t="str">
        <f t="shared" si="5"/>
        <v/>
      </c>
      <c r="AI22" s="5" t="str">
        <f t="shared" si="6"/>
        <v/>
      </c>
      <c r="AJ22" s="5" t="str">
        <f t="shared" si="7"/>
        <v/>
      </c>
      <c r="AK22" s="5" t="str">
        <f>IF(G22="女",data_kyogisha!A14,"")</f>
        <v/>
      </c>
      <c r="AL22" s="1">
        <f t="shared" si="14"/>
        <v>0</v>
      </c>
      <c r="AM22" s="391">
        <f t="shared" si="10"/>
        <v>0</v>
      </c>
      <c r="AN22" s="1">
        <f t="shared" si="15"/>
        <v>0</v>
      </c>
      <c r="AO22" s="391">
        <f t="shared" si="11"/>
        <v>0</v>
      </c>
      <c r="AP22" s="1">
        <f t="shared" si="18"/>
        <v>0</v>
      </c>
      <c r="AQ22" s="391">
        <f t="shared" si="12"/>
        <v>0</v>
      </c>
      <c r="AR22" s="1">
        <f t="shared" si="17"/>
        <v>0</v>
      </c>
      <c r="AS22" s="391">
        <f t="shared" si="13"/>
        <v>0</v>
      </c>
    </row>
    <row r="23" spans="1:45">
      <c r="A23" s="31">
        <v>14</v>
      </c>
      <c r="B23" s="201"/>
      <c r="C23" s="201"/>
      <c r="D23" s="55"/>
      <c r="E23" s="55"/>
      <c r="F23" s="183"/>
      <c r="G23" s="55"/>
      <c r="H23" s="56"/>
      <c r="I23" s="57"/>
      <c r="J23" s="234"/>
      <c r="K23" s="234"/>
      <c r="L23" s="55"/>
      <c r="M23" s="234"/>
      <c r="N23" s="237"/>
      <c r="O23" s="205"/>
      <c r="P23" s="58"/>
      <c r="Q23" s="58"/>
      <c r="R23" s="332"/>
      <c r="S23" s="332"/>
      <c r="W23" s="62"/>
      <c r="X23" s="63"/>
      <c r="Z23" s="5" t="str">
        <f t="shared" si="8"/>
        <v/>
      </c>
      <c r="AA23" s="5" t="str">
        <f t="shared" si="0"/>
        <v/>
      </c>
      <c r="AB23" s="5" t="str">
        <f t="shared" si="1"/>
        <v/>
      </c>
      <c r="AC23" s="5" t="str">
        <f t="shared" si="2"/>
        <v/>
      </c>
      <c r="AD23" s="5" t="str">
        <f t="shared" si="3"/>
        <v/>
      </c>
      <c r="AE23" s="10" t="str">
        <f>IF(G23="男",data_kyogisha!A15,"")</f>
        <v/>
      </c>
      <c r="AF23" s="5" t="str">
        <f t="shared" si="9"/>
        <v/>
      </c>
      <c r="AG23" s="5" t="str">
        <f t="shared" si="4"/>
        <v/>
      </c>
      <c r="AH23" s="5" t="str">
        <f t="shared" si="5"/>
        <v/>
      </c>
      <c r="AI23" s="5" t="str">
        <f t="shared" si="6"/>
        <v/>
      </c>
      <c r="AJ23" s="5" t="str">
        <f t="shared" si="7"/>
        <v/>
      </c>
      <c r="AK23" s="5" t="str">
        <f>IF(G23="女",data_kyogisha!A15,"")</f>
        <v/>
      </c>
      <c r="AL23" s="1">
        <f t="shared" si="14"/>
        <v>0</v>
      </c>
      <c r="AM23" s="391">
        <f t="shared" si="10"/>
        <v>0</v>
      </c>
      <c r="AN23" s="1">
        <f t="shared" si="15"/>
        <v>0</v>
      </c>
      <c r="AO23" s="391">
        <f t="shared" si="11"/>
        <v>0</v>
      </c>
      <c r="AP23" s="1">
        <f t="shared" si="18"/>
        <v>0</v>
      </c>
      <c r="AQ23" s="391">
        <f t="shared" si="12"/>
        <v>0</v>
      </c>
      <c r="AR23" s="1">
        <f t="shared" si="17"/>
        <v>0</v>
      </c>
      <c r="AS23" s="391">
        <f t="shared" si="13"/>
        <v>0</v>
      </c>
    </row>
    <row r="24" spans="1:45">
      <c r="A24" s="31">
        <v>15</v>
      </c>
      <c r="B24" s="201"/>
      <c r="C24" s="201"/>
      <c r="D24" s="55"/>
      <c r="E24" s="55"/>
      <c r="F24" s="183"/>
      <c r="G24" s="55"/>
      <c r="H24" s="56"/>
      <c r="I24" s="57"/>
      <c r="J24" s="234"/>
      <c r="K24" s="234"/>
      <c r="L24" s="55"/>
      <c r="M24" s="234"/>
      <c r="N24" s="237"/>
      <c r="O24" s="205"/>
      <c r="P24" s="58"/>
      <c r="Q24" s="58"/>
      <c r="R24" s="332"/>
      <c r="S24" s="332"/>
      <c r="W24" s="62"/>
      <c r="X24" s="63"/>
      <c r="Z24" s="5" t="str">
        <f t="shared" si="8"/>
        <v/>
      </c>
      <c r="AA24" s="5" t="str">
        <f t="shared" si="0"/>
        <v/>
      </c>
      <c r="AB24" s="5" t="str">
        <f t="shared" si="1"/>
        <v/>
      </c>
      <c r="AC24" s="5" t="str">
        <f t="shared" si="2"/>
        <v/>
      </c>
      <c r="AD24" s="5" t="str">
        <f t="shared" si="3"/>
        <v/>
      </c>
      <c r="AE24" s="10" t="str">
        <f>IF(G24="男",data_kyogisha!A16,"")</f>
        <v/>
      </c>
      <c r="AF24" s="5" t="str">
        <f t="shared" si="9"/>
        <v/>
      </c>
      <c r="AG24" s="5" t="str">
        <f t="shared" si="4"/>
        <v/>
      </c>
      <c r="AH24" s="5" t="str">
        <f t="shared" si="5"/>
        <v/>
      </c>
      <c r="AI24" s="5" t="str">
        <f t="shared" si="6"/>
        <v/>
      </c>
      <c r="AJ24" s="5" t="str">
        <f t="shared" si="7"/>
        <v/>
      </c>
      <c r="AK24" s="5" t="str">
        <f>IF(G24="女",data_kyogisha!A16,"")</f>
        <v/>
      </c>
      <c r="AL24" s="1">
        <f t="shared" si="14"/>
        <v>0</v>
      </c>
      <c r="AM24" s="391">
        <f t="shared" si="10"/>
        <v>0</v>
      </c>
      <c r="AN24" s="1">
        <f t="shared" si="15"/>
        <v>0</v>
      </c>
      <c r="AO24" s="391">
        <f t="shared" si="11"/>
        <v>0</v>
      </c>
      <c r="AP24" s="1">
        <f t="shared" si="18"/>
        <v>0</v>
      </c>
      <c r="AQ24" s="391">
        <f t="shared" si="12"/>
        <v>0</v>
      </c>
      <c r="AR24" s="1">
        <f t="shared" si="17"/>
        <v>0</v>
      </c>
      <c r="AS24" s="391">
        <f t="shared" si="13"/>
        <v>0</v>
      </c>
    </row>
    <row r="25" spans="1:45">
      <c r="A25" s="31">
        <v>16</v>
      </c>
      <c r="B25" s="201"/>
      <c r="C25" s="201"/>
      <c r="D25" s="55"/>
      <c r="E25" s="55"/>
      <c r="F25" s="183"/>
      <c r="G25" s="55"/>
      <c r="H25" s="56"/>
      <c r="I25" s="57"/>
      <c r="J25" s="234"/>
      <c r="K25" s="234"/>
      <c r="L25" s="55"/>
      <c r="M25" s="234"/>
      <c r="N25" s="237"/>
      <c r="O25" s="205"/>
      <c r="P25" s="58"/>
      <c r="Q25" s="58"/>
      <c r="R25" s="332"/>
      <c r="S25" s="332"/>
      <c r="W25" s="62"/>
      <c r="X25" s="63"/>
      <c r="Z25" s="5" t="str">
        <f t="shared" si="8"/>
        <v/>
      </c>
      <c r="AA25" s="5" t="str">
        <f t="shared" si="0"/>
        <v/>
      </c>
      <c r="AB25" s="5" t="str">
        <f t="shared" si="1"/>
        <v/>
      </c>
      <c r="AC25" s="5" t="str">
        <f t="shared" si="2"/>
        <v/>
      </c>
      <c r="AD25" s="5" t="str">
        <f t="shared" si="3"/>
        <v/>
      </c>
      <c r="AE25" s="10" t="str">
        <f>IF(G25="男",data_kyogisha!A17,"")</f>
        <v/>
      </c>
      <c r="AF25" s="5" t="str">
        <f t="shared" si="9"/>
        <v/>
      </c>
      <c r="AG25" s="5" t="str">
        <f t="shared" si="4"/>
        <v/>
      </c>
      <c r="AH25" s="5" t="str">
        <f t="shared" si="5"/>
        <v/>
      </c>
      <c r="AI25" s="5" t="str">
        <f t="shared" si="6"/>
        <v/>
      </c>
      <c r="AJ25" s="5" t="str">
        <f t="shared" si="7"/>
        <v/>
      </c>
      <c r="AK25" s="5" t="str">
        <f>IF(G25="女",data_kyogisha!A17,"")</f>
        <v/>
      </c>
      <c r="AL25" s="1">
        <f t="shared" si="14"/>
        <v>0</v>
      </c>
      <c r="AM25" s="391">
        <f t="shared" si="10"/>
        <v>0</v>
      </c>
      <c r="AN25" s="1">
        <f t="shared" si="15"/>
        <v>0</v>
      </c>
      <c r="AO25" s="391">
        <f t="shared" si="11"/>
        <v>0</v>
      </c>
      <c r="AP25" s="1">
        <f t="shared" si="18"/>
        <v>0</v>
      </c>
      <c r="AQ25" s="391">
        <f t="shared" si="12"/>
        <v>0</v>
      </c>
      <c r="AR25" s="1">
        <f t="shared" si="17"/>
        <v>0</v>
      </c>
      <c r="AS25" s="391">
        <f t="shared" si="13"/>
        <v>0</v>
      </c>
    </row>
    <row r="26" spans="1:45">
      <c r="A26" s="31">
        <v>17</v>
      </c>
      <c r="B26" s="201"/>
      <c r="C26" s="201"/>
      <c r="D26" s="55"/>
      <c r="E26" s="55"/>
      <c r="F26" s="183"/>
      <c r="G26" s="55"/>
      <c r="H26" s="56"/>
      <c r="I26" s="57"/>
      <c r="J26" s="234"/>
      <c r="K26" s="234"/>
      <c r="L26" s="55"/>
      <c r="M26" s="234"/>
      <c r="N26" s="237"/>
      <c r="O26" s="205"/>
      <c r="P26" s="58"/>
      <c r="Q26" s="58"/>
      <c r="R26" s="332"/>
      <c r="S26" s="332"/>
      <c r="W26" s="62"/>
      <c r="X26" s="63"/>
      <c r="Z26" s="5" t="str">
        <f t="shared" si="8"/>
        <v/>
      </c>
      <c r="AA26" s="5" t="str">
        <f t="shared" si="0"/>
        <v/>
      </c>
      <c r="AB26" s="5" t="str">
        <f t="shared" si="1"/>
        <v/>
      </c>
      <c r="AC26" s="5" t="str">
        <f t="shared" si="2"/>
        <v/>
      </c>
      <c r="AD26" s="5" t="str">
        <f t="shared" si="3"/>
        <v/>
      </c>
      <c r="AE26" s="10" t="str">
        <f>IF(G26="男",data_kyogisha!A18,"")</f>
        <v/>
      </c>
      <c r="AF26" s="5" t="str">
        <f t="shared" si="9"/>
        <v/>
      </c>
      <c r="AG26" s="5" t="str">
        <f t="shared" si="4"/>
        <v/>
      </c>
      <c r="AH26" s="5" t="str">
        <f t="shared" si="5"/>
        <v/>
      </c>
      <c r="AI26" s="5" t="str">
        <f t="shared" si="6"/>
        <v/>
      </c>
      <c r="AJ26" s="5" t="str">
        <f t="shared" si="7"/>
        <v/>
      </c>
      <c r="AK26" s="5" t="str">
        <f>IF(G26="女",data_kyogisha!A18,"")</f>
        <v/>
      </c>
      <c r="AL26" s="1">
        <f t="shared" si="14"/>
        <v>0</v>
      </c>
      <c r="AM26" s="391">
        <f t="shared" si="10"/>
        <v>0</v>
      </c>
      <c r="AN26" s="1">
        <f t="shared" si="15"/>
        <v>0</v>
      </c>
      <c r="AO26" s="391">
        <f t="shared" si="11"/>
        <v>0</v>
      </c>
      <c r="AP26" s="1">
        <f t="shared" si="18"/>
        <v>0</v>
      </c>
      <c r="AQ26" s="391">
        <f t="shared" si="12"/>
        <v>0</v>
      </c>
      <c r="AR26" s="1">
        <f t="shared" si="17"/>
        <v>0</v>
      </c>
      <c r="AS26" s="391">
        <f t="shared" si="13"/>
        <v>0</v>
      </c>
    </row>
    <row r="27" spans="1:45">
      <c r="A27" s="31">
        <v>18</v>
      </c>
      <c r="B27" s="201"/>
      <c r="C27" s="201"/>
      <c r="D27" s="55"/>
      <c r="E27" s="55"/>
      <c r="F27" s="183"/>
      <c r="G27" s="55"/>
      <c r="H27" s="56"/>
      <c r="I27" s="57"/>
      <c r="J27" s="234"/>
      <c r="K27" s="234"/>
      <c r="L27" s="55"/>
      <c r="M27" s="234"/>
      <c r="N27" s="237"/>
      <c r="O27" s="205"/>
      <c r="P27" s="58"/>
      <c r="Q27" s="58"/>
      <c r="R27" s="332"/>
      <c r="S27" s="332"/>
      <c r="W27" s="62"/>
      <c r="X27" s="63"/>
      <c r="Z27" s="5" t="str">
        <f t="shared" si="8"/>
        <v/>
      </c>
      <c r="AA27" s="5" t="str">
        <f t="shared" si="0"/>
        <v/>
      </c>
      <c r="AB27" s="5" t="str">
        <f t="shared" si="1"/>
        <v/>
      </c>
      <c r="AC27" s="5" t="str">
        <f t="shared" si="2"/>
        <v/>
      </c>
      <c r="AD27" s="5" t="str">
        <f t="shared" si="3"/>
        <v/>
      </c>
      <c r="AE27" s="10" t="str">
        <f>IF(G27="男",data_kyogisha!A19,"")</f>
        <v/>
      </c>
      <c r="AF27" s="5" t="str">
        <f t="shared" si="9"/>
        <v/>
      </c>
      <c r="AG27" s="5" t="str">
        <f t="shared" si="4"/>
        <v/>
      </c>
      <c r="AH27" s="5" t="str">
        <f t="shared" si="5"/>
        <v/>
      </c>
      <c r="AI27" s="5" t="str">
        <f t="shared" si="6"/>
        <v/>
      </c>
      <c r="AJ27" s="5" t="str">
        <f t="shared" si="7"/>
        <v/>
      </c>
      <c r="AK27" s="5" t="str">
        <f>IF(G27="女",data_kyogisha!A19,"")</f>
        <v/>
      </c>
      <c r="AL27" s="1">
        <f t="shared" si="14"/>
        <v>0</v>
      </c>
      <c r="AM27" s="391">
        <f t="shared" si="10"/>
        <v>0</v>
      </c>
      <c r="AN27" s="1">
        <f t="shared" si="15"/>
        <v>0</v>
      </c>
      <c r="AO27" s="391">
        <f t="shared" si="11"/>
        <v>0</v>
      </c>
      <c r="AP27" s="1">
        <f t="shared" si="18"/>
        <v>0</v>
      </c>
      <c r="AQ27" s="391">
        <f t="shared" si="12"/>
        <v>0</v>
      </c>
      <c r="AR27" s="1">
        <f t="shared" si="17"/>
        <v>0</v>
      </c>
      <c r="AS27" s="391">
        <f t="shared" si="13"/>
        <v>0</v>
      </c>
    </row>
    <row r="28" spans="1:45">
      <c r="A28" s="31">
        <v>19</v>
      </c>
      <c r="B28" s="201"/>
      <c r="C28" s="201"/>
      <c r="D28" s="55"/>
      <c r="E28" s="55"/>
      <c r="F28" s="183"/>
      <c r="G28" s="55"/>
      <c r="H28" s="56"/>
      <c r="I28" s="57"/>
      <c r="J28" s="234"/>
      <c r="K28" s="234"/>
      <c r="L28" s="55"/>
      <c r="M28" s="234"/>
      <c r="N28" s="237"/>
      <c r="O28" s="205"/>
      <c r="P28" s="58"/>
      <c r="Q28" s="58"/>
      <c r="R28" s="332"/>
      <c r="S28" s="332"/>
      <c r="W28" s="62"/>
      <c r="X28" s="63"/>
      <c r="Z28" s="5" t="str">
        <f t="shared" si="8"/>
        <v/>
      </c>
      <c r="AA28" s="5" t="str">
        <f t="shared" si="0"/>
        <v/>
      </c>
      <c r="AB28" s="5" t="str">
        <f t="shared" si="1"/>
        <v/>
      </c>
      <c r="AC28" s="5" t="str">
        <f t="shared" si="2"/>
        <v/>
      </c>
      <c r="AD28" s="5" t="str">
        <f t="shared" si="3"/>
        <v/>
      </c>
      <c r="AE28" s="10" t="str">
        <f>IF(G28="男",data_kyogisha!A20,"")</f>
        <v/>
      </c>
      <c r="AF28" s="5" t="str">
        <f t="shared" si="9"/>
        <v/>
      </c>
      <c r="AG28" s="5" t="str">
        <f t="shared" si="4"/>
        <v/>
      </c>
      <c r="AH28" s="5" t="str">
        <f t="shared" si="5"/>
        <v/>
      </c>
      <c r="AI28" s="5" t="str">
        <f t="shared" si="6"/>
        <v/>
      </c>
      <c r="AJ28" s="5" t="str">
        <f t="shared" si="7"/>
        <v/>
      </c>
      <c r="AK28" s="5" t="str">
        <f>IF(G28="女",data_kyogisha!A20,"")</f>
        <v/>
      </c>
      <c r="AL28" s="1">
        <f t="shared" si="14"/>
        <v>0</v>
      </c>
      <c r="AM28" s="391">
        <f t="shared" si="10"/>
        <v>0</v>
      </c>
      <c r="AN28" s="1">
        <f t="shared" si="15"/>
        <v>0</v>
      </c>
      <c r="AO28" s="391">
        <f t="shared" si="11"/>
        <v>0</v>
      </c>
      <c r="AP28" s="1">
        <f t="shared" si="18"/>
        <v>0</v>
      </c>
      <c r="AQ28" s="391">
        <f t="shared" si="12"/>
        <v>0</v>
      </c>
      <c r="AR28" s="1">
        <f t="shared" si="17"/>
        <v>0</v>
      </c>
      <c r="AS28" s="391">
        <f t="shared" si="13"/>
        <v>0</v>
      </c>
    </row>
    <row r="29" spans="1:45">
      <c r="A29" s="31">
        <v>20</v>
      </c>
      <c r="B29" s="201"/>
      <c r="C29" s="201"/>
      <c r="D29" s="55"/>
      <c r="E29" s="55"/>
      <c r="F29" s="183"/>
      <c r="G29" s="55"/>
      <c r="H29" s="56"/>
      <c r="I29" s="57"/>
      <c r="J29" s="234"/>
      <c r="K29" s="234"/>
      <c r="L29" s="55"/>
      <c r="M29" s="234"/>
      <c r="N29" s="237"/>
      <c r="O29" s="205"/>
      <c r="P29" s="58"/>
      <c r="Q29" s="58"/>
      <c r="R29" s="332"/>
      <c r="S29" s="332"/>
      <c r="W29" s="62"/>
      <c r="X29" s="63"/>
      <c r="Z29" s="5" t="str">
        <f t="shared" si="8"/>
        <v/>
      </c>
      <c r="AA29" s="5" t="str">
        <f t="shared" si="0"/>
        <v/>
      </c>
      <c r="AB29" s="5" t="str">
        <f t="shared" si="1"/>
        <v/>
      </c>
      <c r="AC29" s="5" t="str">
        <f t="shared" si="2"/>
        <v/>
      </c>
      <c r="AD29" s="5" t="str">
        <f t="shared" si="3"/>
        <v/>
      </c>
      <c r="AE29" s="10" t="str">
        <f>IF(G29="男",data_kyogisha!A21,"")</f>
        <v/>
      </c>
      <c r="AF29" s="5" t="str">
        <f t="shared" si="9"/>
        <v/>
      </c>
      <c r="AG29" s="5" t="str">
        <f t="shared" si="4"/>
        <v/>
      </c>
      <c r="AH29" s="5" t="str">
        <f t="shared" si="5"/>
        <v/>
      </c>
      <c r="AI29" s="5" t="str">
        <f t="shared" si="6"/>
        <v/>
      </c>
      <c r="AJ29" s="5" t="str">
        <f t="shared" si="7"/>
        <v/>
      </c>
      <c r="AK29" s="5" t="str">
        <f>IF(G29="女",data_kyogisha!A21,"")</f>
        <v/>
      </c>
      <c r="AL29" s="1">
        <f t="shared" si="14"/>
        <v>0</v>
      </c>
      <c r="AM29" s="391">
        <f t="shared" si="10"/>
        <v>0</v>
      </c>
      <c r="AN29" s="1">
        <f t="shared" si="15"/>
        <v>0</v>
      </c>
      <c r="AO29" s="391">
        <f t="shared" si="11"/>
        <v>0</v>
      </c>
      <c r="AP29" s="1">
        <f t="shared" si="18"/>
        <v>0</v>
      </c>
      <c r="AQ29" s="391">
        <f t="shared" si="12"/>
        <v>0</v>
      </c>
      <c r="AR29" s="1">
        <f t="shared" si="17"/>
        <v>0</v>
      </c>
      <c r="AS29" s="391">
        <f t="shared" si="13"/>
        <v>0</v>
      </c>
    </row>
    <row r="30" spans="1:45">
      <c r="A30" s="31">
        <v>21</v>
      </c>
      <c r="B30" s="201"/>
      <c r="C30" s="201"/>
      <c r="D30" s="55"/>
      <c r="E30" s="55"/>
      <c r="F30" s="183"/>
      <c r="G30" s="55"/>
      <c r="H30" s="56"/>
      <c r="I30" s="57"/>
      <c r="J30" s="234"/>
      <c r="K30" s="234"/>
      <c r="L30" s="55"/>
      <c r="M30" s="234"/>
      <c r="N30" s="237"/>
      <c r="O30" s="205"/>
      <c r="P30" s="58"/>
      <c r="Q30" s="58"/>
      <c r="R30" s="332"/>
      <c r="S30" s="332"/>
      <c r="W30" s="62"/>
      <c r="X30" s="63"/>
      <c r="Z30" s="5" t="str">
        <f t="shared" si="8"/>
        <v/>
      </c>
      <c r="AA30" s="5" t="str">
        <f t="shared" si="0"/>
        <v/>
      </c>
      <c r="AB30" s="5" t="str">
        <f t="shared" si="1"/>
        <v/>
      </c>
      <c r="AC30" s="5" t="str">
        <f t="shared" si="2"/>
        <v/>
      </c>
      <c r="AD30" s="5" t="str">
        <f t="shared" si="3"/>
        <v/>
      </c>
      <c r="AE30" s="10" t="str">
        <f>IF(G30="男",data_kyogisha!A22,"")</f>
        <v/>
      </c>
      <c r="AF30" s="5" t="str">
        <f t="shared" si="9"/>
        <v/>
      </c>
      <c r="AG30" s="5" t="str">
        <f t="shared" si="4"/>
        <v/>
      </c>
      <c r="AH30" s="5" t="str">
        <f t="shared" si="5"/>
        <v/>
      </c>
      <c r="AI30" s="5" t="str">
        <f t="shared" si="6"/>
        <v/>
      </c>
      <c r="AJ30" s="5" t="str">
        <f t="shared" si="7"/>
        <v/>
      </c>
      <c r="AK30" s="5" t="str">
        <f>IF(G30="女",data_kyogisha!A22,"")</f>
        <v/>
      </c>
      <c r="AL30" s="1">
        <f t="shared" si="14"/>
        <v>0</v>
      </c>
      <c r="AM30" s="391">
        <f t="shared" si="10"/>
        <v>0</v>
      </c>
      <c r="AN30" s="1">
        <f t="shared" si="15"/>
        <v>0</v>
      </c>
      <c r="AO30" s="391">
        <f t="shared" si="11"/>
        <v>0</v>
      </c>
      <c r="AP30" s="1">
        <f t="shared" si="18"/>
        <v>0</v>
      </c>
      <c r="AQ30" s="391">
        <f t="shared" si="12"/>
        <v>0</v>
      </c>
      <c r="AR30" s="1">
        <f t="shared" si="17"/>
        <v>0</v>
      </c>
      <c r="AS30" s="391">
        <f t="shared" si="13"/>
        <v>0</v>
      </c>
    </row>
    <row r="31" spans="1:45">
      <c r="A31" s="31">
        <v>22</v>
      </c>
      <c r="B31" s="201"/>
      <c r="C31" s="201"/>
      <c r="D31" s="55"/>
      <c r="E31" s="55"/>
      <c r="F31" s="183"/>
      <c r="G31" s="55"/>
      <c r="H31" s="56"/>
      <c r="I31" s="57"/>
      <c r="J31" s="234"/>
      <c r="K31" s="234"/>
      <c r="L31" s="55"/>
      <c r="M31" s="234"/>
      <c r="N31" s="237"/>
      <c r="O31" s="205"/>
      <c r="P31" s="58"/>
      <c r="Q31" s="58"/>
      <c r="R31" s="332"/>
      <c r="S31" s="332"/>
      <c r="W31" s="62"/>
      <c r="X31" s="63"/>
      <c r="Z31" s="5" t="str">
        <f t="shared" si="8"/>
        <v/>
      </c>
      <c r="AA31" s="5" t="str">
        <f t="shared" si="0"/>
        <v/>
      </c>
      <c r="AB31" s="5" t="str">
        <f t="shared" si="1"/>
        <v/>
      </c>
      <c r="AC31" s="5" t="str">
        <f t="shared" si="2"/>
        <v/>
      </c>
      <c r="AD31" s="5" t="str">
        <f t="shared" si="3"/>
        <v/>
      </c>
      <c r="AE31" s="10" t="str">
        <f>IF(G31="男",data_kyogisha!A23,"")</f>
        <v/>
      </c>
      <c r="AF31" s="5" t="str">
        <f t="shared" si="9"/>
        <v/>
      </c>
      <c r="AG31" s="5" t="str">
        <f t="shared" si="4"/>
        <v/>
      </c>
      <c r="AH31" s="5" t="str">
        <f t="shared" si="5"/>
        <v/>
      </c>
      <c r="AI31" s="5" t="str">
        <f t="shared" si="6"/>
        <v/>
      </c>
      <c r="AJ31" s="5" t="str">
        <f t="shared" si="7"/>
        <v/>
      </c>
      <c r="AK31" s="5" t="str">
        <f>IF(G31="女",data_kyogisha!A23,"")</f>
        <v/>
      </c>
      <c r="AL31" s="1">
        <f t="shared" si="14"/>
        <v>0</v>
      </c>
      <c r="AM31" s="391">
        <f t="shared" si="10"/>
        <v>0</v>
      </c>
      <c r="AN31" s="1">
        <f t="shared" si="15"/>
        <v>0</v>
      </c>
      <c r="AO31" s="391">
        <f t="shared" si="11"/>
        <v>0</v>
      </c>
      <c r="AP31" s="1">
        <f t="shared" si="18"/>
        <v>0</v>
      </c>
      <c r="AQ31" s="391">
        <f t="shared" si="12"/>
        <v>0</v>
      </c>
      <c r="AR31" s="1">
        <f t="shared" si="17"/>
        <v>0</v>
      </c>
      <c r="AS31" s="391">
        <f t="shared" si="13"/>
        <v>0</v>
      </c>
    </row>
    <row r="32" spans="1:45">
      <c r="A32" s="31">
        <v>23</v>
      </c>
      <c r="B32" s="201"/>
      <c r="C32" s="201"/>
      <c r="D32" s="55"/>
      <c r="E32" s="55"/>
      <c r="F32" s="183"/>
      <c r="G32" s="55"/>
      <c r="H32" s="56"/>
      <c r="I32" s="57"/>
      <c r="J32" s="234"/>
      <c r="K32" s="234"/>
      <c r="L32" s="55"/>
      <c r="M32" s="234"/>
      <c r="N32" s="237"/>
      <c r="O32" s="205"/>
      <c r="P32" s="58"/>
      <c r="Q32" s="58"/>
      <c r="R32" s="332"/>
      <c r="S32" s="332"/>
      <c r="W32" s="62"/>
      <c r="X32" s="63"/>
      <c r="Z32" s="5" t="str">
        <f t="shared" si="8"/>
        <v/>
      </c>
      <c r="AA32" s="5" t="str">
        <f t="shared" si="0"/>
        <v/>
      </c>
      <c r="AB32" s="5" t="str">
        <f t="shared" si="1"/>
        <v/>
      </c>
      <c r="AC32" s="5" t="str">
        <f t="shared" si="2"/>
        <v/>
      </c>
      <c r="AD32" s="5" t="str">
        <f t="shared" si="3"/>
        <v/>
      </c>
      <c r="AE32" s="10" t="str">
        <f>IF(G32="男",data_kyogisha!A24,"")</f>
        <v/>
      </c>
      <c r="AF32" s="5" t="str">
        <f t="shared" si="9"/>
        <v/>
      </c>
      <c r="AG32" s="5" t="str">
        <f t="shared" si="4"/>
        <v/>
      </c>
      <c r="AH32" s="5" t="str">
        <f t="shared" si="5"/>
        <v/>
      </c>
      <c r="AI32" s="5" t="str">
        <f t="shared" si="6"/>
        <v/>
      </c>
      <c r="AJ32" s="5" t="str">
        <f t="shared" si="7"/>
        <v/>
      </c>
      <c r="AK32" s="5" t="str">
        <f>IF(G32="女",data_kyogisha!A24,"")</f>
        <v/>
      </c>
      <c r="AL32" s="1">
        <f t="shared" si="14"/>
        <v>0</v>
      </c>
      <c r="AM32" s="391">
        <f t="shared" si="10"/>
        <v>0</v>
      </c>
      <c r="AN32" s="1">
        <f t="shared" si="15"/>
        <v>0</v>
      </c>
      <c r="AO32" s="391">
        <f t="shared" si="11"/>
        <v>0</v>
      </c>
      <c r="AP32" s="1">
        <f t="shared" si="18"/>
        <v>0</v>
      </c>
      <c r="AQ32" s="391">
        <f t="shared" si="12"/>
        <v>0</v>
      </c>
      <c r="AR32" s="1">
        <f t="shared" si="17"/>
        <v>0</v>
      </c>
      <c r="AS32" s="391">
        <f t="shared" si="13"/>
        <v>0</v>
      </c>
    </row>
    <row r="33" spans="1:45">
      <c r="A33" s="31">
        <v>24</v>
      </c>
      <c r="B33" s="201"/>
      <c r="C33" s="201"/>
      <c r="D33" s="55"/>
      <c r="E33" s="55"/>
      <c r="F33" s="183"/>
      <c r="G33" s="55"/>
      <c r="H33" s="56"/>
      <c r="I33" s="57"/>
      <c r="J33" s="234"/>
      <c r="K33" s="234"/>
      <c r="L33" s="55"/>
      <c r="M33" s="234"/>
      <c r="N33" s="237"/>
      <c r="O33" s="205"/>
      <c r="P33" s="58"/>
      <c r="Q33" s="58"/>
      <c r="R33" s="332"/>
      <c r="S33" s="332"/>
      <c r="W33" s="62"/>
      <c r="X33" s="63"/>
      <c r="Z33" s="5" t="str">
        <f t="shared" si="8"/>
        <v/>
      </c>
      <c r="AA33" s="5" t="str">
        <f t="shared" si="0"/>
        <v/>
      </c>
      <c r="AB33" s="5" t="str">
        <f t="shared" si="1"/>
        <v/>
      </c>
      <c r="AC33" s="5" t="str">
        <f t="shared" si="2"/>
        <v/>
      </c>
      <c r="AD33" s="5" t="str">
        <f t="shared" si="3"/>
        <v/>
      </c>
      <c r="AE33" s="10" t="str">
        <f>IF(G33="男",data_kyogisha!A25,"")</f>
        <v/>
      </c>
      <c r="AF33" s="5" t="str">
        <f t="shared" si="9"/>
        <v/>
      </c>
      <c r="AG33" s="5" t="str">
        <f t="shared" si="4"/>
        <v/>
      </c>
      <c r="AH33" s="5" t="str">
        <f t="shared" si="5"/>
        <v/>
      </c>
      <c r="AI33" s="5" t="str">
        <f t="shared" si="6"/>
        <v/>
      </c>
      <c r="AJ33" s="5" t="str">
        <f t="shared" si="7"/>
        <v/>
      </c>
      <c r="AK33" s="5" t="str">
        <f>IF(G33="女",data_kyogisha!A25,"")</f>
        <v/>
      </c>
      <c r="AL33" s="1">
        <f t="shared" si="14"/>
        <v>0</v>
      </c>
      <c r="AM33" s="391">
        <f t="shared" si="10"/>
        <v>0</v>
      </c>
      <c r="AN33" s="1">
        <f t="shared" si="15"/>
        <v>0</v>
      </c>
      <c r="AO33" s="391">
        <f t="shared" si="11"/>
        <v>0</v>
      </c>
      <c r="AP33" s="1">
        <f t="shared" si="18"/>
        <v>0</v>
      </c>
      <c r="AQ33" s="391">
        <f t="shared" si="12"/>
        <v>0</v>
      </c>
      <c r="AR33" s="1">
        <f t="shared" si="17"/>
        <v>0</v>
      </c>
      <c r="AS33" s="391">
        <f t="shared" si="13"/>
        <v>0</v>
      </c>
    </row>
    <row r="34" spans="1:45">
      <c r="A34" s="31">
        <v>25</v>
      </c>
      <c r="B34" s="201"/>
      <c r="C34" s="201"/>
      <c r="D34" s="55"/>
      <c r="E34" s="55"/>
      <c r="F34" s="183"/>
      <c r="G34" s="55"/>
      <c r="H34" s="56"/>
      <c r="I34" s="57"/>
      <c r="J34" s="234"/>
      <c r="K34" s="234"/>
      <c r="L34" s="55"/>
      <c r="M34" s="234"/>
      <c r="N34" s="237"/>
      <c r="O34" s="205"/>
      <c r="P34" s="58"/>
      <c r="Q34" s="58"/>
      <c r="R34" s="332"/>
      <c r="S34" s="332"/>
      <c r="W34" s="62"/>
      <c r="X34" s="63"/>
      <c r="Z34" s="5" t="str">
        <f t="shared" si="8"/>
        <v/>
      </c>
      <c r="AA34" s="5" t="str">
        <f t="shared" si="0"/>
        <v/>
      </c>
      <c r="AB34" s="5" t="str">
        <f t="shared" si="1"/>
        <v/>
      </c>
      <c r="AC34" s="5" t="str">
        <f t="shared" si="2"/>
        <v/>
      </c>
      <c r="AD34" s="5" t="str">
        <f t="shared" si="3"/>
        <v/>
      </c>
      <c r="AE34" s="10" t="str">
        <f>IF(G34="男",data_kyogisha!A26,"")</f>
        <v/>
      </c>
      <c r="AF34" s="5" t="str">
        <f t="shared" si="9"/>
        <v/>
      </c>
      <c r="AG34" s="5" t="str">
        <f t="shared" si="4"/>
        <v/>
      </c>
      <c r="AH34" s="5" t="str">
        <f t="shared" si="5"/>
        <v/>
      </c>
      <c r="AI34" s="5" t="str">
        <f t="shared" si="6"/>
        <v/>
      </c>
      <c r="AJ34" s="5" t="str">
        <f t="shared" si="7"/>
        <v/>
      </c>
      <c r="AK34" s="5" t="str">
        <f>IF(G34="女",data_kyogisha!A26,"")</f>
        <v/>
      </c>
      <c r="AL34" s="1">
        <f t="shared" si="14"/>
        <v>0</v>
      </c>
      <c r="AM34" s="391">
        <f t="shared" si="10"/>
        <v>0</v>
      </c>
      <c r="AN34" s="1">
        <f t="shared" si="15"/>
        <v>0</v>
      </c>
      <c r="AO34" s="391">
        <f t="shared" si="11"/>
        <v>0</v>
      </c>
      <c r="AP34" s="1">
        <f t="shared" si="18"/>
        <v>0</v>
      </c>
      <c r="AQ34" s="391">
        <f t="shared" si="12"/>
        <v>0</v>
      </c>
      <c r="AR34" s="1">
        <f t="shared" si="17"/>
        <v>0</v>
      </c>
      <c r="AS34" s="391">
        <f t="shared" si="13"/>
        <v>0</v>
      </c>
    </row>
    <row r="35" spans="1:45">
      <c r="A35" s="31">
        <v>26</v>
      </c>
      <c r="B35" s="201"/>
      <c r="C35" s="201"/>
      <c r="D35" s="55"/>
      <c r="E35" s="55"/>
      <c r="F35" s="183"/>
      <c r="G35" s="55"/>
      <c r="H35" s="56"/>
      <c r="I35" s="57"/>
      <c r="J35" s="234"/>
      <c r="K35" s="234"/>
      <c r="L35" s="55"/>
      <c r="M35" s="234"/>
      <c r="N35" s="237"/>
      <c r="O35" s="205"/>
      <c r="P35" s="58"/>
      <c r="Q35" s="58"/>
      <c r="R35" s="332"/>
      <c r="S35" s="332"/>
      <c r="W35" s="62"/>
      <c r="X35" s="63"/>
      <c r="Z35" s="5" t="str">
        <f t="shared" si="8"/>
        <v/>
      </c>
      <c r="AA35" s="5" t="str">
        <f t="shared" si="0"/>
        <v/>
      </c>
      <c r="AB35" s="5" t="str">
        <f t="shared" si="1"/>
        <v/>
      </c>
      <c r="AC35" s="5" t="str">
        <f t="shared" si="2"/>
        <v/>
      </c>
      <c r="AD35" s="5" t="str">
        <f t="shared" si="3"/>
        <v/>
      </c>
      <c r="AE35" s="10" t="str">
        <f>IF(G35="男",data_kyogisha!A27,"")</f>
        <v/>
      </c>
      <c r="AF35" s="5" t="str">
        <f t="shared" si="9"/>
        <v/>
      </c>
      <c r="AG35" s="5" t="str">
        <f t="shared" si="4"/>
        <v/>
      </c>
      <c r="AH35" s="5" t="str">
        <f t="shared" si="5"/>
        <v/>
      </c>
      <c r="AI35" s="5" t="str">
        <f t="shared" si="6"/>
        <v/>
      </c>
      <c r="AJ35" s="5" t="str">
        <f t="shared" si="7"/>
        <v/>
      </c>
      <c r="AK35" s="5" t="str">
        <f>IF(G35="女",data_kyogisha!A27,"")</f>
        <v/>
      </c>
      <c r="AL35" s="1">
        <f t="shared" si="14"/>
        <v>0</v>
      </c>
      <c r="AM35" s="391">
        <f t="shared" si="10"/>
        <v>0</v>
      </c>
      <c r="AN35" s="1">
        <f t="shared" si="15"/>
        <v>0</v>
      </c>
      <c r="AO35" s="391">
        <f t="shared" si="11"/>
        <v>0</v>
      </c>
      <c r="AP35" s="1">
        <f t="shared" si="18"/>
        <v>0</v>
      </c>
      <c r="AQ35" s="391">
        <f t="shared" si="12"/>
        <v>0</v>
      </c>
      <c r="AR35" s="1">
        <f t="shared" si="17"/>
        <v>0</v>
      </c>
      <c r="AS35" s="391">
        <f t="shared" si="13"/>
        <v>0</v>
      </c>
    </row>
    <row r="36" spans="1:45">
      <c r="A36" s="31">
        <v>27</v>
      </c>
      <c r="B36" s="201"/>
      <c r="C36" s="201"/>
      <c r="D36" s="55"/>
      <c r="E36" s="55"/>
      <c r="F36" s="183"/>
      <c r="G36" s="55"/>
      <c r="H36" s="56"/>
      <c r="I36" s="57"/>
      <c r="J36" s="234"/>
      <c r="K36" s="234"/>
      <c r="L36" s="55"/>
      <c r="M36" s="234"/>
      <c r="N36" s="237"/>
      <c r="O36" s="205"/>
      <c r="P36" s="58"/>
      <c r="Q36" s="58"/>
      <c r="R36" s="332"/>
      <c r="S36" s="332"/>
      <c r="W36" s="62"/>
      <c r="X36" s="63"/>
      <c r="Z36" s="5" t="str">
        <f t="shared" si="8"/>
        <v/>
      </c>
      <c r="AA36" s="5" t="str">
        <f t="shared" si="0"/>
        <v/>
      </c>
      <c r="AB36" s="5" t="str">
        <f t="shared" si="1"/>
        <v/>
      </c>
      <c r="AC36" s="5" t="str">
        <f t="shared" si="2"/>
        <v/>
      </c>
      <c r="AD36" s="5" t="str">
        <f t="shared" si="3"/>
        <v/>
      </c>
      <c r="AE36" s="10" t="str">
        <f>IF(G36="男",data_kyogisha!A28,"")</f>
        <v/>
      </c>
      <c r="AF36" s="5" t="str">
        <f t="shared" si="9"/>
        <v/>
      </c>
      <c r="AG36" s="5" t="str">
        <f t="shared" si="4"/>
        <v/>
      </c>
      <c r="AH36" s="5" t="str">
        <f t="shared" si="5"/>
        <v/>
      </c>
      <c r="AI36" s="5" t="str">
        <f t="shared" si="6"/>
        <v/>
      </c>
      <c r="AJ36" s="5" t="str">
        <f t="shared" si="7"/>
        <v/>
      </c>
      <c r="AK36" s="5" t="str">
        <f>IF(G36="女",data_kyogisha!A28,"")</f>
        <v/>
      </c>
      <c r="AL36" s="1">
        <f t="shared" si="14"/>
        <v>0</v>
      </c>
      <c r="AM36" s="391">
        <f t="shared" si="10"/>
        <v>0</v>
      </c>
      <c r="AN36" s="1">
        <f t="shared" si="15"/>
        <v>0</v>
      </c>
      <c r="AO36" s="391">
        <f t="shared" si="11"/>
        <v>0</v>
      </c>
      <c r="AP36" s="1">
        <f t="shared" si="18"/>
        <v>0</v>
      </c>
      <c r="AQ36" s="391">
        <f t="shared" si="12"/>
        <v>0</v>
      </c>
      <c r="AR36" s="1">
        <f t="shared" si="17"/>
        <v>0</v>
      </c>
      <c r="AS36" s="391">
        <f t="shared" si="13"/>
        <v>0</v>
      </c>
    </row>
    <row r="37" spans="1:45">
      <c r="A37" s="31">
        <v>28</v>
      </c>
      <c r="B37" s="201"/>
      <c r="C37" s="201"/>
      <c r="D37" s="55"/>
      <c r="E37" s="55"/>
      <c r="F37" s="183"/>
      <c r="G37" s="55"/>
      <c r="H37" s="56"/>
      <c r="I37" s="57"/>
      <c r="J37" s="234"/>
      <c r="K37" s="234"/>
      <c r="L37" s="55"/>
      <c r="M37" s="234"/>
      <c r="N37" s="237"/>
      <c r="O37" s="205"/>
      <c r="P37" s="58"/>
      <c r="Q37" s="58"/>
      <c r="R37" s="332"/>
      <c r="S37" s="332"/>
      <c r="W37" s="62"/>
      <c r="X37" s="63"/>
      <c r="Z37" s="5" t="str">
        <f t="shared" si="8"/>
        <v/>
      </c>
      <c r="AA37" s="5" t="str">
        <f t="shared" si="0"/>
        <v/>
      </c>
      <c r="AB37" s="5" t="str">
        <f t="shared" si="1"/>
        <v/>
      </c>
      <c r="AC37" s="5" t="str">
        <f t="shared" si="2"/>
        <v/>
      </c>
      <c r="AD37" s="5" t="str">
        <f t="shared" si="3"/>
        <v/>
      </c>
      <c r="AE37" s="10" t="str">
        <f>IF(G37="男",data_kyogisha!A29,"")</f>
        <v/>
      </c>
      <c r="AF37" s="5" t="str">
        <f t="shared" si="9"/>
        <v/>
      </c>
      <c r="AG37" s="5" t="str">
        <f t="shared" si="4"/>
        <v/>
      </c>
      <c r="AH37" s="5" t="str">
        <f t="shared" si="5"/>
        <v/>
      </c>
      <c r="AI37" s="5" t="str">
        <f t="shared" si="6"/>
        <v/>
      </c>
      <c r="AJ37" s="5" t="str">
        <f t="shared" si="7"/>
        <v/>
      </c>
      <c r="AK37" s="5" t="str">
        <f>IF(G37="女",data_kyogisha!A29,"")</f>
        <v/>
      </c>
      <c r="AL37" s="1">
        <f t="shared" si="14"/>
        <v>0</v>
      </c>
      <c r="AM37" s="391">
        <f t="shared" si="10"/>
        <v>0</v>
      </c>
      <c r="AN37" s="1">
        <f t="shared" si="15"/>
        <v>0</v>
      </c>
      <c r="AO37" s="391">
        <f t="shared" si="11"/>
        <v>0</v>
      </c>
      <c r="AP37" s="1">
        <f t="shared" si="18"/>
        <v>0</v>
      </c>
      <c r="AQ37" s="391">
        <f t="shared" si="12"/>
        <v>0</v>
      </c>
      <c r="AR37" s="1">
        <f t="shared" si="17"/>
        <v>0</v>
      </c>
      <c r="AS37" s="391">
        <f t="shared" si="13"/>
        <v>0</v>
      </c>
    </row>
    <row r="38" spans="1:45">
      <c r="A38" s="31">
        <v>29</v>
      </c>
      <c r="B38" s="201"/>
      <c r="C38" s="201"/>
      <c r="D38" s="55"/>
      <c r="E38" s="55"/>
      <c r="F38" s="183"/>
      <c r="G38" s="55"/>
      <c r="H38" s="56"/>
      <c r="I38" s="57"/>
      <c r="J38" s="234"/>
      <c r="K38" s="234"/>
      <c r="L38" s="55"/>
      <c r="M38" s="234"/>
      <c r="N38" s="237"/>
      <c r="O38" s="205"/>
      <c r="P38" s="58"/>
      <c r="Q38" s="58"/>
      <c r="R38" s="332"/>
      <c r="S38" s="332"/>
      <c r="W38" s="62"/>
      <c r="X38" s="63"/>
      <c r="Z38" s="5" t="str">
        <f t="shared" si="8"/>
        <v/>
      </c>
      <c r="AA38" s="5" t="str">
        <f t="shared" si="0"/>
        <v/>
      </c>
      <c r="AB38" s="5" t="str">
        <f t="shared" si="1"/>
        <v/>
      </c>
      <c r="AC38" s="5" t="str">
        <f t="shared" si="2"/>
        <v/>
      </c>
      <c r="AD38" s="5" t="str">
        <f t="shared" si="3"/>
        <v/>
      </c>
      <c r="AE38" s="10" t="str">
        <f>IF(G38="男",data_kyogisha!A30,"")</f>
        <v/>
      </c>
      <c r="AF38" s="5" t="str">
        <f t="shared" si="9"/>
        <v/>
      </c>
      <c r="AG38" s="5" t="str">
        <f t="shared" si="4"/>
        <v/>
      </c>
      <c r="AH38" s="5" t="str">
        <f t="shared" si="5"/>
        <v/>
      </c>
      <c r="AI38" s="5" t="str">
        <f t="shared" si="6"/>
        <v/>
      </c>
      <c r="AJ38" s="5" t="str">
        <f t="shared" si="7"/>
        <v/>
      </c>
      <c r="AK38" s="5" t="str">
        <f>IF(G38="女",data_kyogisha!A30,"")</f>
        <v/>
      </c>
      <c r="AL38" s="1">
        <f t="shared" si="14"/>
        <v>0</v>
      </c>
      <c r="AM38" s="391">
        <f t="shared" si="10"/>
        <v>0</v>
      </c>
      <c r="AN38" s="1">
        <f t="shared" si="15"/>
        <v>0</v>
      </c>
      <c r="AO38" s="391">
        <f t="shared" si="11"/>
        <v>0</v>
      </c>
      <c r="AP38" s="1">
        <f t="shared" si="18"/>
        <v>0</v>
      </c>
      <c r="AQ38" s="391">
        <f t="shared" si="12"/>
        <v>0</v>
      </c>
      <c r="AR38" s="1">
        <f t="shared" si="17"/>
        <v>0</v>
      </c>
      <c r="AS38" s="391">
        <f t="shared" si="13"/>
        <v>0</v>
      </c>
    </row>
    <row r="39" spans="1:45">
      <c r="A39" s="31">
        <v>30</v>
      </c>
      <c r="B39" s="201"/>
      <c r="C39" s="201"/>
      <c r="D39" s="55"/>
      <c r="E39" s="55"/>
      <c r="F39" s="183"/>
      <c r="G39" s="55"/>
      <c r="H39" s="56"/>
      <c r="I39" s="57"/>
      <c r="J39" s="234"/>
      <c r="K39" s="234"/>
      <c r="L39" s="55"/>
      <c r="M39" s="234"/>
      <c r="N39" s="237"/>
      <c r="O39" s="205"/>
      <c r="P39" s="58"/>
      <c r="Q39" s="58"/>
      <c r="R39" s="332"/>
      <c r="S39" s="332"/>
      <c r="X39" s="2"/>
      <c r="Z39" s="5" t="str">
        <f t="shared" si="8"/>
        <v/>
      </c>
      <c r="AA39" s="5" t="str">
        <f t="shared" si="0"/>
        <v/>
      </c>
      <c r="AB39" s="5" t="str">
        <f t="shared" si="1"/>
        <v/>
      </c>
      <c r="AC39" s="5" t="str">
        <f t="shared" si="2"/>
        <v/>
      </c>
      <c r="AD39" s="5" t="str">
        <f t="shared" si="3"/>
        <v/>
      </c>
      <c r="AE39" s="10" t="str">
        <f>IF(G39="男",data_kyogisha!A31,"")</f>
        <v/>
      </c>
      <c r="AF39" s="5" t="str">
        <f t="shared" si="9"/>
        <v/>
      </c>
      <c r="AG39" s="5" t="str">
        <f t="shared" si="4"/>
        <v/>
      </c>
      <c r="AH39" s="5" t="str">
        <f t="shared" si="5"/>
        <v/>
      </c>
      <c r="AI39" s="5" t="str">
        <f t="shared" si="6"/>
        <v/>
      </c>
      <c r="AJ39" s="5" t="str">
        <f t="shared" si="7"/>
        <v/>
      </c>
      <c r="AK39" s="5" t="str">
        <f>IF(G39="女",data_kyogisha!A31,"")</f>
        <v/>
      </c>
      <c r="AL39" s="1">
        <f t="shared" si="14"/>
        <v>0</v>
      </c>
      <c r="AM39" s="391">
        <f t="shared" si="10"/>
        <v>0</v>
      </c>
      <c r="AN39" s="1">
        <f t="shared" si="15"/>
        <v>0</v>
      </c>
      <c r="AO39" s="391">
        <f t="shared" si="11"/>
        <v>0</v>
      </c>
      <c r="AP39" s="1">
        <f t="shared" si="18"/>
        <v>0</v>
      </c>
      <c r="AQ39" s="391">
        <f t="shared" si="12"/>
        <v>0</v>
      </c>
      <c r="AR39" s="1">
        <f t="shared" si="17"/>
        <v>0</v>
      </c>
      <c r="AS39" s="391">
        <f t="shared" si="13"/>
        <v>0</v>
      </c>
    </row>
    <row r="40" spans="1:45">
      <c r="A40" s="31">
        <v>31</v>
      </c>
      <c r="B40" s="201"/>
      <c r="C40" s="201"/>
      <c r="D40" s="55"/>
      <c r="E40" s="55"/>
      <c r="F40" s="183"/>
      <c r="G40" s="55"/>
      <c r="H40" s="56"/>
      <c r="I40" s="57"/>
      <c r="J40" s="234"/>
      <c r="K40" s="234"/>
      <c r="L40" s="55"/>
      <c r="M40" s="234"/>
      <c r="N40" s="237"/>
      <c r="O40" s="205"/>
      <c r="P40" s="58"/>
      <c r="Q40" s="58"/>
      <c r="R40" s="332"/>
      <c r="S40" s="332"/>
      <c r="X40" s="2"/>
      <c r="Z40" s="5" t="str">
        <f t="shared" si="8"/>
        <v/>
      </c>
      <c r="AA40" s="5" t="str">
        <f t="shared" si="0"/>
        <v/>
      </c>
      <c r="AB40" s="5" t="str">
        <f t="shared" si="1"/>
        <v/>
      </c>
      <c r="AC40" s="5" t="str">
        <f t="shared" si="2"/>
        <v/>
      </c>
      <c r="AD40" s="5" t="str">
        <f t="shared" si="3"/>
        <v/>
      </c>
      <c r="AE40" s="10" t="str">
        <f>IF(G40="男",data_kyogisha!A32,"")</f>
        <v/>
      </c>
      <c r="AF40" s="5" t="str">
        <f t="shared" si="9"/>
        <v/>
      </c>
      <c r="AG40" s="5" t="str">
        <f t="shared" si="4"/>
        <v/>
      </c>
      <c r="AH40" s="5" t="str">
        <f t="shared" si="5"/>
        <v/>
      </c>
      <c r="AI40" s="5" t="str">
        <f t="shared" si="6"/>
        <v/>
      </c>
      <c r="AJ40" s="5" t="str">
        <f t="shared" si="7"/>
        <v/>
      </c>
      <c r="AK40" s="5" t="str">
        <f>IF(G40="女",data_kyogisha!A32,"")</f>
        <v/>
      </c>
      <c r="AL40" s="1">
        <f t="shared" si="14"/>
        <v>0</v>
      </c>
      <c r="AM40" s="391">
        <f t="shared" si="10"/>
        <v>0</v>
      </c>
      <c r="AN40" s="1">
        <f t="shared" si="15"/>
        <v>0</v>
      </c>
      <c r="AO40" s="391">
        <f t="shared" si="11"/>
        <v>0</v>
      </c>
      <c r="AP40" s="1">
        <f t="shared" si="18"/>
        <v>0</v>
      </c>
      <c r="AQ40" s="391">
        <f t="shared" si="12"/>
        <v>0</v>
      </c>
      <c r="AR40" s="1">
        <f t="shared" si="17"/>
        <v>0</v>
      </c>
      <c r="AS40" s="391">
        <f t="shared" si="13"/>
        <v>0</v>
      </c>
    </row>
    <row r="41" spans="1:45">
      <c r="A41" s="31">
        <v>32</v>
      </c>
      <c r="B41" s="201"/>
      <c r="C41" s="201"/>
      <c r="D41" s="55"/>
      <c r="E41" s="55"/>
      <c r="F41" s="183"/>
      <c r="G41" s="55"/>
      <c r="H41" s="56"/>
      <c r="I41" s="57"/>
      <c r="J41" s="234"/>
      <c r="K41" s="234"/>
      <c r="L41" s="55"/>
      <c r="M41" s="234"/>
      <c r="N41" s="237"/>
      <c r="O41" s="205"/>
      <c r="P41" s="58"/>
      <c r="Q41" s="58"/>
      <c r="R41" s="332"/>
      <c r="S41" s="332"/>
      <c r="X41" s="2"/>
      <c r="Z41" s="5" t="str">
        <f t="shared" si="8"/>
        <v/>
      </c>
      <c r="AA41" s="5" t="str">
        <f t="shared" si="0"/>
        <v/>
      </c>
      <c r="AB41" s="5" t="str">
        <f t="shared" si="1"/>
        <v/>
      </c>
      <c r="AC41" s="5" t="str">
        <f t="shared" si="2"/>
        <v/>
      </c>
      <c r="AD41" s="5" t="str">
        <f t="shared" si="3"/>
        <v/>
      </c>
      <c r="AE41" s="10" t="str">
        <f>IF(G41="男",data_kyogisha!A33,"")</f>
        <v/>
      </c>
      <c r="AF41" s="5" t="str">
        <f t="shared" si="9"/>
        <v/>
      </c>
      <c r="AG41" s="5" t="str">
        <f t="shared" si="4"/>
        <v/>
      </c>
      <c r="AH41" s="5" t="str">
        <f t="shared" si="5"/>
        <v/>
      </c>
      <c r="AI41" s="5" t="str">
        <f t="shared" si="6"/>
        <v/>
      </c>
      <c r="AJ41" s="5" t="str">
        <f t="shared" si="7"/>
        <v/>
      </c>
      <c r="AK41" s="5" t="str">
        <f>IF(G41="女",data_kyogisha!A33,"")</f>
        <v/>
      </c>
      <c r="AL41" s="1">
        <f t="shared" si="14"/>
        <v>0</v>
      </c>
      <c r="AM41" s="391">
        <f t="shared" si="10"/>
        <v>0</v>
      </c>
      <c r="AN41" s="1">
        <f t="shared" si="15"/>
        <v>0</v>
      </c>
      <c r="AO41" s="391">
        <f t="shared" si="11"/>
        <v>0</v>
      </c>
      <c r="AP41" s="1">
        <f t="shared" si="18"/>
        <v>0</v>
      </c>
      <c r="AQ41" s="391">
        <f t="shared" si="12"/>
        <v>0</v>
      </c>
      <c r="AR41" s="1">
        <f t="shared" si="17"/>
        <v>0</v>
      </c>
      <c r="AS41" s="391">
        <f t="shared" si="13"/>
        <v>0</v>
      </c>
    </row>
    <row r="42" spans="1:45">
      <c r="A42" s="31">
        <v>33</v>
      </c>
      <c r="B42" s="201"/>
      <c r="C42" s="201"/>
      <c r="D42" s="55"/>
      <c r="E42" s="55"/>
      <c r="F42" s="183"/>
      <c r="G42" s="55"/>
      <c r="H42" s="56"/>
      <c r="I42" s="57"/>
      <c r="J42" s="234"/>
      <c r="K42" s="234"/>
      <c r="L42" s="55"/>
      <c r="M42" s="234"/>
      <c r="N42" s="237"/>
      <c r="O42" s="205"/>
      <c r="P42" s="58"/>
      <c r="Q42" s="58"/>
      <c r="R42" s="332"/>
      <c r="S42" s="332"/>
      <c r="X42" s="2"/>
      <c r="Z42" s="5" t="str">
        <f t="shared" si="8"/>
        <v/>
      </c>
      <c r="AA42" s="5" t="str">
        <f t="shared" ref="AA42:AA49" si="19">IF(G42="男",D42,"")</f>
        <v/>
      </c>
      <c r="AB42" s="5" t="str">
        <f t="shared" ref="AB42:AB49" si="20">IF(G42="男",E42,"")</f>
        <v/>
      </c>
      <c r="AC42" s="5" t="str">
        <f t="shared" ref="AC42:AC49" si="21">IF(G42="男",G42,"")</f>
        <v/>
      </c>
      <c r="AD42" s="5" t="str">
        <f t="shared" ref="AD42:AD49" si="22">IF(G42="男",IF(H42="","",H42),"")</f>
        <v/>
      </c>
      <c r="AE42" s="10" t="str">
        <f>IF(G42="男",data_kyogisha!A34,"")</f>
        <v/>
      </c>
      <c r="AF42" s="5" t="str">
        <f t="shared" si="9"/>
        <v/>
      </c>
      <c r="AG42" s="5" t="str">
        <f t="shared" ref="AG42:AG49" si="23">IF(G42="女",D42,"")</f>
        <v/>
      </c>
      <c r="AH42" s="5" t="str">
        <f t="shared" ref="AH42:AH49" si="24">IF(G42="女",E42,"")</f>
        <v/>
      </c>
      <c r="AI42" s="5" t="str">
        <f t="shared" ref="AI42:AI49" si="25">IF(G42="女",G42,"")</f>
        <v/>
      </c>
      <c r="AJ42" s="5" t="str">
        <f t="shared" ref="AJ42:AJ49" si="26">IF(G42="女",IF(H42="","",H42),"")</f>
        <v/>
      </c>
      <c r="AK42" s="5" t="str">
        <f>IF(G42="女",data_kyogisha!A34,"")</f>
        <v/>
      </c>
      <c r="AL42" s="1">
        <f t="shared" si="14"/>
        <v>0</v>
      </c>
      <c r="AM42" s="391">
        <f t="shared" si="10"/>
        <v>0</v>
      </c>
      <c r="AN42" s="1">
        <f t="shared" si="15"/>
        <v>0</v>
      </c>
      <c r="AO42" s="391">
        <f t="shared" si="11"/>
        <v>0</v>
      </c>
      <c r="AP42" s="1">
        <f t="shared" si="18"/>
        <v>0</v>
      </c>
      <c r="AQ42" s="391">
        <f t="shared" si="12"/>
        <v>0</v>
      </c>
      <c r="AR42" s="1">
        <f t="shared" si="17"/>
        <v>0</v>
      </c>
      <c r="AS42" s="391">
        <f t="shared" si="13"/>
        <v>0</v>
      </c>
    </row>
    <row r="43" spans="1:45">
      <c r="A43" s="31">
        <v>34</v>
      </c>
      <c r="B43" s="201"/>
      <c r="C43" s="201"/>
      <c r="D43" s="55"/>
      <c r="E43" s="55"/>
      <c r="F43" s="183"/>
      <c r="G43" s="55"/>
      <c r="H43" s="56"/>
      <c r="I43" s="57"/>
      <c r="J43" s="234"/>
      <c r="K43" s="234"/>
      <c r="L43" s="55"/>
      <c r="M43" s="234"/>
      <c r="N43" s="237"/>
      <c r="O43" s="205"/>
      <c r="P43" s="58"/>
      <c r="Q43" s="58"/>
      <c r="R43" s="332"/>
      <c r="S43" s="332"/>
      <c r="X43" s="2"/>
      <c r="Z43" s="5" t="str">
        <f t="shared" si="8"/>
        <v/>
      </c>
      <c r="AA43" s="5" t="str">
        <f t="shared" si="19"/>
        <v/>
      </c>
      <c r="AB43" s="5" t="str">
        <f t="shared" si="20"/>
        <v/>
      </c>
      <c r="AC43" s="5" t="str">
        <f t="shared" si="21"/>
        <v/>
      </c>
      <c r="AD43" s="5" t="str">
        <f t="shared" si="22"/>
        <v/>
      </c>
      <c r="AE43" s="10" t="str">
        <f>IF(G43="男",data_kyogisha!A35,"")</f>
        <v/>
      </c>
      <c r="AF43" s="5" t="str">
        <f t="shared" si="9"/>
        <v/>
      </c>
      <c r="AG43" s="5" t="str">
        <f t="shared" si="23"/>
        <v/>
      </c>
      <c r="AH43" s="5" t="str">
        <f t="shared" si="24"/>
        <v/>
      </c>
      <c r="AI43" s="5" t="str">
        <f t="shared" si="25"/>
        <v/>
      </c>
      <c r="AJ43" s="5" t="str">
        <f t="shared" si="26"/>
        <v/>
      </c>
      <c r="AK43" s="5" t="str">
        <f>IF(G43="女",data_kyogisha!A35,"")</f>
        <v/>
      </c>
      <c r="AL43" s="1">
        <f t="shared" si="14"/>
        <v>0</v>
      </c>
      <c r="AM43" s="391">
        <f t="shared" si="10"/>
        <v>0</v>
      </c>
      <c r="AN43" s="1">
        <f t="shared" si="15"/>
        <v>0</v>
      </c>
      <c r="AO43" s="391">
        <f t="shared" si="11"/>
        <v>0</v>
      </c>
      <c r="AP43" s="1">
        <f t="shared" si="18"/>
        <v>0</v>
      </c>
      <c r="AQ43" s="391">
        <f t="shared" si="12"/>
        <v>0</v>
      </c>
      <c r="AR43" s="1">
        <f t="shared" si="17"/>
        <v>0</v>
      </c>
      <c r="AS43" s="391">
        <f t="shared" si="13"/>
        <v>0</v>
      </c>
    </row>
    <row r="44" spans="1:45">
      <c r="A44" s="31">
        <v>35</v>
      </c>
      <c r="B44" s="201"/>
      <c r="C44" s="201"/>
      <c r="D44" s="55"/>
      <c r="E44" s="55"/>
      <c r="F44" s="183"/>
      <c r="G44" s="55"/>
      <c r="H44" s="56"/>
      <c r="I44" s="57"/>
      <c r="J44" s="234"/>
      <c r="K44" s="234"/>
      <c r="L44" s="55"/>
      <c r="M44" s="234"/>
      <c r="N44" s="237"/>
      <c r="O44" s="205"/>
      <c r="P44" s="58"/>
      <c r="Q44" s="58"/>
      <c r="R44" s="332"/>
      <c r="S44" s="332"/>
      <c r="X44" s="2"/>
      <c r="Z44" s="5" t="str">
        <f t="shared" si="8"/>
        <v/>
      </c>
      <c r="AA44" s="5" t="str">
        <f t="shared" si="19"/>
        <v/>
      </c>
      <c r="AB44" s="5" t="str">
        <f t="shared" si="20"/>
        <v/>
      </c>
      <c r="AC44" s="5" t="str">
        <f t="shared" si="21"/>
        <v/>
      </c>
      <c r="AD44" s="5" t="str">
        <f t="shared" si="22"/>
        <v/>
      </c>
      <c r="AE44" s="10" t="str">
        <f>IF(G44="男",data_kyogisha!A36,"")</f>
        <v/>
      </c>
      <c r="AF44" s="5" t="str">
        <f t="shared" si="9"/>
        <v/>
      </c>
      <c r="AG44" s="5" t="str">
        <f t="shared" si="23"/>
        <v/>
      </c>
      <c r="AH44" s="5" t="str">
        <f t="shared" si="24"/>
        <v/>
      </c>
      <c r="AI44" s="5" t="str">
        <f t="shared" si="25"/>
        <v/>
      </c>
      <c r="AJ44" s="5" t="str">
        <f t="shared" si="26"/>
        <v/>
      </c>
      <c r="AK44" s="5" t="str">
        <f>IF(G44="女",data_kyogisha!A36,"")</f>
        <v/>
      </c>
      <c r="AL44" s="1">
        <f t="shared" si="14"/>
        <v>0</v>
      </c>
      <c r="AM44" s="391">
        <f t="shared" si="10"/>
        <v>0</v>
      </c>
      <c r="AN44" s="1">
        <f t="shared" si="15"/>
        <v>0</v>
      </c>
      <c r="AO44" s="391">
        <f t="shared" si="11"/>
        <v>0</v>
      </c>
      <c r="AP44" s="1">
        <f t="shared" si="18"/>
        <v>0</v>
      </c>
      <c r="AQ44" s="391">
        <f t="shared" si="12"/>
        <v>0</v>
      </c>
      <c r="AR44" s="1">
        <f t="shared" si="17"/>
        <v>0</v>
      </c>
      <c r="AS44" s="391">
        <f t="shared" si="13"/>
        <v>0</v>
      </c>
    </row>
    <row r="45" spans="1:45">
      <c r="A45" s="31">
        <v>36</v>
      </c>
      <c r="B45" s="201"/>
      <c r="C45" s="201"/>
      <c r="D45" s="55"/>
      <c r="E45" s="55"/>
      <c r="F45" s="183"/>
      <c r="G45" s="55"/>
      <c r="H45" s="56"/>
      <c r="I45" s="57"/>
      <c r="J45" s="234"/>
      <c r="K45" s="234"/>
      <c r="L45" s="55"/>
      <c r="M45" s="234"/>
      <c r="N45" s="237"/>
      <c r="O45" s="205"/>
      <c r="P45" s="58"/>
      <c r="Q45" s="58"/>
      <c r="R45" s="332"/>
      <c r="S45" s="332"/>
      <c r="X45" s="2"/>
      <c r="Z45" s="5" t="str">
        <f t="shared" si="8"/>
        <v/>
      </c>
      <c r="AA45" s="5" t="str">
        <f t="shared" si="19"/>
        <v/>
      </c>
      <c r="AB45" s="5" t="str">
        <f t="shared" si="20"/>
        <v/>
      </c>
      <c r="AC45" s="5" t="str">
        <f t="shared" si="21"/>
        <v/>
      </c>
      <c r="AD45" s="5" t="str">
        <f t="shared" si="22"/>
        <v/>
      </c>
      <c r="AE45" s="10" t="str">
        <f>IF(G45="男",data_kyogisha!A37,"")</f>
        <v/>
      </c>
      <c r="AF45" s="5" t="str">
        <f t="shared" si="9"/>
        <v/>
      </c>
      <c r="AG45" s="5" t="str">
        <f t="shared" si="23"/>
        <v/>
      </c>
      <c r="AH45" s="5" t="str">
        <f t="shared" si="24"/>
        <v/>
      </c>
      <c r="AI45" s="5" t="str">
        <f t="shared" si="25"/>
        <v/>
      </c>
      <c r="AJ45" s="5" t="str">
        <f t="shared" si="26"/>
        <v/>
      </c>
      <c r="AK45" s="5" t="str">
        <f>IF(G45="女",data_kyogisha!A37,"")</f>
        <v/>
      </c>
      <c r="AL45" s="1">
        <f t="shared" si="14"/>
        <v>0</v>
      </c>
      <c r="AM45" s="391">
        <f t="shared" si="10"/>
        <v>0</v>
      </c>
      <c r="AN45" s="1">
        <f t="shared" si="15"/>
        <v>0</v>
      </c>
      <c r="AO45" s="391">
        <f t="shared" si="11"/>
        <v>0</v>
      </c>
      <c r="AP45" s="1">
        <f t="shared" si="18"/>
        <v>0</v>
      </c>
      <c r="AQ45" s="391">
        <f t="shared" si="12"/>
        <v>0</v>
      </c>
      <c r="AR45" s="1">
        <f t="shared" si="17"/>
        <v>0</v>
      </c>
      <c r="AS45" s="391">
        <f t="shared" si="13"/>
        <v>0</v>
      </c>
    </row>
    <row r="46" spans="1:45">
      <c r="A46" s="31">
        <v>37</v>
      </c>
      <c r="B46" s="201"/>
      <c r="C46" s="201"/>
      <c r="D46" s="55"/>
      <c r="E46" s="55"/>
      <c r="F46" s="183"/>
      <c r="G46" s="55"/>
      <c r="H46" s="56"/>
      <c r="I46" s="57"/>
      <c r="J46" s="234"/>
      <c r="K46" s="234"/>
      <c r="L46" s="55"/>
      <c r="M46" s="234"/>
      <c r="N46" s="237"/>
      <c r="O46" s="205"/>
      <c r="P46" s="58"/>
      <c r="Q46" s="58"/>
      <c r="R46" s="332"/>
      <c r="S46" s="332"/>
      <c r="X46" s="2"/>
      <c r="Z46" s="5" t="str">
        <f t="shared" si="8"/>
        <v/>
      </c>
      <c r="AA46" s="5" t="str">
        <f t="shared" si="19"/>
        <v/>
      </c>
      <c r="AB46" s="5" t="str">
        <f t="shared" si="20"/>
        <v/>
      </c>
      <c r="AC46" s="5" t="str">
        <f t="shared" si="21"/>
        <v/>
      </c>
      <c r="AD46" s="5" t="str">
        <f t="shared" si="22"/>
        <v/>
      </c>
      <c r="AE46" s="10" t="str">
        <f>IF(G46="男",data_kyogisha!A38,"")</f>
        <v/>
      </c>
      <c r="AF46" s="5" t="str">
        <f t="shared" si="9"/>
        <v/>
      </c>
      <c r="AG46" s="5" t="str">
        <f t="shared" si="23"/>
        <v/>
      </c>
      <c r="AH46" s="5" t="str">
        <f t="shared" si="24"/>
        <v/>
      </c>
      <c r="AI46" s="5" t="str">
        <f t="shared" si="25"/>
        <v/>
      </c>
      <c r="AJ46" s="5" t="str">
        <f t="shared" si="26"/>
        <v/>
      </c>
      <c r="AK46" s="5" t="str">
        <f>IF(G46="女",data_kyogisha!A38,"")</f>
        <v/>
      </c>
      <c r="AL46" s="1">
        <f t="shared" si="14"/>
        <v>0</v>
      </c>
      <c r="AM46" s="391">
        <f t="shared" si="10"/>
        <v>0</v>
      </c>
      <c r="AN46" s="1">
        <f t="shared" si="15"/>
        <v>0</v>
      </c>
      <c r="AO46" s="391">
        <f t="shared" si="11"/>
        <v>0</v>
      </c>
      <c r="AP46" s="1">
        <f t="shared" si="18"/>
        <v>0</v>
      </c>
      <c r="AQ46" s="391">
        <f t="shared" si="12"/>
        <v>0</v>
      </c>
      <c r="AR46" s="1">
        <f t="shared" si="17"/>
        <v>0</v>
      </c>
      <c r="AS46" s="391">
        <f t="shared" si="13"/>
        <v>0</v>
      </c>
    </row>
    <row r="47" spans="1:45">
      <c r="A47" s="31">
        <v>38</v>
      </c>
      <c r="B47" s="201"/>
      <c r="C47" s="201"/>
      <c r="D47" s="55"/>
      <c r="E47" s="55"/>
      <c r="F47" s="183"/>
      <c r="G47" s="55"/>
      <c r="H47" s="56"/>
      <c r="I47" s="57"/>
      <c r="J47" s="234"/>
      <c r="K47" s="234"/>
      <c r="L47" s="55"/>
      <c r="M47" s="234"/>
      <c r="N47" s="237"/>
      <c r="O47" s="205"/>
      <c r="P47" s="58"/>
      <c r="Q47" s="58"/>
      <c r="R47" s="332"/>
      <c r="S47" s="332"/>
      <c r="X47" s="2"/>
      <c r="Z47" s="5" t="str">
        <f t="shared" si="8"/>
        <v/>
      </c>
      <c r="AA47" s="5" t="str">
        <f t="shared" si="19"/>
        <v/>
      </c>
      <c r="AB47" s="5" t="str">
        <f t="shared" si="20"/>
        <v/>
      </c>
      <c r="AC47" s="5" t="str">
        <f t="shared" si="21"/>
        <v/>
      </c>
      <c r="AD47" s="5" t="str">
        <f t="shared" si="22"/>
        <v/>
      </c>
      <c r="AE47" s="10" t="str">
        <f>IF(G47="男",data_kyogisha!A39,"")</f>
        <v/>
      </c>
      <c r="AF47" s="5" t="str">
        <f t="shared" si="9"/>
        <v/>
      </c>
      <c r="AG47" s="5" t="str">
        <f t="shared" si="23"/>
        <v/>
      </c>
      <c r="AH47" s="5" t="str">
        <f t="shared" si="24"/>
        <v/>
      </c>
      <c r="AI47" s="5" t="str">
        <f t="shared" si="25"/>
        <v/>
      </c>
      <c r="AJ47" s="5" t="str">
        <f t="shared" si="26"/>
        <v/>
      </c>
      <c r="AK47" s="5" t="str">
        <f>IF(G47="女",data_kyogisha!A39,"")</f>
        <v/>
      </c>
      <c r="AL47" s="1">
        <f t="shared" si="14"/>
        <v>0</v>
      </c>
      <c r="AM47" s="391">
        <f t="shared" si="10"/>
        <v>0</v>
      </c>
      <c r="AN47" s="1">
        <f t="shared" si="15"/>
        <v>0</v>
      </c>
      <c r="AO47" s="391">
        <f t="shared" si="11"/>
        <v>0</v>
      </c>
      <c r="AP47" s="1">
        <f t="shared" si="18"/>
        <v>0</v>
      </c>
      <c r="AQ47" s="391">
        <f t="shared" si="12"/>
        <v>0</v>
      </c>
      <c r="AR47" s="1">
        <f t="shared" si="17"/>
        <v>0</v>
      </c>
      <c r="AS47" s="391">
        <f t="shared" si="13"/>
        <v>0</v>
      </c>
    </row>
    <row r="48" spans="1:45">
      <c r="A48" s="31">
        <v>39</v>
      </c>
      <c r="B48" s="201"/>
      <c r="C48" s="201"/>
      <c r="D48" s="55"/>
      <c r="E48" s="55"/>
      <c r="F48" s="183"/>
      <c r="G48" s="55"/>
      <c r="H48" s="56"/>
      <c r="I48" s="57"/>
      <c r="J48" s="234"/>
      <c r="K48" s="234"/>
      <c r="L48" s="55"/>
      <c r="M48" s="234"/>
      <c r="N48" s="237"/>
      <c r="O48" s="205"/>
      <c r="P48" s="58"/>
      <c r="Q48" s="58"/>
      <c r="R48" s="332"/>
      <c r="S48" s="332"/>
      <c r="X48" s="2"/>
      <c r="Z48" s="5" t="str">
        <f t="shared" si="8"/>
        <v/>
      </c>
      <c r="AA48" s="5" t="str">
        <f t="shared" si="19"/>
        <v/>
      </c>
      <c r="AB48" s="5" t="str">
        <f t="shared" si="20"/>
        <v/>
      </c>
      <c r="AC48" s="5" t="str">
        <f t="shared" si="21"/>
        <v/>
      </c>
      <c r="AD48" s="5" t="str">
        <f t="shared" si="22"/>
        <v/>
      </c>
      <c r="AE48" s="10" t="str">
        <f>IF(G48="男",data_kyogisha!A40,"")</f>
        <v/>
      </c>
      <c r="AF48" s="5" t="str">
        <f t="shared" si="9"/>
        <v/>
      </c>
      <c r="AG48" s="5" t="str">
        <f t="shared" si="23"/>
        <v/>
      </c>
      <c r="AH48" s="5" t="str">
        <f t="shared" si="24"/>
        <v/>
      </c>
      <c r="AI48" s="5" t="str">
        <f t="shared" si="25"/>
        <v/>
      </c>
      <c r="AJ48" s="5" t="str">
        <f t="shared" si="26"/>
        <v/>
      </c>
      <c r="AK48" s="5" t="str">
        <f>IF(G48="女",data_kyogisha!A40,"")</f>
        <v/>
      </c>
      <c r="AL48" s="1">
        <f t="shared" si="14"/>
        <v>0</v>
      </c>
      <c r="AM48" s="391">
        <f t="shared" si="10"/>
        <v>0</v>
      </c>
      <c r="AN48" s="1">
        <f t="shared" si="15"/>
        <v>0</v>
      </c>
      <c r="AO48" s="391">
        <f t="shared" si="11"/>
        <v>0</v>
      </c>
      <c r="AP48" s="1">
        <f t="shared" si="18"/>
        <v>0</v>
      </c>
      <c r="AQ48" s="391">
        <f t="shared" si="12"/>
        <v>0</v>
      </c>
      <c r="AR48" s="1">
        <f t="shared" si="17"/>
        <v>0</v>
      </c>
      <c r="AS48" s="391">
        <f t="shared" si="13"/>
        <v>0</v>
      </c>
    </row>
    <row r="49" spans="1:47" ht="14.25" thickBot="1">
      <c r="A49" s="31">
        <v>40</v>
      </c>
      <c r="B49" s="201"/>
      <c r="C49" s="201"/>
      <c r="D49" s="55"/>
      <c r="E49" s="55"/>
      <c r="F49" s="183"/>
      <c r="G49" s="55"/>
      <c r="H49" s="56"/>
      <c r="I49" s="57"/>
      <c r="J49" s="234"/>
      <c r="K49" s="234"/>
      <c r="L49" s="55"/>
      <c r="M49" s="234"/>
      <c r="N49" s="237"/>
      <c r="O49" s="205"/>
      <c r="P49" s="58"/>
      <c r="Q49" s="58"/>
      <c r="R49" s="332"/>
      <c r="S49" s="332"/>
      <c r="X49" s="2"/>
      <c r="Z49" s="5" t="str">
        <f t="shared" si="8"/>
        <v/>
      </c>
      <c r="AA49" s="401" t="str">
        <f t="shared" si="19"/>
        <v/>
      </c>
      <c r="AB49" s="401" t="str">
        <f t="shared" si="20"/>
        <v/>
      </c>
      <c r="AC49" s="401" t="str">
        <f t="shared" si="21"/>
        <v/>
      </c>
      <c r="AD49" s="401" t="str">
        <f t="shared" si="22"/>
        <v/>
      </c>
      <c r="AE49" s="402" t="str">
        <f>IF(G49="男",data_kyogisha!A41,"")</f>
        <v/>
      </c>
      <c r="AF49" s="5" t="str">
        <f t="shared" si="9"/>
        <v/>
      </c>
      <c r="AG49" s="401" t="str">
        <f t="shared" si="23"/>
        <v/>
      </c>
      <c r="AH49" s="401" t="str">
        <f t="shared" si="24"/>
        <v/>
      </c>
      <c r="AI49" s="401" t="str">
        <f t="shared" si="25"/>
        <v/>
      </c>
      <c r="AJ49" s="401" t="str">
        <f t="shared" si="26"/>
        <v/>
      </c>
      <c r="AK49" s="401" t="str">
        <f>IF(G49="女",data_kyogisha!A41,"")</f>
        <v/>
      </c>
      <c r="AL49" s="401">
        <f t="shared" si="14"/>
        <v>0</v>
      </c>
      <c r="AM49" s="391">
        <f t="shared" si="10"/>
        <v>0</v>
      </c>
      <c r="AN49" s="401">
        <f t="shared" si="15"/>
        <v>0</v>
      </c>
      <c r="AO49" s="391">
        <f t="shared" si="11"/>
        <v>0</v>
      </c>
      <c r="AP49" s="401">
        <f t="shared" si="18"/>
        <v>0</v>
      </c>
      <c r="AQ49" s="391">
        <f t="shared" si="12"/>
        <v>0</v>
      </c>
      <c r="AR49" s="401">
        <f t="shared" si="17"/>
        <v>0</v>
      </c>
      <c r="AS49" s="391">
        <f t="shared" si="13"/>
        <v>0</v>
      </c>
      <c r="AT49" s="401"/>
      <c r="AU49" s="401"/>
    </row>
    <row r="50" spans="1:47">
      <c r="F50" s="15" t="s">
        <v>194</v>
      </c>
      <c r="G50" s="334">
        <f>SUM(I50:M50)</f>
        <v>0</v>
      </c>
      <c r="I50" s="1">
        <f>COUNTA(I10:I49)</f>
        <v>0</v>
      </c>
      <c r="L50" s="1">
        <f>COUNTA(L10:L49)</f>
        <v>0</v>
      </c>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row>
    <row r="51" spans="1:47">
      <c r="F51" s="15" t="s">
        <v>197</v>
      </c>
      <c r="G51" s="334">
        <f>③リレー情報確認!F16+③リレー情報確認!L16+③リレー情報確認!R16+③リレー情報確認!X16</f>
        <v>0</v>
      </c>
    </row>
    <row r="52" spans="1:47">
      <c r="F52" s="15" t="s">
        <v>2</v>
      </c>
      <c r="G52" s="334">
        <f>COUNTIF(G10:G49,"男")</f>
        <v>0</v>
      </c>
    </row>
    <row r="53" spans="1:47">
      <c r="F53" s="224" t="s">
        <v>62</v>
      </c>
      <c r="G53" s="224">
        <f>COUNTIF(G10:G49,"女")</f>
        <v>0</v>
      </c>
    </row>
  </sheetData>
  <sheetProtection sheet="1" objects="1" scenarios="1" deleteColumns="0" deleteRows="0" selectLockedCells="1"/>
  <mergeCells count="3">
    <mergeCell ref="N3:O3"/>
    <mergeCell ref="P3:Q3"/>
    <mergeCell ref="N2:Q2"/>
  </mergeCells>
  <phoneticPr fontId="2"/>
  <dataValidations count="9">
    <dataValidation imeMode="off" allowBlank="1" showInputMessage="1" showErrorMessage="1" sqref="F10:F49 J10:K49 M10:M49 H10:H49 O5:Q6 N1:N1048576"/>
    <dataValidation type="list" allowBlank="1" showInputMessage="1" showErrorMessage="1" sqref="P10:Q49">
      <formula1>$Y$11</formula1>
    </dataValidation>
    <dataValidation type="list" imeMode="on" allowBlank="1" showInputMessage="1" showErrorMessage="1" sqref="G10:G49">
      <formula1>$V$11:$V$12</formula1>
    </dataValidation>
    <dataValidation imeMode="hiragana" allowBlank="1" showInputMessage="1" showErrorMessage="1" sqref="D10:D49"/>
    <dataValidation imeMode="halfKatakana" allowBlank="1" showInputMessage="1" showErrorMessage="1" sqref="F9 E9:E49"/>
    <dataValidation type="custom" imeMode="off" allowBlank="1" showInputMessage="1" showErrorMessage="1" sqref="B10:C49">
      <formula1>EXACT(UPPER(B10),B10)</formula1>
    </dataValidation>
    <dataValidation type="list" allowBlank="1" showInputMessage="1" showErrorMessage="1" sqref="I15:I49">
      <formula1>IF(G15="","",IF(G15="男",$W$10:$W$19,$X$10:$X$18))</formula1>
    </dataValidation>
    <dataValidation type="list" allowBlank="1" showInputMessage="1" showErrorMessage="1" sqref="L10:L49">
      <formula1>IF(G10="","",IF(G10="男",$W$12:$W$19,$X$12:$X$18))</formula1>
    </dataValidation>
    <dataValidation type="list" allowBlank="1" showInputMessage="1" showErrorMessage="1" sqref="I10:I14">
      <formula1>IF(G10="","",IF(G10="男",$W$10:$W$21,$X$10:$X$21))</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6"/>
  <sheetViews>
    <sheetView workbookViewId="0">
      <selection activeCell="R25" sqref="R25"/>
    </sheetView>
  </sheetViews>
  <sheetFormatPr defaultColWidth="9" defaultRowHeight="13.5"/>
  <cols>
    <col min="1" max="1" width="1.875" style="35" customWidth="1"/>
    <col min="2" max="2" width="9.5" style="35" hidden="1" customWidth="1"/>
    <col min="3" max="3" width="6.5" style="35" bestFit="1" customWidth="1"/>
    <col min="4" max="4" width="12.25" style="35" bestFit="1" customWidth="1"/>
    <col min="5" max="5" width="10.25" style="35" hidden="1" customWidth="1"/>
    <col min="6" max="6" width="8.5" style="35" bestFit="1" customWidth="1"/>
    <col min="7" max="7" width="5" style="36" customWidth="1"/>
    <col min="8" max="8" width="3.25" style="35" hidden="1" customWidth="1"/>
    <col min="9" max="9" width="6.5" style="35" customWidth="1"/>
    <col min="10" max="10" width="12.25" style="35" customWidth="1"/>
    <col min="11" max="11" width="8.5" style="35" hidden="1" customWidth="1"/>
    <col min="12" max="12" width="8.5" style="35" bestFit="1" customWidth="1"/>
    <col min="13" max="13" width="5" style="38" customWidth="1"/>
    <col min="14" max="14" width="4.5" style="35" hidden="1" customWidth="1"/>
    <col min="15" max="15" width="6.5" style="35" bestFit="1" customWidth="1"/>
    <col min="16" max="16" width="12.25" style="35" customWidth="1"/>
    <col min="17" max="17" width="6.5" style="35" hidden="1" customWidth="1"/>
    <col min="18" max="18" width="8.5" style="35" bestFit="1" customWidth="1"/>
    <col min="19" max="19" width="5" style="38" customWidth="1"/>
    <col min="20" max="20" width="4.5" style="35" hidden="1" customWidth="1"/>
    <col min="21" max="21" width="6.5" style="35" bestFit="1" customWidth="1"/>
    <col min="22" max="22" width="12.25" style="35" customWidth="1"/>
    <col min="23" max="23" width="8.625" style="35" hidden="1" customWidth="1"/>
    <col min="24" max="24" width="8.5" style="35" bestFit="1" customWidth="1"/>
    <col min="25" max="26" width="9" style="35"/>
    <col min="27" max="27" width="9" style="35" customWidth="1"/>
    <col min="28" max="16384" width="9" style="35"/>
  </cols>
  <sheetData>
    <row r="1" spans="1:24" ht="18" thickBot="1">
      <c r="A1" s="34" t="s">
        <v>183</v>
      </c>
      <c r="H1" s="37"/>
      <c r="I1" s="59" t="s">
        <v>81</v>
      </c>
      <c r="J1" s="472" t="str">
        <f>IF(①団体情報入力!D5="","",①団体情報入力!D5)</f>
        <v/>
      </c>
      <c r="K1" s="473"/>
      <c r="L1" s="474"/>
      <c r="M1" s="33"/>
      <c r="O1" s="59" t="s">
        <v>132</v>
      </c>
      <c r="P1" s="472" t="str">
        <f>IF(①団体情報入力!D6="","",①団体情報入力!D6)</f>
        <v/>
      </c>
      <c r="Q1" s="473"/>
      <c r="R1" s="474"/>
      <c r="T1" s="37"/>
      <c r="W1" s="120"/>
    </row>
    <row r="2" spans="1:24">
      <c r="H2" s="37"/>
      <c r="N2" s="37"/>
      <c r="T2" s="37"/>
    </row>
    <row r="3" spans="1:24" s="125" customFormat="1">
      <c r="A3" s="126"/>
      <c r="B3" s="122"/>
      <c r="C3" s="123" t="s">
        <v>182</v>
      </c>
      <c r="D3" s="124"/>
      <c r="E3" s="124"/>
      <c r="F3" s="124"/>
      <c r="G3" s="124"/>
      <c r="H3" s="124"/>
      <c r="I3" s="124"/>
      <c r="J3" s="124"/>
      <c r="K3" s="124"/>
      <c r="L3" s="124"/>
      <c r="M3" s="124"/>
      <c r="N3" s="124"/>
      <c r="O3" s="124"/>
      <c r="P3" s="140"/>
      <c r="Q3" s="140"/>
      <c r="R3" s="140"/>
      <c r="S3" s="140"/>
      <c r="T3" s="140"/>
      <c r="U3" s="140"/>
      <c r="V3" s="140"/>
      <c r="W3" s="140"/>
    </row>
    <row r="4" spans="1:24" s="125" customFormat="1">
      <c r="A4" s="126"/>
      <c r="B4" s="122"/>
      <c r="C4" s="123" t="s">
        <v>184</v>
      </c>
      <c r="D4" s="124"/>
      <c r="E4" s="124"/>
      <c r="F4" s="124"/>
      <c r="G4" s="124"/>
      <c r="H4" s="124"/>
      <c r="I4" s="124"/>
      <c r="J4" s="124"/>
      <c r="K4" s="124"/>
      <c r="L4" s="124"/>
      <c r="M4" s="124"/>
      <c r="N4" s="124"/>
      <c r="O4" s="124"/>
      <c r="P4" s="140"/>
      <c r="Q4" s="140"/>
      <c r="R4" s="140"/>
      <c r="S4" s="140"/>
      <c r="T4" s="140"/>
      <c r="U4" s="140"/>
      <c r="V4" s="140"/>
      <c r="W4" s="140"/>
    </row>
    <row r="5" spans="1:24">
      <c r="H5" s="126"/>
      <c r="N5" s="126"/>
      <c r="T5" s="126"/>
    </row>
    <row r="6" spans="1:24" s="127" customFormat="1">
      <c r="A6" s="137"/>
      <c r="B6" s="476" t="s">
        <v>121</v>
      </c>
      <c r="C6" s="476"/>
      <c r="D6" s="476"/>
      <c r="E6" s="476"/>
      <c r="F6" s="476"/>
      <c r="G6" s="138"/>
      <c r="H6" s="478" t="s">
        <v>122</v>
      </c>
      <c r="I6" s="479"/>
      <c r="J6" s="479"/>
      <c r="K6" s="479"/>
      <c r="L6" s="480"/>
      <c r="M6" s="139"/>
      <c r="N6" s="477" t="s">
        <v>123</v>
      </c>
      <c r="O6" s="477"/>
      <c r="P6" s="477"/>
      <c r="Q6" s="477"/>
      <c r="R6" s="477"/>
      <c r="S6" s="139"/>
      <c r="T6" s="477" t="s">
        <v>124</v>
      </c>
      <c r="U6" s="477"/>
      <c r="V6" s="477"/>
      <c r="W6" s="477"/>
      <c r="X6" s="477"/>
    </row>
    <row r="7" spans="1:24">
      <c r="B7" s="128" t="s">
        <v>104</v>
      </c>
      <c r="C7" s="128" t="s">
        <v>0</v>
      </c>
      <c r="D7" s="128" t="s">
        <v>107</v>
      </c>
      <c r="E7" s="128" t="s">
        <v>171</v>
      </c>
      <c r="F7" s="128" t="s">
        <v>40</v>
      </c>
      <c r="H7" s="129" t="s">
        <v>104</v>
      </c>
      <c r="I7" s="129" t="s">
        <v>0</v>
      </c>
      <c r="J7" s="128" t="s">
        <v>107</v>
      </c>
      <c r="K7" s="128" t="s">
        <v>171</v>
      </c>
      <c r="L7" s="128" t="s">
        <v>40</v>
      </c>
      <c r="N7" s="129" t="s">
        <v>104</v>
      </c>
      <c r="O7" s="129" t="s">
        <v>0</v>
      </c>
      <c r="P7" s="128" t="s">
        <v>107</v>
      </c>
      <c r="Q7" s="128" t="s">
        <v>171</v>
      </c>
      <c r="R7" s="128" t="s">
        <v>40</v>
      </c>
      <c r="T7" s="129" t="s">
        <v>104</v>
      </c>
      <c r="U7" s="129" t="s">
        <v>0</v>
      </c>
      <c r="V7" s="128" t="s">
        <v>107</v>
      </c>
      <c r="W7" s="128" t="s">
        <v>171</v>
      </c>
      <c r="X7" s="128" t="s">
        <v>40</v>
      </c>
    </row>
    <row r="8" spans="1:24">
      <c r="B8" s="130">
        <v>1</v>
      </c>
      <c r="C8" s="130" t="str">
        <f>IF(②選手情報入力!$AM$9&lt;1,"",VLOOKUP(B8,②選手情報入力!$AL$10:$AM$49,2,FALSE))</f>
        <v/>
      </c>
      <c r="D8" s="109" t="str">
        <f>IF(C8="","",VLOOKUP(C8,②選手情報入力!$Z$10:$AA$49,2,FALSE))</f>
        <v/>
      </c>
      <c r="E8" s="109" t="str">
        <f>IF(C8="","",VLOOKUP(C8,②選手情報入力!$Z$10:$AF$49,6,FALSE))</f>
        <v/>
      </c>
      <c r="F8" s="475" t="str">
        <f>IF(②選手情報入力!N5="","",IF(②選手情報入力!N5&lt;②選手情報入力!O5,②選手情報入力!N5,②選手情報入力!O5))</f>
        <v/>
      </c>
      <c r="H8" s="130">
        <v>1</v>
      </c>
      <c r="I8" s="130" t="str">
        <f>IF(②選手情報入力!$AO$9&lt;1,"",VLOOKUP(H8,②選手情報入力!$AN$10:$AO$49,2,FALSE))</f>
        <v/>
      </c>
      <c r="J8" s="109" t="str">
        <f>IF(I8="","",VLOOKUP(I8,②選手情報入力!$Z$10:$AA$49,2,FALSE))</f>
        <v/>
      </c>
      <c r="K8" s="109" t="str">
        <f>IF(I8="","",VLOOKUP(I8,②選手情報入力!$Z$10:$AF$49,6,FALSE))</f>
        <v/>
      </c>
      <c r="L8" s="481" t="str">
        <f>IF(②選手情報入力!P5="","",IF(②選手情報入力!P5&gt;②選手情報入力!Q5,②選手情報入力!Q5,②選手情報入力!P5))</f>
        <v/>
      </c>
      <c r="N8" s="130">
        <v>1</v>
      </c>
      <c r="O8" s="392" t="str">
        <f>IF(②選手情報入力!$AQ$9&lt;1,"",VLOOKUP(N8,②選手情報入力!$AP$10:$AQ$49,2,FALSE))</f>
        <v/>
      </c>
      <c r="P8" s="109" t="str">
        <f>IF(O8="","",VLOOKUP(O8,②選手情報入力!$AF$10:$AG$49,2,FALSE))</f>
        <v/>
      </c>
      <c r="Q8" s="109" t="str">
        <f>IF(O8="","",VLOOKUP(O8,②選手情報入力!$AF$10:$AM$49,6,FALSE))</f>
        <v/>
      </c>
      <c r="R8" s="475" t="str">
        <f>IF(②選手情報入力!N6="","",IF(②選手情報入力!N6&gt;②選手情報入力!O6,②選手情報入力!O6,②選手情報入力!N6))</f>
        <v/>
      </c>
      <c r="T8" s="130">
        <v>1</v>
      </c>
      <c r="U8" s="130" t="str">
        <f>IF(②選手情報入力!$AS$9&lt;1,"",VLOOKUP(T8,②選手情報入力!$AR$10:$AS$49,2,FALSE))</f>
        <v/>
      </c>
      <c r="V8" s="109" t="str">
        <f>IF(U8="","",VLOOKUP(U8,②選手情報入力!$AF$10:$AG$49,2,FALSE))</f>
        <v/>
      </c>
      <c r="W8" s="109" t="str">
        <f>IF(U8="","",VLOOKUP(U8,②選手情報入力!$AF$10:$AM$49,6,FALSE))</f>
        <v/>
      </c>
      <c r="X8" s="475" t="str">
        <f>IF(②選手情報入力!P6="","",IF(②選手情報入力!P6&gt;②選手情報入力!Q6,②選手情報入力!Q6,②選手情報入力!P6))</f>
        <v/>
      </c>
    </row>
    <row r="9" spans="1:24">
      <c r="B9" s="130">
        <v>2</v>
      </c>
      <c r="C9" s="130" t="str">
        <f>IF(②選手情報入力!$AM$9&lt;1,"",VLOOKUP(B9,②選手情報入力!$AL$10:$AM$49,2,FALSE))</f>
        <v/>
      </c>
      <c r="D9" s="109" t="str">
        <f>IF(C9="","",VLOOKUP(C9,②選手情報入力!$Z$10:$AA$49,2,FALSE))</f>
        <v/>
      </c>
      <c r="E9" s="109" t="str">
        <f>IF(C9="","",VLOOKUP(C9,②選手情報入力!$Z$10:$AF$49,6,FALSE))</f>
        <v/>
      </c>
      <c r="F9" s="475"/>
      <c r="H9" s="130">
        <v>2</v>
      </c>
      <c r="I9" s="130" t="str">
        <f>IF(②選手情報入力!$AO$9&lt;1,"",VLOOKUP(H9,②選手情報入力!$AN$10:$AO$49,2,FALSE))</f>
        <v/>
      </c>
      <c r="J9" s="109" t="str">
        <f>IF(I9="","",VLOOKUP(I9,②選手情報入力!$Z$10:$AA$49,2,FALSE))</f>
        <v/>
      </c>
      <c r="K9" s="109" t="str">
        <f>IF(I9="","",VLOOKUP(I9,②選手情報入力!$Z$10:$AF$49,6,FALSE))</f>
        <v/>
      </c>
      <c r="L9" s="482"/>
      <c r="N9" s="227">
        <v>2</v>
      </c>
      <c r="O9" s="222" t="str">
        <f>IF(②選手情報入力!$AQ$9&lt;1,"",VLOOKUP(N9,②選手情報入力!$AP$10:$AQ$49,2,FALSE))</f>
        <v/>
      </c>
      <c r="P9" s="228" t="str">
        <f>IF(O9="","",VLOOKUP(O9,②選手情報入力!$AF$10:$AG$49,2,FALSE))</f>
        <v/>
      </c>
      <c r="Q9" s="109" t="str">
        <f>IF(O9="","",VLOOKUP(O9,②選手情報入力!$AF$10:$AM$49,6,FALSE))</f>
        <v/>
      </c>
      <c r="R9" s="475"/>
      <c r="T9" s="130">
        <v>2</v>
      </c>
      <c r="U9" s="130" t="str">
        <f>IF(②選手情報入力!$AS$9&lt;1,"",VLOOKUP(T9,②選手情報入力!$AR$10:$AS$49,2,FALSE))</f>
        <v/>
      </c>
      <c r="V9" s="109" t="str">
        <f>IF(U9="","",VLOOKUP(U9,②選手情報入力!$AF$10:$AG$49,2,FALSE))</f>
        <v/>
      </c>
      <c r="W9" s="109" t="str">
        <f>IF(U9="","",VLOOKUP(U9,②選手情報入力!$AF$10:$AM$49,6,FALSE))</f>
        <v/>
      </c>
      <c r="X9" s="475"/>
    </row>
    <row r="10" spans="1:24">
      <c r="B10" s="130">
        <v>3</v>
      </c>
      <c r="C10" s="130" t="str">
        <f>IF(②選手情報入力!$AM$9&lt;1,"",VLOOKUP(B10,②選手情報入力!$AL$10:$AM$49,2,FALSE))</f>
        <v/>
      </c>
      <c r="D10" s="109" t="str">
        <f>IF(C10="","",VLOOKUP(C10,②選手情報入力!$Z$10:$AA$49,2,FALSE))</f>
        <v/>
      </c>
      <c r="E10" s="109" t="str">
        <f>IF(C10="","",VLOOKUP(C10,②選手情報入力!$Z$10:$AF$49,6,FALSE))</f>
        <v/>
      </c>
      <c r="F10" s="475"/>
      <c r="H10" s="130">
        <v>3</v>
      </c>
      <c r="I10" s="130" t="str">
        <f>IF(②選手情報入力!$AO$9&lt;1,"",VLOOKUP(H10,②選手情報入力!$AN$10:$AO$49,2,FALSE))</f>
        <v/>
      </c>
      <c r="J10" s="109" t="str">
        <f>IF(I10="","",VLOOKUP(I10,②選手情報入力!$Z$10:$AA$49,2,FALSE))</f>
        <v/>
      </c>
      <c r="K10" s="109" t="str">
        <f>IF(I10="","",VLOOKUP(I10,②選手情報入力!$Z$10:$AF$49,6,FALSE))</f>
        <v/>
      </c>
      <c r="L10" s="482"/>
      <c r="N10" s="227">
        <v>3</v>
      </c>
      <c r="O10" s="131" t="str">
        <f>IF(②選手情報入力!$AQ$9&lt;1,"",VLOOKUP(N10,②選手情報入力!$AP$10:$AQ$49,2,FALSE))</f>
        <v/>
      </c>
      <c r="P10" s="228" t="str">
        <f>IF(O10="","",VLOOKUP(O10,②選手情報入力!$AF$10:$AG$49,2,FALSE))</f>
        <v/>
      </c>
      <c r="Q10" s="109" t="str">
        <f>IF(O10="","",VLOOKUP(O10,②選手情報入力!$AF$10:$AM$49,6,FALSE))</f>
        <v/>
      </c>
      <c r="R10" s="475"/>
      <c r="T10" s="130">
        <v>3</v>
      </c>
      <c r="U10" s="130" t="str">
        <f>IF(②選手情報入力!$AS$9&lt;1,"",VLOOKUP(T10,②選手情報入力!$AR$10:$AS$49,2,FALSE))</f>
        <v/>
      </c>
      <c r="V10" s="109" t="str">
        <f>IF(U10="","",VLOOKUP(U10,②選手情報入力!$AF$10:$AG$49,2,FALSE))</f>
        <v/>
      </c>
      <c r="W10" s="109" t="str">
        <f>IF(U10="","",VLOOKUP(U10,②選手情報入力!$AF$10:$AM$49,6,FALSE))</f>
        <v/>
      </c>
      <c r="X10" s="475"/>
    </row>
    <row r="11" spans="1:24">
      <c r="B11" s="130">
        <v>4</v>
      </c>
      <c r="C11" s="130" t="str">
        <f>IF(②選手情報入力!$AM$9&lt;1,"",VLOOKUP(B11,②選手情報入力!$AL$10:$AM$49,2,FALSE))</f>
        <v/>
      </c>
      <c r="D11" s="109" t="str">
        <f>IF(C11="","",VLOOKUP(C11,②選手情報入力!$Z$10:$AA$49,2,FALSE))</f>
        <v/>
      </c>
      <c r="E11" s="109" t="str">
        <f>IF(C11="","",VLOOKUP(C11,②選手情報入力!$Z$10:$AF$49,6,FALSE))</f>
        <v/>
      </c>
      <c r="F11" s="475"/>
      <c r="H11" s="130">
        <v>4</v>
      </c>
      <c r="I11" s="130" t="str">
        <f>IF(②選手情報入力!$AO$9&lt;1,"",VLOOKUP(H11,②選手情報入力!$AN$10:$AO$49,2,FALSE))</f>
        <v/>
      </c>
      <c r="J11" s="109" t="str">
        <f>IF(I11="","",VLOOKUP(I11,②選手情報入力!$Z$10:$AA$49,2,FALSE))</f>
        <v/>
      </c>
      <c r="K11" s="109" t="str">
        <f>IF(I11="","",VLOOKUP(I11,②選手情報入力!$Z$10:$AF$49,6,FALSE))</f>
        <v/>
      </c>
      <c r="L11" s="482"/>
      <c r="N11" s="131">
        <v>4</v>
      </c>
      <c r="O11" s="130" t="str">
        <f>IF(②選手情報入力!$AQ$9&lt;1,"",VLOOKUP(N11,②選手情報入力!$AP$10:$AQ$49,2,FALSE))</f>
        <v/>
      </c>
      <c r="P11" s="110" t="str">
        <f>IF(O11="","",VLOOKUP(O11,②選手情報入力!$AF$10:$AG$49,2,FALSE))</f>
        <v/>
      </c>
      <c r="Q11" s="109" t="str">
        <f>IF(O11="","",VLOOKUP(O11,②選手情報入力!$AF$10:$AM$49,6,FALSE))</f>
        <v/>
      </c>
      <c r="R11" s="475"/>
      <c r="T11" s="130">
        <v>4</v>
      </c>
      <c r="U11" s="130" t="str">
        <f>IF(②選手情報入力!$AS$9&lt;1,"",VLOOKUP(T11,②選手情報入力!$AR$10:$AS$49,2,FALSE))</f>
        <v/>
      </c>
      <c r="V11" s="109" t="str">
        <f>IF(U11="","",VLOOKUP(U11,②選手情報入力!$AF$10:$AG$49,2,FALSE))</f>
        <v/>
      </c>
      <c r="W11" s="109" t="str">
        <f>IF(U11="","",VLOOKUP(U11,②選手情報入力!$AF$10:$AM$49,6,FALSE))</f>
        <v/>
      </c>
      <c r="X11" s="475"/>
    </row>
    <row r="12" spans="1:24">
      <c r="B12" s="130">
        <v>5</v>
      </c>
      <c r="C12" s="130" t="str">
        <f>IF(②選手情報入力!$AM$9&lt;1,"",VLOOKUP(B12,②選手情報入力!$AL$10:$AM$49,2,FALSE))</f>
        <v/>
      </c>
      <c r="D12" s="109" t="str">
        <f>IF(C12="","",VLOOKUP(C12,②選手情報入力!$Z$10:$AA$49,2,FALSE))</f>
        <v/>
      </c>
      <c r="E12" s="109" t="str">
        <f>IF(C12="","",VLOOKUP(C12,②選手情報入力!$Z$10:$AF$49,6,FALSE))</f>
        <v/>
      </c>
      <c r="F12" s="475"/>
      <c r="H12" s="130">
        <v>5</v>
      </c>
      <c r="I12" s="130" t="str">
        <f>IF(②選手情報入力!$AO$9&lt;1,"",VLOOKUP(H12,②選手情報入力!$AN$10:$AO$49,2,FALSE))</f>
        <v/>
      </c>
      <c r="J12" s="109" t="str">
        <f>IF(I12="","",VLOOKUP(I12,②選手情報入力!$Z$10:$AA$49,2,FALSE))</f>
        <v/>
      </c>
      <c r="K12" s="109" t="str">
        <f>IF(I12="","",VLOOKUP(I12,②選手情報入力!$Z$10:$AF$49,6,FALSE))</f>
        <v/>
      </c>
      <c r="L12" s="482"/>
      <c r="N12" s="131">
        <v>5</v>
      </c>
      <c r="O12" s="130" t="str">
        <f>IF(②選手情報入力!$AQ$9&lt;1,"",VLOOKUP(N12,②選手情報入力!$AP$10:$AQ$49,2,FALSE))</f>
        <v/>
      </c>
      <c r="P12" s="110" t="str">
        <f>IF(O12="","",VLOOKUP(O12,②選手情報入力!$AF$10:$AG$49,2,FALSE))</f>
        <v/>
      </c>
      <c r="Q12" s="109" t="str">
        <f>IF(O12="","",VLOOKUP(O12,②選手情報入力!$AF$10:$AM$49,6,FALSE))</f>
        <v/>
      </c>
      <c r="R12" s="475"/>
      <c r="T12" s="130">
        <v>5</v>
      </c>
      <c r="U12" s="130" t="str">
        <f>IF(②選手情報入力!$AS$9&lt;1,"",VLOOKUP(T12,②選手情報入力!$AR$10:$AS$49,2,FALSE))</f>
        <v/>
      </c>
      <c r="V12" s="109" t="str">
        <f>IF(U12="","",VLOOKUP(U12,②選手情報入力!$AF$10:$AG$49,2,FALSE))</f>
        <v/>
      </c>
      <c r="W12" s="109" t="str">
        <f>IF(U12="","",VLOOKUP(U12,②選手情報入力!$AF$10:$AM$49,6,FALSE))</f>
        <v/>
      </c>
      <c r="X12" s="475"/>
    </row>
    <row r="13" spans="1:24">
      <c r="B13" s="130">
        <v>6</v>
      </c>
      <c r="C13" s="130" t="str">
        <f>IF(②選手情報入力!$AM$9&lt;1,"",VLOOKUP(B13,②選手情報入力!$AL$10:$AM$49,2,FALSE))</f>
        <v/>
      </c>
      <c r="D13" s="109" t="str">
        <f>IF(C13="","",VLOOKUP(C13,②選手情報入力!$Z$10:$AA$49,2,FALSE))</f>
        <v/>
      </c>
      <c r="E13" s="109" t="str">
        <f>IF(C13="","",VLOOKUP(C13,②選手情報入力!$Z$10:$AF$49,6,FALSE))</f>
        <v/>
      </c>
      <c r="F13" s="475"/>
      <c r="H13" s="130">
        <v>6</v>
      </c>
      <c r="I13" s="130" t="str">
        <f>IF(②選手情報入力!$AO$9&lt;1,"",VLOOKUP(H13,②選手情報入力!$AN$10:$AO$49,2,FALSE))</f>
        <v/>
      </c>
      <c r="J13" s="109" t="str">
        <f>IF(I13="","",VLOOKUP(I13,②選手情報入力!$Z$10:$AA$49,2,FALSE))</f>
        <v/>
      </c>
      <c r="K13" s="109" t="str">
        <f>IF(I13="","",VLOOKUP(I13,②選手情報入力!$Z$10:$AF$49,6,FALSE))</f>
        <v/>
      </c>
      <c r="L13" s="482"/>
      <c r="N13" s="131">
        <v>6</v>
      </c>
      <c r="O13" s="130" t="str">
        <f>IF(②選手情報入力!$AQ$9&lt;1,"",VLOOKUP(N13,②選手情報入力!$AP$10:$AQ$49,2,FALSE))</f>
        <v/>
      </c>
      <c r="P13" s="110" t="str">
        <f>IF(O13="","",VLOOKUP(O13,②選手情報入力!$AF$10:$AG$49,2,FALSE))</f>
        <v/>
      </c>
      <c r="Q13" s="109" t="str">
        <f>IF(O13="","",VLOOKUP(O13,②選手情報入力!$AF$10:$AM$49,6,FALSE))</f>
        <v/>
      </c>
      <c r="R13" s="475"/>
      <c r="T13" s="130">
        <v>6</v>
      </c>
      <c r="U13" s="130" t="str">
        <f>IF(②選手情報入力!$AS$9&lt;1,"",VLOOKUP(T13,②選手情報入力!$AR$10:$AS$49,2,FALSE))</f>
        <v/>
      </c>
      <c r="V13" s="109" t="str">
        <f>IF(U13="","",VLOOKUP(U13,②選手情報入力!$AF$10:$AG$49,2,FALSE))</f>
        <v/>
      </c>
      <c r="W13" s="109" t="str">
        <f>IF(U13="","",VLOOKUP(U13,②選手情報入力!$AF$10:$AM$49,6,FALSE))</f>
        <v/>
      </c>
      <c r="X13" s="475"/>
    </row>
    <row r="14" spans="1:24">
      <c r="B14" s="130">
        <v>7</v>
      </c>
      <c r="C14" s="130" t="str">
        <f>IF(②選手情報入力!$AM$9&lt;1,"",VLOOKUP(B14,②選手情報入力!$AL$10:$AM$49,2,FALSE))</f>
        <v/>
      </c>
      <c r="D14" s="109" t="str">
        <f>IF(C14="","",VLOOKUP(C14,②選手情報入力!$Z$10:$AA$49,2,FALSE))</f>
        <v/>
      </c>
      <c r="E14" s="109" t="str">
        <f>IF(C14="","",VLOOKUP(C14,②選手情報入力!$Z$10:$AF$49,6,FALSE))</f>
        <v/>
      </c>
      <c r="F14" s="475"/>
      <c r="H14" s="130">
        <v>7</v>
      </c>
      <c r="I14" s="130" t="str">
        <f>IF(②選手情報入力!$AO$9&lt;1,"",VLOOKUP(H14,②選手情報入力!$AN$10:$AO$49,2,FALSE))</f>
        <v/>
      </c>
      <c r="J14" s="109" t="str">
        <f>IF(I14="","",VLOOKUP(I14,②選手情報入力!$Z$10:$AA$49,2,FALSE))</f>
        <v/>
      </c>
      <c r="K14" s="109" t="str">
        <f>IF(I14="","",VLOOKUP(I14,②選手情報入力!$Z$10:$AF$49,6,FALSE))</f>
        <v/>
      </c>
      <c r="L14" s="482"/>
      <c r="N14" s="131">
        <v>7</v>
      </c>
      <c r="O14" s="130" t="str">
        <f>IF(②選手情報入力!$AQ$9&lt;1,"",VLOOKUP(N14,②選手情報入力!$AP$10:$AQ$49,2,FALSE))</f>
        <v/>
      </c>
      <c r="P14" s="110" t="str">
        <f>IF(O14="","",VLOOKUP(O14,②選手情報入力!$AF$10:$AG$49,2,FALSE))</f>
        <v/>
      </c>
      <c r="Q14" s="109" t="str">
        <f>IF(O14="","",VLOOKUP(O14,②選手情報入力!$AF$10:$AM$49,6,FALSE))</f>
        <v/>
      </c>
      <c r="R14" s="475"/>
      <c r="T14" s="130">
        <v>7</v>
      </c>
      <c r="U14" s="130" t="str">
        <f>IF(②選手情報入力!$AS$9&lt;1,"",VLOOKUP(T14,②選手情報入力!$AR$10:$AS$49,2,FALSE))</f>
        <v/>
      </c>
      <c r="V14" s="109" t="str">
        <f>IF(U14="","",VLOOKUP(U14,②選手情報入力!$AF$10:$AG$49,2,FALSE))</f>
        <v/>
      </c>
      <c r="W14" s="109" t="str">
        <f>IF(U14="","",VLOOKUP(U14,②選手情報入力!$AF$10:$AM$49,6,FALSE))</f>
        <v/>
      </c>
      <c r="X14" s="475"/>
    </row>
    <row r="15" spans="1:24">
      <c r="B15" s="130">
        <v>8</v>
      </c>
      <c r="C15" s="130" t="str">
        <f>IF(②選手情報入力!$AM$9&lt;1,"",VLOOKUP(B15,②選手情報入力!$AL$10:$AM$49,2,FALSE))</f>
        <v/>
      </c>
      <c r="D15" s="109" t="str">
        <f>IF(C15="","",VLOOKUP(C15,②選手情報入力!$Z$10:$AA$49,2,FALSE))</f>
        <v/>
      </c>
      <c r="E15" s="109" t="str">
        <f>IF(C15="","",VLOOKUP(C15,②選手情報入力!$Z$10:$AF$49,6,FALSE))</f>
        <v/>
      </c>
      <c r="F15" s="475"/>
      <c r="H15" s="130">
        <v>8</v>
      </c>
      <c r="I15" s="130" t="str">
        <f>IF(②選手情報入力!$AO$9&lt;1,"",VLOOKUP(H15,②選手情報入力!$AN$10:$AO$49,2,FALSE))</f>
        <v/>
      </c>
      <c r="J15" s="109" t="str">
        <f>IF(I15="","",VLOOKUP(I15,②選手情報入力!$Z$10:$AA$49,2,FALSE))</f>
        <v/>
      </c>
      <c r="K15" s="109" t="str">
        <f>IF(I15="","",VLOOKUP(I15,②選手情報入力!$Z$10:$AF$49,6,FALSE))</f>
        <v/>
      </c>
      <c r="L15" s="483"/>
      <c r="N15" s="132">
        <v>8</v>
      </c>
      <c r="O15" s="227" t="str">
        <f>IF(②選手情報入力!$AQ$9&lt;1,"",VLOOKUP(N15,②選手情報入力!$AP$10:$AQ$49,2,FALSE))</f>
        <v/>
      </c>
      <c r="P15" s="111" t="str">
        <f>IF(O15="","",VLOOKUP(O15,②選手情報入力!$AF$10:$AG$49,2,FALSE))</f>
        <v/>
      </c>
      <c r="Q15" s="109" t="str">
        <f>IF(O15="","",VLOOKUP(O15,②選手情報入力!$AF$10:$AM$49,6,FALSE))</f>
        <v/>
      </c>
      <c r="R15" s="475"/>
      <c r="T15" s="130">
        <v>8</v>
      </c>
      <c r="U15" s="130" t="str">
        <f>IF(②選手情報入力!$AS$9&lt;1,"",VLOOKUP(T15,②選手情報入力!$AR$10:$AS$49,2,FALSE))</f>
        <v/>
      </c>
      <c r="V15" s="109" t="str">
        <f>IF(U15="","",VLOOKUP(U15,②選手情報入力!$AF$10:$AG$49,2,FALSE))</f>
        <v/>
      </c>
      <c r="W15" s="109" t="str">
        <f>IF(U15="","",VLOOKUP(U15,②選手情報入力!$AF$10:$AM$49,6,FALSE))</f>
        <v/>
      </c>
      <c r="X15" s="475"/>
    </row>
    <row r="16" spans="1:24">
      <c r="C16" s="133"/>
      <c r="D16" s="134" t="s">
        <v>78</v>
      </c>
      <c r="E16" s="135"/>
      <c r="F16" s="136">
        <f>IF(②選手情報入力!AM9&gt;=4,1,0)</f>
        <v>0</v>
      </c>
      <c r="H16" s="133"/>
      <c r="I16" s="133"/>
      <c r="J16" s="134" t="s">
        <v>78</v>
      </c>
      <c r="K16" s="135"/>
      <c r="L16" s="136">
        <f>IF(②選手情報入力!AO9&gt;=4,1,0)</f>
        <v>0</v>
      </c>
      <c r="N16" s="133"/>
      <c r="O16" s="133"/>
      <c r="P16" s="134" t="s">
        <v>78</v>
      </c>
      <c r="Q16" s="135"/>
      <c r="R16" s="136">
        <f>IF(②選手情報入力!AQ9&gt;=4,1,0)</f>
        <v>0</v>
      </c>
      <c r="T16" s="133"/>
      <c r="U16" s="133"/>
      <c r="V16" s="134" t="s">
        <v>78</v>
      </c>
      <c r="W16" s="135"/>
      <c r="X16" s="136">
        <f>IF(②選手情報入力!AS9&gt;=4,1,0)</f>
        <v>0</v>
      </c>
    </row>
  </sheetData>
  <sheetProtection sheet="1" selectLockedCells="1" selectUnlockedCells="1"/>
  <mergeCells count="10">
    <mergeCell ref="J1:L1"/>
    <mergeCell ref="R8:R15"/>
    <mergeCell ref="F8:F15"/>
    <mergeCell ref="B6:F6"/>
    <mergeCell ref="X8:X15"/>
    <mergeCell ref="N6:R6"/>
    <mergeCell ref="T6:X6"/>
    <mergeCell ref="H6:L6"/>
    <mergeCell ref="L8:L15"/>
    <mergeCell ref="P1:R1"/>
  </mergeCells>
  <phoneticPr fontId="2"/>
  <dataValidations count="1">
    <dataValidation imeMode="off" allowBlank="1" showInputMessage="1" showErrorMessage="1" sqref="O8:R15 C8:F15 I8:L15 U8:X15"/>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47"/>
  <sheetViews>
    <sheetView workbookViewId="0">
      <selection activeCell="E9" sqref="E9"/>
    </sheetView>
  </sheetViews>
  <sheetFormatPr defaultColWidth="9" defaultRowHeight="13.5"/>
  <cols>
    <col min="1" max="1" width="3.75" style="146" customWidth="1"/>
    <col min="2" max="2" width="26.25" style="146" customWidth="1"/>
    <col min="3" max="3" width="10" style="146" customWidth="1"/>
    <col min="4" max="4" width="4.875" style="146" customWidth="1"/>
    <col min="5" max="5" width="9" style="146" customWidth="1"/>
    <col min="6" max="6" width="26.25" style="146" customWidth="1"/>
    <col min="7" max="7" width="15.5" style="146" customWidth="1"/>
    <col min="8" max="8" width="3.75" style="146" customWidth="1"/>
    <col min="9" max="9" width="9" style="146"/>
    <col min="10" max="10" width="9" style="146" customWidth="1"/>
    <col min="11" max="11" width="11.625" style="146" hidden="1" customWidth="1"/>
    <col min="12" max="12" width="8.25" style="146" hidden="1" customWidth="1"/>
    <col min="13" max="13" width="11.5" style="146" hidden="1" customWidth="1"/>
    <col min="14" max="14" width="8.25" style="146" hidden="1" customWidth="1"/>
    <col min="15" max="16384" width="9" style="146"/>
  </cols>
  <sheetData>
    <row r="1" spans="1:14" ht="17.25">
      <c r="A1" s="34" t="s">
        <v>80</v>
      </c>
      <c r="B1" s="141"/>
      <c r="C1" s="142" t="s">
        <v>217</v>
      </c>
      <c r="D1" s="142"/>
      <c r="E1" s="142"/>
      <c r="F1" s="143"/>
      <c r="G1" s="144"/>
      <c r="H1" s="145"/>
    </row>
    <row r="2" spans="1:14" ht="24.75" customHeight="1">
      <c r="A2" s="501" t="s">
        <v>218</v>
      </c>
      <c r="B2" s="501"/>
      <c r="C2" s="501"/>
      <c r="D2" s="501"/>
      <c r="E2" s="501"/>
      <c r="F2" s="501"/>
      <c r="G2" s="501"/>
      <c r="H2" s="501"/>
    </row>
    <row r="3" spans="1:14" ht="30" customHeight="1">
      <c r="A3" s="506" t="str">
        <f>注意事項!C3</f>
        <v>愛知選手権混成･リレー･5000m･10000m</v>
      </c>
      <c r="B3" s="507"/>
      <c r="C3" s="507"/>
      <c r="D3" s="507"/>
      <c r="E3" s="508"/>
      <c r="G3" s="172" t="str">
        <f>IF(①団体情報入力!D3="","",①団体情報入力!D3)</f>
        <v/>
      </c>
      <c r="H3" s="147"/>
    </row>
    <row r="4" spans="1:14" ht="19.5" thickBot="1">
      <c r="A4" s="502" t="s">
        <v>61</v>
      </c>
      <c r="B4" s="502"/>
      <c r="C4" s="502"/>
      <c r="D4" s="502"/>
      <c r="E4" s="502"/>
      <c r="F4" s="502"/>
      <c r="G4" s="502"/>
      <c r="H4" s="502"/>
    </row>
    <row r="5" spans="1:14" ht="19.5" customHeight="1" thickBot="1">
      <c r="A5" s="148"/>
      <c r="B5" s="197" t="s">
        <v>200</v>
      </c>
      <c r="C5" s="512" t="str">
        <f>IF(①団体情報入力!D8="","",①団体情報入力!D8)</f>
        <v/>
      </c>
      <c r="D5" s="513"/>
      <c r="E5" s="513"/>
      <c r="F5" s="514"/>
      <c r="G5" s="149" t="s">
        <v>50</v>
      </c>
      <c r="H5" s="142"/>
    </row>
    <row r="6" spans="1:14" ht="22.5" customHeight="1" thickBot="1">
      <c r="A6" s="142"/>
      <c r="B6" s="196" t="str">
        <f>IF(①団体情報入力!D7="","",①団体情報入力!D7)</f>
        <v/>
      </c>
      <c r="C6" s="184" t="s">
        <v>131</v>
      </c>
      <c r="D6" s="509" t="str">
        <f>IF(①団体情報入力!D5="","",①団体情報入力!D5)</f>
        <v/>
      </c>
      <c r="E6" s="510"/>
      <c r="F6" s="510"/>
      <c r="G6" s="511"/>
      <c r="H6" s="150"/>
    </row>
    <row r="7" spans="1:14" ht="16.5" customHeight="1" thickBot="1">
      <c r="A7" s="142"/>
      <c r="B7" s="503" t="s">
        <v>51</v>
      </c>
      <c r="C7" s="504"/>
      <c r="D7" s="176"/>
      <c r="E7" s="219" t="s">
        <v>393</v>
      </c>
      <c r="F7" s="505" t="s">
        <v>52</v>
      </c>
      <c r="G7" s="505"/>
      <c r="H7" s="142"/>
      <c r="L7" s="142" t="s">
        <v>56</v>
      </c>
      <c r="N7" s="142" t="s">
        <v>57</v>
      </c>
    </row>
    <row r="8" spans="1:14" ht="16.5" customHeight="1">
      <c r="A8" s="142"/>
      <c r="B8" s="216" t="s">
        <v>53</v>
      </c>
      <c r="C8" s="499" t="s">
        <v>54</v>
      </c>
      <c r="D8" s="500"/>
      <c r="E8" s="151"/>
      <c r="F8" s="152" t="s">
        <v>55</v>
      </c>
      <c r="G8" s="153" t="s">
        <v>54</v>
      </c>
      <c r="H8" s="142"/>
    </row>
    <row r="9" spans="1:14" ht="21" customHeight="1">
      <c r="A9" s="142"/>
      <c r="B9" s="180" t="s">
        <v>305</v>
      </c>
      <c r="C9" s="495" t="str">
        <f>IF(L9=0,"",L9)</f>
        <v/>
      </c>
      <c r="D9" s="496"/>
      <c r="E9" s="156"/>
      <c r="F9" s="173" t="s">
        <v>307</v>
      </c>
      <c r="G9" s="155" t="str">
        <f>IF(N9=0,"",N9)</f>
        <v/>
      </c>
      <c r="H9" s="154"/>
      <c r="K9" s="146" t="str">
        <f>種目情報!A4</f>
        <v>男子十種競技</v>
      </c>
      <c r="L9" s="157">
        <f>COUNTIF(②選手情報入力!$I$10:$O$49,K9)</f>
        <v>0</v>
      </c>
      <c r="M9" s="146" t="str">
        <f>種目情報!E4</f>
        <v>女子七種競技</v>
      </c>
      <c r="N9" s="157">
        <f>COUNTIF(②選手情報入力!$I$10:$O$49,M9)</f>
        <v>0</v>
      </c>
    </row>
    <row r="10" spans="1:14" ht="21" customHeight="1">
      <c r="A10" s="142"/>
      <c r="B10" s="180" t="s">
        <v>201</v>
      </c>
      <c r="C10" s="495" t="str">
        <f t="shared" ref="C10:C11" si="0">IF(L10=0,"",L10)</f>
        <v/>
      </c>
      <c r="D10" s="496"/>
      <c r="E10" s="156"/>
      <c r="F10" s="173" t="s">
        <v>237</v>
      </c>
      <c r="G10" s="155" t="str">
        <f t="shared" ref="G10:G11" si="1">IF(N10=0,"",N10)</f>
        <v/>
      </c>
      <c r="H10" s="154"/>
      <c r="K10" s="146" t="str">
        <f>種目情報!A5</f>
        <v>男子5000m</v>
      </c>
      <c r="L10" s="157">
        <f>COUNTIF(②選手情報入力!$I$10:$O$49,K10)</f>
        <v>0</v>
      </c>
      <c r="M10" s="146" t="str">
        <f>種目情報!E5</f>
        <v>女子5000m</v>
      </c>
      <c r="N10" s="157">
        <f>COUNTIF(②選手情報入力!$I$10:$O$49,M10)</f>
        <v>0</v>
      </c>
    </row>
    <row r="11" spans="1:14" ht="21" customHeight="1" thickBot="1">
      <c r="A11" s="142"/>
      <c r="B11" s="180" t="s">
        <v>242</v>
      </c>
      <c r="C11" s="495" t="str">
        <f t="shared" si="0"/>
        <v/>
      </c>
      <c r="D11" s="496"/>
      <c r="E11" s="156"/>
      <c r="F11" s="173" t="s">
        <v>239</v>
      </c>
      <c r="G11" s="155" t="str">
        <f t="shared" si="1"/>
        <v/>
      </c>
      <c r="H11" s="154"/>
      <c r="K11" s="146" t="str">
        <f>種目情報!A6</f>
        <v>男子10000m</v>
      </c>
      <c r="L11" s="157">
        <f>COUNTIF(②選手情報入力!$I$10:$O$49,K11)</f>
        <v>0</v>
      </c>
      <c r="M11" s="146" t="str">
        <f>種目情報!E6</f>
        <v>女子10000m</v>
      </c>
      <c r="N11" s="157">
        <f>COUNTIF(②選手情報入力!$I$10:$O$49,M11)</f>
        <v>0</v>
      </c>
    </row>
    <row r="12" spans="1:14" ht="21" customHeight="1">
      <c r="A12" s="154"/>
      <c r="B12" s="179" t="s">
        <v>58</v>
      </c>
      <c r="C12" s="491" t="str">
        <f>IF(③リレー情報確認!F16=0,"",③リレー情報確認!F16)</f>
        <v/>
      </c>
      <c r="D12" s="492"/>
      <c r="E12" s="156"/>
      <c r="F12" s="158" t="s">
        <v>58</v>
      </c>
      <c r="G12" s="159" t="str">
        <f>IF(③リレー情報確認!R16=0,"",③リレー情報確認!R16)</f>
        <v/>
      </c>
      <c r="H12" s="154"/>
      <c r="L12" s="157"/>
      <c r="N12" s="157"/>
    </row>
    <row r="13" spans="1:14" ht="21" customHeight="1" thickBot="1">
      <c r="A13" s="154"/>
      <c r="B13" s="178" t="s">
        <v>59</v>
      </c>
      <c r="C13" s="489" t="str">
        <f>IF(③リレー情報確認!L16=0,"",③リレー情報確認!L16)</f>
        <v/>
      </c>
      <c r="D13" s="490"/>
      <c r="E13" s="156"/>
      <c r="F13" s="160" t="s">
        <v>59</v>
      </c>
      <c r="G13" s="161" t="str">
        <f>IF(③リレー情報確認!X16=0,"",③リレー情報確認!X16)</f>
        <v/>
      </c>
      <c r="H13" s="154"/>
      <c r="L13" s="157"/>
      <c r="N13" s="157"/>
    </row>
    <row r="14" spans="1:14" ht="21" customHeight="1" thickBot="1">
      <c r="A14" s="154"/>
      <c r="B14" s="337"/>
      <c r="C14" s="333"/>
      <c r="D14" s="333"/>
      <c r="E14" s="156"/>
      <c r="F14" s="337"/>
      <c r="G14" s="333"/>
      <c r="H14" s="154"/>
      <c r="L14" s="157"/>
      <c r="N14" s="157"/>
    </row>
    <row r="15" spans="1:14" ht="21" customHeight="1">
      <c r="A15" s="154"/>
      <c r="B15" s="381" t="s">
        <v>349</v>
      </c>
      <c r="C15" s="491" t="str">
        <f>IF(L15=0,"",L15)</f>
        <v/>
      </c>
      <c r="D15" s="492"/>
      <c r="E15" s="156"/>
      <c r="F15" s="381" t="s">
        <v>354</v>
      </c>
      <c r="G15" s="159" t="str">
        <f t="shared" ref="G15:G18" si="2">IF(N15=0,"",N15)</f>
        <v/>
      </c>
      <c r="H15" s="380"/>
      <c r="K15" s="146">
        <f>種目情報!A8</f>
        <v>0</v>
      </c>
      <c r="L15" s="157">
        <f>COUNTIF(②選手情報入力!$I$10:$O$49,K15)</f>
        <v>0</v>
      </c>
      <c r="M15" s="146">
        <f>種目情報!E8</f>
        <v>0</v>
      </c>
      <c r="N15" s="157">
        <f>COUNTIF(②選手情報入力!$I$10:$O$49,M15)</f>
        <v>0</v>
      </c>
    </row>
    <row r="16" spans="1:14" ht="21" customHeight="1">
      <c r="A16" s="154"/>
      <c r="B16" s="180" t="s">
        <v>350</v>
      </c>
      <c r="C16" s="495" t="str">
        <f t="shared" ref="C16:C19" si="3">IF(L16=0,"",L16)</f>
        <v/>
      </c>
      <c r="D16" s="496"/>
      <c r="E16" s="156"/>
      <c r="F16" s="180" t="s">
        <v>355</v>
      </c>
      <c r="G16" s="155" t="str">
        <f t="shared" si="2"/>
        <v/>
      </c>
      <c r="H16" s="380"/>
      <c r="K16" s="146">
        <f>種目情報!A9</f>
        <v>0</v>
      </c>
      <c r="L16" s="157">
        <f>COUNTIF(②選手情報入力!$I$10:$O$49,K16)</f>
        <v>0</v>
      </c>
      <c r="M16" s="146">
        <f>種目情報!E9</f>
        <v>0</v>
      </c>
      <c r="N16" s="157">
        <f>COUNTIF(②選手情報入力!$I$10:$O$49,M16)</f>
        <v>0</v>
      </c>
    </row>
    <row r="17" spans="1:14" ht="21" customHeight="1">
      <c r="A17" s="142"/>
      <c r="B17" s="180" t="s">
        <v>351</v>
      </c>
      <c r="C17" s="495" t="str">
        <f t="shared" si="3"/>
        <v/>
      </c>
      <c r="D17" s="496"/>
      <c r="E17" s="156"/>
      <c r="F17" s="180" t="s">
        <v>356</v>
      </c>
      <c r="G17" s="155" t="str">
        <f t="shared" si="2"/>
        <v/>
      </c>
      <c r="H17" s="380"/>
      <c r="K17" s="146">
        <f>種目情報!A10</f>
        <v>0</v>
      </c>
      <c r="L17" s="157">
        <f>COUNTIF(②選手情報入力!$I$10:$O$49,K17)</f>
        <v>0</v>
      </c>
      <c r="M17" s="146">
        <f>種目情報!E10</f>
        <v>0</v>
      </c>
      <c r="N17" s="157">
        <f>COUNTIF(②選手情報入力!$I$10:$O$49,M17)</f>
        <v>0</v>
      </c>
    </row>
    <row r="18" spans="1:14" ht="21" customHeight="1" thickBot="1">
      <c r="B18" s="180" t="s">
        <v>352</v>
      </c>
      <c r="C18" s="495" t="str">
        <f t="shared" si="3"/>
        <v/>
      </c>
      <c r="D18" s="496"/>
      <c r="E18" s="156"/>
      <c r="F18" s="382" t="s">
        <v>357</v>
      </c>
      <c r="G18" s="161" t="str">
        <f t="shared" si="2"/>
        <v/>
      </c>
      <c r="H18" s="380"/>
      <c r="K18" s="146">
        <f>種目情報!A11</f>
        <v>0</v>
      </c>
      <c r="L18" s="157">
        <f>COUNTIF(②選手情報入力!$I$10:$O$49,K18)</f>
        <v>0</v>
      </c>
      <c r="M18" s="146">
        <f>種目情報!E11</f>
        <v>0</v>
      </c>
      <c r="N18" s="157">
        <f>COUNTIF(②選手情報入力!$I$10:$O$49,M18)</f>
        <v>0</v>
      </c>
    </row>
    <row r="19" spans="1:14" ht="21" customHeight="1" thickBot="1">
      <c r="A19" s="142"/>
      <c r="B19" s="382" t="s">
        <v>353</v>
      </c>
      <c r="C19" s="497" t="str">
        <f t="shared" si="3"/>
        <v/>
      </c>
      <c r="D19" s="498"/>
      <c r="E19" s="156"/>
      <c r="F19" s="337"/>
      <c r="G19" s="333"/>
      <c r="H19" s="142"/>
      <c r="K19" s="146">
        <f>種目情報!A12</f>
        <v>0</v>
      </c>
      <c r="L19" s="157">
        <f>COUNTIF(②選手情報入力!$I$10:$O$49,K19)</f>
        <v>0</v>
      </c>
      <c r="M19" s="146">
        <f>種目情報!E12</f>
        <v>0</v>
      </c>
      <c r="N19" s="157">
        <f>COUNTIF(②選手情報入力!$I$10:$O$49,M19)</f>
        <v>0</v>
      </c>
    </row>
    <row r="20" spans="1:14" ht="21" customHeight="1">
      <c r="A20" s="142"/>
      <c r="B20" s="337"/>
      <c r="C20" s="333"/>
      <c r="D20" s="333"/>
      <c r="E20" s="156"/>
      <c r="F20" s="337"/>
      <c r="G20" s="333"/>
      <c r="H20" s="142"/>
      <c r="K20" s="146">
        <f>種目情報!A13</f>
        <v>0</v>
      </c>
      <c r="L20" s="157">
        <f>COUNTIF(②選手情報入力!$I$10:$O$49,K20)</f>
        <v>0</v>
      </c>
      <c r="N20" s="157"/>
    </row>
    <row r="21" spans="1:14" ht="21" customHeight="1" thickBot="1">
      <c r="A21" s="142"/>
      <c r="B21" s="225" t="s">
        <v>193</v>
      </c>
      <c r="C21" s="226"/>
      <c r="D21" s="226"/>
      <c r="E21" s="156"/>
      <c r="F21" s="225" t="s">
        <v>60</v>
      </c>
      <c r="G21" s="225"/>
      <c r="H21" s="142"/>
      <c r="L21" s="157"/>
      <c r="N21" s="157"/>
    </row>
    <row r="22" spans="1:14" ht="18.75" customHeight="1">
      <c r="A22" s="142"/>
      <c r="B22" s="162" t="s">
        <v>340</v>
      </c>
      <c r="C22" s="485">
        <f>L22+L24</f>
        <v>0</v>
      </c>
      <c r="D22" s="486"/>
      <c r="E22" s="156"/>
      <c r="F22" s="378" t="s">
        <v>358</v>
      </c>
      <c r="G22" s="379">
        <f>L22*1000</f>
        <v>0</v>
      </c>
      <c r="H22" s="142"/>
      <c r="K22" s="146" t="s">
        <v>338</v>
      </c>
      <c r="L22" s="157">
        <f>L11+L10+N11+N10</f>
        <v>0</v>
      </c>
      <c r="N22" s="157"/>
    </row>
    <row r="23" spans="1:14" ht="18.75" customHeight="1">
      <c r="A23" s="165"/>
      <c r="B23" s="338" t="s">
        <v>341</v>
      </c>
      <c r="C23" s="493">
        <f>L23</f>
        <v>0</v>
      </c>
      <c r="D23" s="494"/>
      <c r="E23" s="156"/>
      <c r="F23" s="209" t="s">
        <v>348</v>
      </c>
      <c r="G23" s="206">
        <f>L23*2000</f>
        <v>0</v>
      </c>
      <c r="H23" s="165"/>
      <c r="K23" s="146" t="s">
        <v>339</v>
      </c>
      <c r="L23" s="157">
        <f>N9+L9</f>
        <v>0</v>
      </c>
      <c r="N23" s="157"/>
    </row>
    <row r="24" spans="1:14" ht="18.75" customHeight="1" thickBot="1">
      <c r="A24" s="142"/>
      <c r="B24" s="163" t="s">
        <v>195</v>
      </c>
      <c r="C24" s="487">
        <f>②選手情報入力!G51</f>
        <v>0</v>
      </c>
      <c r="D24" s="488"/>
      <c r="E24" s="156"/>
      <c r="F24" s="335" t="s">
        <v>359</v>
      </c>
      <c r="G24" s="336">
        <f>L24*800</f>
        <v>0</v>
      </c>
      <c r="H24" s="142"/>
      <c r="K24" s="146" t="s">
        <v>360</v>
      </c>
      <c r="L24" s="157">
        <f>SUM(L15:N19)</f>
        <v>0</v>
      </c>
      <c r="N24" s="157"/>
    </row>
    <row r="25" spans="1:14" ht="18.75" customHeight="1" thickTop="1" thickBot="1">
      <c r="A25" s="142"/>
      <c r="B25" s="186" t="s">
        <v>198</v>
      </c>
      <c r="C25" s="217">
        <f>IF(①団体情報入力!D9="",0,①団体情報入力!D9)</f>
        <v>0</v>
      </c>
      <c r="D25" s="177" t="s">
        <v>199</v>
      </c>
      <c r="F25" s="209" t="s">
        <v>228</v>
      </c>
      <c r="G25" s="206">
        <f>C24*2000</f>
        <v>0</v>
      </c>
      <c r="H25" s="142"/>
      <c r="K25" s="146">
        <f>種目情報!A34</f>
        <v>0</v>
      </c>
      <c r="L25" s="157">
        <f>COUNTIF(②選手情報入力!$I$10:$O$49,K25)</f>
        <v>0</v>
      </c>
    </row>
    <row r="26" spans="1:14" ht="15" thickBot="1">
      <c r="A26" s="142"/>
      <c r="B26" s="484">
        <f ca="1">TODAY()</f>
        <v>42886</v>
      </c>
      <c r="C26" s="484"/>
      <c r="F26" s="207" t="s">
        <v>229</v>
      </c>
      <c r="G26" s="208">
        <f>C25*1000</f>
        <v>0</v>
      </c>
      <c r="H26" s="142"/>
      <c r="K26" s="146">
        <f>種目情報!A35</f>
        <v>0</v>
      </c>
    </row>
    <row r="27" spans="1:14" ht="18.75" thickTop="1" thickBot="1">
      <c r="A27" s="142"/>
      <c r="B27" s="188"/>
      <c r="C27" s="188"/>
      <c r="D27" s="188"/>
      <c r="E27" s="188"/>
      <c r="F27" s="174" t="s">
        <v>230</v>
      </c>
      <c r="G27" s="175">
        <f>SUM(G22:G26)</f>
        <v>0</v>
      </c>
      <c r="H27" s="142"/>
      <c r="K27" s="146">
        <f>種目情報!A36</f>
        <v>0</v>
      </c>
    </row>
    <row r="28" spans="1:14" ht="14.25">
      <c r="A28" s="416"/>
      <c r="B28" s="417" t="s">
        <v>386</v>
      </c>
      <c r="C28" s="418"/>
      <c r="D28" s="418"/>
      <c r="E28" s="416"/>
      <c r="F28" s="419"/>
      <c r="G28" s="420"/>
      <c r="H28" s="416"/>
    </row>
    <row r="29" spans="1:14" ht="14.25">
      <c r="A29" s="142"/>
      <c r="C29" s="154"/>
      <c r="D29" s="154"/>
      <c r="E29" s="164"/>
      <c r="H29" s="142"/>
    </row>
    <row r="30" spans="1:14" ht="14.25">
      <c r="A30" s="142"/>
      <c r="E30" s="164"/>
      <c r="H30" s="142"/>
    </row>
    <row r="31" spans="1:14" ht="17.25">
      <c r="A31" s="142"/>
      <c r="B31" s="164"/>
      <c r="C31" s="164"/>
      <c r="D31" s="164"/>
      <c r="E31" s="164"/>
      <c r="F31" s="188"/>
      <c r="G31" s="188"/>
      <c r="H31" s="142"/>
    </row>
    <row r="32" spans="1:14" ht="14.25">
      <c r="A32" s="142"/>
      <c r="B32" s="165"/>
      <c r="C32" s="165"/>
      <c r="D32" s="165"/>
      <c r="E32" s="165"/>
      <c r="H32" s="142"/>
    </row>
    <row r="33" spans="1:8" ht="14.25">
      <c r="A33" s="142"/>
      <c r="B33" s="164"/>
      <c r="C33" s="164"/>
      <c r="D33" s="164"/>
      <c r="E33" s="164"/>
      <c r="H33" s="142"/>
    </row>
    <row r="34" spans="1:8" ht="18.75">
      <c r="A34" s="142"/>
      <c r="B34" s="166"/>
      <c r="C34" s="166"/>
      <c r="D34" s="166"/>
      <c r="E34" s="166"/>
      <c r="H34" s="142"/>
    </row>
    <row r="35" spans="1:8" ht="18.75">
      <c r="B35" s="166"/>
      <c r="C35" s="166"/>
      <c r="D35" s="166"/>
      <c r="E35" s="166"/>
    </row>
    <row r="36" spans="1:8" ht="14.25">
      <c r="B36" s="167"/>
      <c r="C36" s="164"/>
      <c r="D36" s="164"/>
      <c r="E36" s="164"/>
      <c r="F36" s="165"/>
      <c r="G36" s="165"/>
    </row>
    <row r="37" spans="1:8" ht="14.25">
      <c r="B37" s="167"/>
      <c r="C37" s="164"/>
      <c r="D37" s="164"/>
      <c r="E37" s="164"/>
    </row>
    <row r="38" spans="1:8" ht="14.25">
      <c r="B38" s="167"/>
      <c r="C38" s="164"/>
      <c r="D38" s="164"/>
      <c r="E38" s="164"/>
    </row>
    <row r="39" spans="1:8" ht="18.75">
      <c r="B39" s="167"/>
      <c r="C39" s="164"/>
      <c r="D39" s="164"/>
      <c r="E39" s="164"/>
      <c r="F39" s="166"/>
      <c r="G39" s="166"/>
    </row>
    <row r="40" spans="1:8" ht="14.25">
      <c r="B40" s="167"/>
      <c r="C40" s="164"/>
      <c r="D40" s="164"/>
      <c r="E40" s="164"/>
      <c r="F40" s="168"/>
      <c r="G40" s="164"/>
    </row>
    <row r="41" spans="1:8" ht="14.25">
      <c r="B41" s="167"/>
      <c r="C41" s="164"/>
      <c r="D41" s="164"/>
      <c r="E41" s="164"/>
      <c r="F41" s="168"/>
      <c r="G41" s="164"/>
    </row>
    <row r="42" spans="1:8" ht="14.25">
      <c r="B42" s="167"/>
      <c r="C42" s="164"/>
      <c r="D42" s="164"/>
      <c r="E42" s="164"/>
      <c r="F42" s="168"/>
      <c r="G42" s="164"/>
    </row>
    <row r="43" spans="1:8" ht="14.25">
      <c r="B43" s="167"/>
      <c r="C43" s="164"/>
      <c r="D43" s="164"/>
      <c r="E43" s="164"/>
      <c r="F43" s="168"/>
      <c r="G43" s="164"/>
    </row>
    <row r="44" spans="1:8" ht="14.25">
      <c r="F44" s="168"/>
      <c r="G44" s="164"/>
    </row>
    <row r="45" spans="1:8" ht="14.25">
      <c r="F45" s="168"/>
      <c r="G45" s="164"/>
    </row>
    <row r="46" spans="1:8" ht="14.25">
      <c r="F46" s="168"/>
      <c r="G46" s="164"/>
    </row>
    <row r="47" spans="1:8" ht="14.25">
      <c r="F47" s="168"/>
      <c r="G47" s="164"/>
    </row>
  </sheetData>
  <sheetProtection sheet="1" selectLockedCells="1"/>
  <mergeCells count="22">
    <mergeCell ref="C8:D8"/>
    <mergeCell ref="C9:D9"/>
    <mergeCell ref="C10:D10"/>
    <mergeCell ref="C11:D11"/>
    <mergeCell ref="A2:H2"/>
    <mergeCell ref="A4:H4"/>
    <mergeCell ref="B7:C7"/>
    <mergeCell ref="F7:G7"/>
    <mergeCell ref="A3:E3"/>
    <mergeCell ref="D6:G6"/>
    <mergeCell ref="C5:F5"/>
    <mergeCell ref="B26:C26"/>
    <mergeCell ref="C22:D22"/>
    <mergeCell ref="C24:D24"/>
    <mergeCell ref="C13:D13"/>
    <mergeCell ref="C12:D12"/>
    <mergeCell ref="C23:D23"/>
    <mergeCell ref="C15:D15"/>
    <mergeCell ref="C16:D16"/>
    <mergeCell ref="C17:D17"/>
    <mergeCell ref="C19:D19"/>
    <mergeCell ref="C18:D18"/>
  </mergeCells>
  <phoneticPr fontId="2"/>
  <dataValidations count="1">
    <dataValidation imeMode="off" allowBlank="1" showInputMessage="1" showErrorMessage="1" sqref="G1"/>
  </dataValidations>
  <printOptions horizontalCentered="1"/>
  <pageMargins left="0.39370078740157483" right="0.39370078740157483" top="0.78740157480314965" bottom="0.59055118110236227" header="0.31496062992125984" footer="0.31496062992125984"/>
  <pageSetup paperSize="9" scale="97" orientation="portrait" horizontalDpi="4294967293" verticalDpi="0" r:id="rId1"/>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47"/>
  <sheetViews>
    <sheetView workbookViewId="0">
      <selection activeCell="J31" sqref="J31"/>
    </sheetView>
  </sheetViews>
  <sheetFormatPr defaultColWidth="9" defaultRowHeight="13.5"/>
  <cols>
    <col min="1" max="1" width="3.625" style="13" bestFit="1" customWidth="1"/>
    <col min="2" max="2" width="6.875" style="1" customWidth="1"/>
    <col min="3" max="3" width="15" style="1" customWidth="1"/>
    <col min="4" max="5" width="3.75" style="1" customWidth="1"/>
    <col min="6" max="6" width="13.75" style="13" customWidth="1"/>
    <col min="7" max="7" width="9.375" style="1" customWidth="1"/>
    <col min="8" max="8" width="13.75" style="13" customWidth="1"/>
    <col min="9" max="9" width="9.375" style="1" customWidth="1"/>
    <col min="10" max="10" width="11.375" style="13" customWidth="1"/>
    <col min="11" max="11" width="9.375" style="1" hidden="1" customWidth="1"/>
    <col min="12" max="12" width="4.125" style="13" customWidth="1"/>
    <col min="13" max="13" width="4.125" style="13" bestFit="1" customWidth="1"/>
    <col min="14" max="16384" width="9" style="13"/>
  </cols>
  <sheetData>
    <row r="1" spans="1:13" ht="17.25">
      <c r="A1" s="9" t="s">
        <v>367</v>
      </c>
    </row>
    <row r="2" spans="1:13" ht="14.25">
      <c r="B2" s="15" t="s">
        <v>153</v>
      </c>
      <c r="C2" s="515" t="str">
        <f>注意事項!C3&amp;注意事項!F3</f>
        <v>愛知選手権混成･リレー･5000m･10000m</v>
      </c>
      <c r="D2" s="515"/>
      <c r="E2" s="515"/>
      <c r="F2" s="515"/>
      <c r="G2" s="515"/>
      <c r="H2" s="515"/>
    </row>
    <row r="3" spans="1:13" ht="18.75" customHeight="1" thickBot="1">
      <c r="C3" s="1" t="s">
        <v>394</v>
      </c>
      <c r="G3" s="15" t="s">
        <v>135</v>
      </c>
      <c r="H3" s="393" t="str">
        <f>IF(①団体情報入力!D5="","",①団体情報入力!D5)</f>
        <v/>
      </c>
      <c r="I3" s="103" t="str">
        <f>IF(①団体情報入力!D3="","",①団体情報入力!D3)</f>
        <v/>
      </c>
    </row>
    <row r="4" spans="1:13" s="81" customFormat="1" ht="16.5" customHeight="1">
      <c r="B4" s="516" t="s">
        <v>147</v>
      </c>
      <c r="C4" s="99" t="s">
        <v>148</v>
      </c>
      <c r="D4" s="518">
        <f>②選手情報入力!G52</f>
        <v>0</v>
      </c>
      <c r="E4" s="519"/>
      <c r="F4" s="516" t="s">
        <v>138</v>
      </c>
      <c r="G4" s="82" t="s">
        <v>119</v>
      </c>
      <c r="H4" s="83" t="str">
        <f>IF(③リレー情報確認!F8="","",③リレー情報確認!F8)</f>
        <v/>
      </c>
      <c r="I4" s="107" t="s">
        <v>120</v>
      </c>
      <c r="J4" s="83" t="str">
        <f>IF(③リレー情報確認!L8="","",③リレー情報確認!L8)</f>
        <v/>
      </c>
    </row>
    <row r="5" spans="1:13" s="81" customFormat="1" ht="16.5" customHeight="1" thickBot="1">
      <c r="B5" s="517"/>
      <c r="C5" s="100" t="s">
        <v>149</v>
      </c>
      <c r="D5" s="520">
        <f>②選手情報入力!G53</f>
        <v>0</v>
      </c>
      <c r="E5" s="521"/>
      <c r="F5" s="517"/>
      <c r="G5" s="85" t="s">
        <v>136</v>
      </c>
      <c r="H5" s="86" t="str">
        <f>IF(③リレー情報確認!R8="","",③リレー情報確認!R8)</f>
        <v/>
      </c>
      <c r="I5" s="108" t="s">
        <v>137</v>
      </c>
      <c r="J5" s="86" t="str">
        <f>IF(③リレー情報確認!X8="","",③リレー情報確認!X8)</f>
        <v/>
      </c>
    </row>
    <row r="6" spans="1:13" s="81" customFormat="1" ht="18.75" customHeight="1">
      <c r="B6" s="84"/>
      <c r="C6" s="84"/>
      <c r="D6" s="84"/>
      <c r="E6" s="84"/>
      <c r="G6" s="84"/>
      <c r="I6" s="84"/>
      <c r="K6" s="84"/>
    </row>
    <row r="7" spans="1:13" s="81" customFormat="1" ht="16.5" customHeight="1">
      <c r="A7" s="87"/>
      <c r="B7" s="88" t="s">
        <v>139</v>
      </c>
      <c r="C7" s="88" t="s">
        <v>140</v>
      </c>
      <c r="D7" s="88" t="s">
        <v>141</v>
      </c>
      <c r="E7" s="88" t="s">
        <v>142</v>
      </c>
      <c r="F7" s="88" t="s">
        <v>41</v>
      </c>
      <c r="G7" s="88" t="s">
        <v>42</v>
      </c>
      <c r="H7" s="88" t="s">
        <v>43</v>
      </c>
      <c r="I7" s="88" t="s">
        <v>44</v>
      </c>
      <c r="J7" s="394"/>
      <c r="K7" s="210"/>
      <c r="L7" s="88" t="s">
        <v>143</v>
      </c>
      <c r="M7" s="88" t="s">
        <v>144</v>
      </c>
    </row>
    <row r="8" spans="1:13" s="81" customFormat="1" ht="18" customHeight="1">
      <c r="A8" s="89">
        <v>1</v>
      </c>
      <c r="B8" s="112" t="str">
        <f>IF(②選手情報入力!B10="","",②選手情報入力!B10)</f>
        <v/>
      </c>
      <c r="C8" s="112" t="str">
        <f>IF(②選手情報入力!D10="","",②選手情報入力!D10)</f>
        <v/>
      </c>
      <c r="D8" s="90" t="str">
        <f>IF(②選手情報入力!G10="","",②選手情報入力!G10)</f>
        <v/>
      </c>
      <c r="E8" s="90" t="str">
        <f>IF(②選手情報入力!H10="","",②選手情報入力!H10)</f>
        <v/>
      </c>
      <c r="F8" s="89" t="str">
        <f>IF(②選手情報入力!I10="","",②選手情報入力!I10)</f>
        <v/>
      </c>
      <c r="G8" s="90" t="str">
        <f>IF(②選手情報入力!K10="","",②選手情報入力!K10)</f>
        <v/>
      </c>
      <c r="H8" s="89" t="str">
        <f>IF(②選手情報入力!L10="","",②選手情報入力!L10)</f>
        <v/>
      </c>
      <c r="I8" s="90" t="str">
        <f>IF(②選手情報入力!N10="","",②選手情報入力!N10)</f>
        <v/>
      </c>
      <c r="J8" s="395"/>
      <c r="K8" s="211"/>
      <c r="L8" s="90" t="str">
        <f>IF(②選手情報入力!P10="","",②選手情報入力!P10)</f>
        <v/>
      </c>
      <c r="M8" s="90" t="str">
        <f>IF(②選手情報入力!Q10="","",②選手情報入力!Q10)</f>
        <v/>
      </c>
    </row>
    <row r="9" spans="1:13" s="81" customFormat="1" ht="18" customHeight="1">
      <c r="A9" s="91">
        <v>2</v>
      </c>
      <c r="B9" s="113" t="str">
        <f>IF(②選手情報入力!B11="","",②選手情報入力!B11)</f>
        <v/>
      </c>
      <c r="C9" s="113" t="str">
        <f>IF(②選手情報入力!D11="","",②選手情報入力!D11)</f>
        <v/>
      </c>
      <c r="D9" s="92" t="str">
        <f>IF(②選手情報入力!G11="","",②選手情報入力!G11)</f>
        <v/>
      </c>
      <c r="E9" s="92" t="str">
        <f>IF(②選手情報入力!H11="","",②選手情報入力!H11)</f>
        <v/>
      </c>
      <c r="F9" s="91" t="str">
        <f>IF(②選手情報入力!I11="","",②選手情報入力!I11)</f>
        <v/>
      </c>
      <c r="G9" s="92" t="str">
        <f>IF(②選手情報入力!K11="","",②選手情報入力!K11)</f>
        <v/>
      </c>
      <c r="H9" s="91" t="str">
        <f>IF(②選手情報入力!L11="","",②選手情報入力!L11)</f>
        <v/>
      </c>
      <c r="I9" s="92" t="str">
        <f>IF(②選手情報入力!N11="","",②選手情報入力!N11)</f>
        <v/>
      </c>
      <c r="J9" s="396"/>
      <c r="K9" s="212"/>
      <c r="L9" s="92" t="str">
        <f>IF(②選手情報入力!P11="","",②選手情報入力!P11)</f>
        <v/>
      </c>
      <c r="M9" s="92" t="str">
        <f>IF(②選手情報入力!Q11="","",②選手情報入力!Q11)</f>
        <v/>
      </c>
    </row>
    <row r="10" spans="1:13" s="81" customFormat="1" ht="18" customHeight="1">
      <c r="A10" s="91">
        <v>3</v>
      </c>
      <c r="B10" s="113" t="str">
        <f>IF(②選手情報入力!B12="","",②選手情報入力!B12)</f>
        <v/>
      </c>
      <c r="C10" s="113" t="str">
        <f>IF(②選手情報入力!D12="","",②選手情報入力!D12)</f>
        <v/>
      </c>
      <c r="D10" s="92" t="str">
        <f>IF(②選手情報入力!G12="","",②選手情報入力!G12)</f>
        <v/>
      </c>
      <c r="E10" s="92" t="str">
        <f>IF(②選手情報入力!H12="","",②選手情報入力!H12)</f>
        <v/>
      </c>
      <c r="F10" s="91" t="str">
        <f>IF(②選手情報入力!I12="","",②選手情報入力!I12)</f>
        <v/>
      </c>
      <c r="G10" s="92" t="str">
        <f>IF(②選手情報入力!K12="","",②選手情報入力!K12)</f>
        <v/>
      </c>
      <c r="H10" s="91" t="str">
        <f>IF(②選手情報入力!L12="","",②選手情報入力!L12)</f>
        <v/>
      </c>
      <c r="I10" s="92" t="str">
        <f>IF(②選手情報入力!N12="","",②選手情報入力!N12)</f>
        <v/>
      </c>
      <c r="J10" s="396"/>
      <c r="K10" s="212"/>
      <c r="L10" s="92" t="str">
        <f>IF(②選手情報入力!P12="","",②選手情報入力!P12)</f>
        <v/>
      </c>
      <c r="M10" s="92" t="str">
        <f>IF(②選手情報入力!Q12="","",②選手情報入力!Q12)</f>
        <v/>
      </c>
    </row>
    <row r="11" spans="1:13" s="81" customFormat="1" ht="18" customHeight="1">
      <c r="A11" s="91">
        <v>4</v>
      </c>
      <c r="B11" s="113" t="str">
        <f>IF(②選手情報入力!B13="","",②選手情報入力!B13)</f>
        <v/>
      </c>
      <c r="C11" s="113" t="str">
        <f>IF(②選手情報入力!D13="","",②選手情報入力!D13)</f>
        <v/>
      </c>
      <c r="D11" s="92" t="str">
        <f>IF(②選手情報入力!G13="","",②選手情報入力!G13)</f>
        <v/>
      </c>
      <c r="E11" s="92" t="str">
        <f>IF(②選手情報入力!H13="","",②選手情報入力!H13)</f>
        <v/>
      </c>
      <c r="F11" s="91" t="str">
        <f>IF(②選手情報入力!I13="","",②選手情報入力!I13)</f>
        <v/>
      </c>
      <c r="G11" s="92" t="str">
        <f>IF(②選手情報入力!K13="","",②選手情報入力!K13)</f>
        <v/>
      </c>
      <c r="H11" s="91" t="str">
        <f>IF(②選手情報入力!L13="","",②選手情報入力!L13)</f>
        <v/>
      </c>
      <c r="I11" s="92" t="str">
        <f>IF(②選手情報入力!N13="","",②選手情報入力!N13)</f>
        <v/>
      </c>
      <c r="J11" s="396"/>
      <c r="K11" s="212"/>
      <c r="L11" s="92" t="str">
        <f>IF(②選手情報入力!P13="","",②選手情報入力!P13)</f>
        <v/>
      </c>
      <c r="M11" s="92" t="str">
        <f>IF(②選手情報入力!Q13="","",②選手情報入力!Q13)</f>
        <v/>
      </c>
    </row>
    <row r="12" spans="1:13" s="81" customFormat="1" ht="18" customHeight="1">
      <c r="A12" s="95">
        <v>5</v>
      </c>
      <c r="B12" s="114" t="str">
        <f>IF(②選手情報入力!B14="","",②選手情報入力!B14)</f>
        <v/>
      </c>
      <c r="C12" s="114" t="str">
        <f>IF(②選手情報入力!D14="","",②選手情報入力!D14)</f>
        <v/>
      </c>
      <c r="D12" s="96" t="str">
        <f>IF(②選手情報入力!G14="","",②選手情報入力!G14)</f>
        <v/>
      </c>
      <c r="E12" s="96" t="str">
        <f>IF(②選手情報入力!H14="","",②選手情報入力!H14)</f>
        <v/>
      </c>
      <c r="F12" s="95" t="str">
        <f>IF(②選手情報入力!I14="","",②選手情報入力!I14)</f>
        <v/>
      </c>
      <c r="G12" s="96" t="str">
        <f>IF(②選手情報入力!K14="","",②選手情報入力!K14)</f>
        <v/>
      </c>
      <c r="H12" s="95" t="str">
        <f>IF(②選手情報入力!L14="","",②選手情報入力!L14)</f>
        <v/>
      </c>
      <c r="I12" s="96" t="str">
        <f>IF(②選手情報入力!N14="","",②選手情報入力!N14)</f>
        <v/>
      </c>
      <c r="J12" s="397"/>
      <c r="K12" s="213"/>
      <c r="L12" s="96" t="str">
        <f>IF(②選手情報入力!P14="","",②選手情報入力!P14)</f>
        <v/>
      </c>
      <c r="M12" s="96" t="str">
        <f>IF(②選手情報入力!Q14="","",②選手情報入力!Q14)</f>
        <v/>
      </c>
    </row>
    <row r="13" spans="1:13" s="81" customFormat="1" ht="18" customHeight="1">
      <c r="A13" s="89">
        <v>6</v>
      </c>
      <c r="B13" s="112" t="str">
        <f>IF(②選手情報入力!B15="","",②選手情報入力!B15)</f>
        <v/>
      </c>
      <c r="C13" s="112" t="str">
        <f>IF(②選手情報入力!D15="","",②選手情報入力!D15)</f>
        <v/>
      </c>
      <c r="D13" s="90" t="str">
        <f>IF(②選手情報入力!G15="","",②選手情報入力!G15)</f>
        <v/>
      </c>
      <c r="E13" s="90" t="str">
        <f>IF(②選手情報入力!H15="","",②選手情報入力!H15)</f>
        <v/>
      </c>
      <c r="F13" s="89" t="str">
        <f>IF(②選手情報入力!I15="","",②選手情報入力!I15)</f>
        <v/>
      </c>
      <c r="G13" s="90" t="str">
        <f>IF(②選手情報入力!K15="","",②選手情報入力!K15)</f>
        <v/>
      </c>
      <c r="H13" s="89" t="str">
        <f>IF(②選手情報入力!L15="","",②選手情報入力!L15)</f>
        <v/>
      </c>
      <c r="I13" s="90" t="str">
        <f>IF(②選手情報入力!N15="","",②選手情報入力!N15)</f>
        <v/>
      </c>
      <c r="J13" s="395"/>
      <c r="K13" s="211"/>
      <c r="L13" s="90" t="str">
        <f>IF(②選手情報入力!P15="","",②選手情報入力!P15)</f>
        <v/>
      </c>
      <c r="M13" s="90" t="str">
        <f>IF(②選手情報入力!Q15="","",②選手情報入力!Q15)</f>
        <v/>
      </c>
    </row>
    <row r="14" spans="1:13" s="81" customFormat="1" ht="18" customHeight="1">
      <c r="A14" s="91">
        <v>7</v>
      </c>
      <c r="B14" s="113" t="str">
        <f>IF(②選手情報入力!B16="","",②選手情報入力!B16)</f>
        <v/>
      </c>
      <c r="C14" s="113" t="str">
        <f>IF(②選手情報入力!D16="","",②選手情報入力!D16)</f>
        <v/>
      </c>
      <c r="D14" s="92" t="str">
        <f>IF(②選手情報入力!G16="","",②選手情報入力!G16)</f>
        <v/>
      </c>
      <c r="E14" s="92" t="str">
        <f>IF(②選手情報入力!H16="","",②選手情報入力!H16)</f>
        <v/>
      </c>
      <c r="F14" s="91" t="str">
        <f>IF(②選手情報入力!I16="","",②選手情報入力!I16)</f>
        <v/>
      </c>
      <c r="G14" s="92" t="str">
        <f>IF(②選手情報入力!K16="","",②選手情報入力!K16)</f>
        <v/>
      </c>
      <c r="H14" s="91" t="str">
        <f>IF(②選手情報入力!L16="","",②選手情報入力!L16)</f>
        <v/>
      </c>
      <c r="I14" s="92" t="str">
        <f>IF(②選手情報入力!N16="","",②選手情報入力!N16)</f>
        <v/>
      </c>
      <c r="J14" s="396"/>
      <c r="K14" s="212"/>
      <c r="L14" s="92" t="str">
        <f>IF(②選手情報入力!P16="","",②選手情報入力!P16)</f>
        <v/>
      </c>
      <c r="M14" s="92" t="str">
        <f>IF(②選手情報入力!Q16="","",②選手情報入力!Q16)</f>
        <v/>
      </c>
    </row>
    <row r="15" spans="1:13" s="81" customFormat="1" ht="18" customHeight="1">
      <c r="A15" s="91">
        <v>8</v>
      </c>
      <c r="B15" s="113" t="str">
        <f>IF(②選手情報入力!B17="","",②選手情報入力!B17)</f>
        <v/>
      </c>
      <c r="C15" s="113" t="str">
        <f>IF(②選手情報入力!D17="","",②選手情報入力!D17)</f>
        <v/>
      </c>
      <c r="D15" s="92" t="str">
        <f>IF(②選手情報入力!G17="","",②選手情報入力!G17)</f>
        <v/>
      </c>
      <c r="E15" s="92" t="str">
        <f>IF(②選手情報入力!H17="","",②選手情報入力!H17)</f>
        <v/>
      </c>
      <c r="F15" s="91" t="str">
        <f>IF(②選手情報入力!I17="","",②選手情報入力!I17)</f>
        <v/>
      </c>
      <c r="G15" s="92" t="str">
        <f>IF(②選手情報入力!K17="","",②選手情報入力!K17)</f>
        <v/>
      </c>
      <c r="H15" s="91" t="str">
        <f>IF(②選手情報入力!L17="","",②選手情報入力!L17)</f>
        <v/>
      </c>
      <c r="I15" s="92" t="str">
        <f>IF(②選手情報入力!N17="","",②選手情報入力!N17)</f>
        <v/>
      </c>
      <c r="J15" s="396"/>
      <c r="K15" s="212"/>
      <c r="L15" s="92" t="str">
        <f>IF(②選手情報入力!P17="","",②選手情報入力!P17)</f>
        <v/>
      </c>
      <c r="M15" s="92" t="str">
        <f>IF(②選手情報入力!Q17="","",②選手情報入力!Q17)</f>
        <v/>
      </c>
    </row>
    <row r="16" spans="1:13" s="81" customFormat="1" ht="18" customHeight="1">
      <c r="A16" s="91">
        <v>9</v>
      </c>
      <c r="B16" s="113" t="str">
        <f>IF(②選手情報入力!B18="","",②選手情報入力!B18)</f>
        <v/>
      </c>
      <c r="C16" s="113" t="str">
        <f>IF(②選手情報入力!D18="","",②選手情報入力!D18)</f>
        <v/>
      </c>
      <c r="D16" s="92" t="str">
        <f>IF(②選手情報入力!G18="","",②選手情報入力!G18)</f>
        <v/>
      </c>
      <c r="E16" s="92" t="str">
        <f>IF(②選手情報入力!H18="","",②選手情報入力!H18)</f>
        <v/>
      </c>
      <c r="F16" s="91" t="str">
        <f>IF(②選手情報入力!I18="","",②選手情報入力!I18)</f>
        <v/>
      </c>
      <c r="G16" s="92" t="str">
        <f>IF(②選手情報入力!K18="","",②選手情報入力!K18)</f>
        <v/>
      </c>
      <c r="H16" s="91" t="str">
        <f>IF(②選手情報入力!L18="","",②選手情報入力!L18)</f>
        <v/>
      </c>
      <c r="I16" s="92" t="str">
        <f>IF(②選手情報入力!N18="","",②選手情報入力!N18)</f>
        <v/>
      </c>
      <c r="J16" s="396"/>
      <c r="K16" s="212"/>
      <c r="L16" s="92" t="str">
        <f>IF(②選手情報入力!P18="","",②選手情報入力!P18)</f>
        <v/>
      </c>
      <c r="M16" s="92" t="str">
        <f>IF(②選手情報入力!Q18="","",②選手情報入力!Q18)</f>
        <v/>
      </c>
    </row>
    <row r="17" spans="1:13" s="81" customFormat="1" ht="18" customHeight="1">
      <c r="A17" s="93">
        <v>10</v>
      </c>
      <c r="B17" s="115" t="str">
        <f>IF(②選手情報入力!B19="","",②選手情報入力!B19)</f>
        <v/>
      </c>
      <c r="C17" s="115" t="str">
        <f>IF(②選手情報入力!D19="","",②選手情報入力!D19)</f>
        <v/>
      </c>
      <c r="D17" s="94" t="str">
        <f>IF(②選手情報入力!G19="","",②選手情報入力!G19)</f>
        <v/>
      </c>
      <c r="E17" s="94" t="str">
        <f>IF(②選手情報入力!H19="","",②選手情報入力!H19)</f>
        <v/>
      </c>
      <c r="F17" s="93" t="str">
        <f>IF(②選手情報入力!I19="","",②選手情報入力!I19)</f>
        <v/>
      </c>
      <c r="G17" s="94" t="str">
        <f>IF(②選手情報入力!K19="","",②選手情報入力!K19)</f>
        <v/>
      </c>
      <c r="H17" s="93" t="str">
        <f>IF(②選手情報入力!L19="","",②選手情報入力!L19)</f>
        <v/>
      </c>
      <c r="I17" s="94" t="str">
        <f>IF(②選手情報入力!N19="","",②選手情報入力!N19)</f>
        <v/>
      </c>
      <c r="J17" s="398"/>
      <c r="K17" s="214"/>
      <c r="L17" s="94" t="str">
        <f>IF(②選手情報入力!P19="","",②選手情報入力!P19)</f>
        <v/>
      </c>
      <c r="M17" s="94" t="str">
        <f>IF(②選手情報入力!Q19="","",②選手情報入力!Q19)</f>
        <v/>
      </c>
    </row>
    <row r="18" spans="1:13" s="81" customFormat="1" ht="18" customHeight="1">
      <c r="A18" s="97">
        <v>11</v>
      </c>
      <c r="B18" s="116" t="str">
        <f>IF(②選手情報入力!B20="","",②選手情報入力!B20)</f>
        <v/>
      </c>
      <c r="C18" s="116" t="str">
        <f>IF(②選手情報入力!D20="","",②選手情報入力!D20)</f>
        <v/>
      </c>
      <c r="D18" s="98" t="str">
        <f>IF(②選手情報入力!G20="","",②選手情報入力!G20)</f>
        <v/>
      </c>
      <c r="E18" s="98" t="str">
        <f>IF(②選手情報入力!H20="","",②選手情報入力!H20)</f>
        <v/>
      </c>
      <c r="F18" s="97" t="str">
        <f>IF(②選手情報入力!I20="","",②選手情報入力!I20)</f>
        <v/>
      </c>
      <c r="G18" s="98" t="str">
        <f>IF(②選手情報入力!K20="","",②選手情報入力!K20)</f>
        <v/>
      </c>
      <c r="H18" s="97" t="str">
        <f>IF(②選手情報入力!L20="","",②選手情報入力!L20)</f>
        <v/>
      </c>
      <c r="I18" s="98" t="str">
        <f>IF(②選手情報入力!N20="","",②選手情報入力!N20)</f>
        <v/>
      </c>
      <c r="J18" s="399"/>
      <c r="K18" s="215"/>
      <c r="L18" s="98" t="str">
        <f>IF(②選手情報入力!P20="","",②選手情報入力!P20)</f>
        <v/>
      </c>
      <c r="M18" s="98" t="str">
        <f>IF(②選手情報入力!Q20="","",②選手情報入力!Q20)</f>
        <v/>
      </c>
    </row>
    <row r="19" spans="1:13" s="81" customFormat="1" ht="18" customHeight="1">
      <c r="A19" s="91">
        <v>12</v>
      </c>
      <c r="B19" s="113" t="str">
        <f>IF(②選手情報入力!B21="","",②選手情報入力!B21)</f>
        <v/>
      </c>
      <c r="C19" s="113" t="str">
        <f>IF(②選手情報入力!D21="","",②選手情報入力!D21)</f>
        <v/>
      </c>
      <c r="D19" s="92" t="str">
        <f>IF(②選手情報入力!G21="","",②選手情報入力!G21)</f>
        <v/>
      </c>
      <c r="E19" s="92" t="str">
        <f>IF(②選手情報入力!H21="","",②選手情報入力!H21)</f>
        <v/>
      </c>
      <c r="F19" s="91" t="str">
        <f>IF(②選手情報入力!I21="","",②選手情報入力!I21)</f>
        <v/>
      </c>
      <c r="G19" s="92" t="str">
        <f>IF(②選手情報入力!K21="","",②選手情報入力!K21)</f>
        <v/>
      </c>
      <c r="H19" s="91" t="str">
        <f>IF(②選手情報入力!L21="","",②選手情報入力!L21)</f>
        <v/>
      </c>
      <c r="I19" s="92" t="str">
        <f>IF(②選手情報入力!N21="","",②選手情報入力!N21)</f>
        <v/>
      </c>
      <c r="J19" s="396"/>
      <c r="K19" s="212"/>
      <c r="L19" s="92" t="str">
        <f>IF(②選手情報入力!P21="","",②選手情報入力!P21)</f>
        <v/>
      </c>
      <c r="M19" s="92" t="str">
        <f>IF(②選手情報入力!Q21="","",②選手情報入力!Q21)</f>
        <v/>
      </c>
    </row>
    <row r="20" spans="1:13" s="81" customFormat="1" ht="18" customHeight="1">
      <c r="A20" s="91">
        <v>13</v>
      </c>
      <c r="B20" s="113" t="str">
        <f>IF(②選手情報入力!B22="","",②選手情報入力!B22)</f>
        <v/>
      </c>
      <c r="C20" s="113" t="str">
        <f>IF(②選手情報入力!D22="","",②選手情報入力!D22)</f>
        <v/>
      </c>
      <c r="D20" s="92" t="str">
        <f>IF(②選手情報入力!G22="","",②選手情報入力!G22)</f>
        <v/>
      </c>
      <c r="E20" s="92" t="str">
        <f>IF(②選手情報入力!H22="","",②選手情報入力!H22)</f>
        <v/>
      </c>
      <c r="F20" s="91" t="str">
        <f>IF(②選手情報入力!I22="","",②選手情報入力!I22)</f>
        <v/>
      </c>
      <c r="G20" s="92" t="str">
        <f>IF(②選手情報入力!K22="","",②選手情報入力!K22)</f>
        <v/>
      </c>
      <c r="H20" s="91" t="str">
        <f>IF(②選手情報入力!L22="","",②選手情報入力!L22)</f>
        <v/>
      </c>
      <c r="I20" s="92" t="str">
        <f>IF(②選手情報入力!N22="","",②選手情報入力!N22)</f>
        <v/>
      </c>
      <c r="J20" s="396"/>
      <c r="K20" s="212"/>
      <c r="L20" s="92" t="str">
        <f>IF(②選手情報入力!P22="","",②選手情報入力!P22)</f>
        <v/>
      </c>
      <c r="M20" s="92" t="str">
        <f>IF(②選手情報入力!Q22="","",②選手情報入力!Q22)</f>
        <v/>
      </c>
    </row>
    <row r="21" spans="1:13" s="81" customFormat="1" ht="18" customHeight="1">
      <c r="A21" s="91">
        <v>14</v>
      </c>
      <c r="B21" s="113" t="str">
        <f>IF(②選手情報入力!B23="","",②選手情報入力!B23)</f>
        <v/>
      </c>
      <c r="C21" s="113" t="str">
        <f>IF(②選手情報入力!D23="","",②選手情報入力!D23)</f>
        <v/>
      </c>
      <c r="D21" s="92" t="str">
        <f>IF(②選手情報入力!G23="","",②選手情報入力!G23)</f>
        <v/>
      </c>
      <c r="E21" s="92" t="str">
        <f>IF(②選手情報入力!H23="","",②選手情報入力!H23)</f>
        <v/>
      </c>
      <c r="F21" s="91" t="str">
        <f>IF(②選手情報入力!I23="","",②選手情報入力!I23)</f>
        <v/>
      </c>
      <c r="G21" s="92" t="str">
        <f>IF(②選手情報入力!K23="","",②選手情報入力!K23)</f>
        <v/>
      </c>
      <c r="H21" s="91" t="str">
        <f>IF(②選手情報入力!L23="","",②選手情報入力!L23)</f>
        <v/>
      </c>
      <c r="I21" s="92" t="str">
        <f>IF(②選手情報入力!N23="","",②選手情報入力!N23)</f>
        <v/>
      </c>
      <c r="J21" s="396"/>
      <c r="K21" s="212"/>
      <c r="L21" s="92" t="str">
        <f>IF(②選手情報入力!P23="","",②選手情報入力!P23)</f>
        <v/>
      </c>
      <c r="M21" s="92" t="str">
        <f>IF(②選手情報入力!Q23="","",②選手情報入力!Q23)</f>
        <v/>
      </c>
    </row>
    <row r="22" spans="1:13" s="81" customFormat="1" ht="18" customHeight="1">
      <c r="A22" s="95">
        <v>15</v>
      </c>
      <c r="B22" s="114" t="str">
        <f>IF(②選手情報入力!B24="","",②選手情報入力!B24)</f>
        <v/>
      </c>
      <c r="C22" s="114" t="str">
        <f>IF(②選手情報入力!D24="","",②選手情報入力!D24)</f>
        <v/>
      </c>
      <c r="D22" s="96" t="str">
        <f>IF(②選手情報入力!G24="","",②選手情報入力!G24)</f>
        <v/>
      </c>
      <c r="E22" s="96" t="str">
        <f>IF(②選手情報入力!H24="","",②選手情報入力!H24)</f>
        <v/>
      </c>
      <c r="F22" s="95" t="str">
        <f>IF(②選手情報入力!I24="","",②選手情報入力!I24)</f>
        <v/>
      </c>
      <c r="G22" s="96" t="str">
        <f>IF(②選手情報入力!K24="","",②選手情報入力!K24)</f>
        <v/>
      </c>
      <c r="H22" s="95" t="str">
        <f>IF(②選手情報入力!L24="","",②選手情報入力!L24)</f>
        <v/>
      </c>
      <c r="I22" s="96" t="str">
        <f>IF(②選手情報入力!N24="","",②選手情報入力!N24)</f>
        <v/>
      </c>
      <c r="J22" s="397"/>
      <c r="K22" s="213"/>
      <c r="L22" s="96" t="str">
        <f>IF(②選手情報入力!P24="","",②選手情報入力!P24)</f>
        <v/>
      </c>
      <c r="M22" s="96" t="str">
        <f>IF(②選手情報入力!Q24="","",②選手情報入力!Q24)</f>
        <v/>
      </c>
    </row>
    <row r="23" spans="1:13" s="81" customFormat="1" ht="18" customHeight="1">
      <c r="A23" s="89">
        <v>16</v>
      </c>
      <c r="B23" s="112" t="str">
        <f>IF(②選手情報入力!B25="","",②選手情報入力!B25)</f>
        <v/>
      </c>
      <c r="C23" s="112" t="str">
        <f>IF(②選手情報入力!D25="","",②選手情報入力!D25)</f>
        <v/>
      </c>
      <c r="D23" s="90" t="str">
        <f>IF(②選手情報入力!G25="","",②選手情報入力!G25)</f>
        <v/>
      </c>
      <c r="E23" s="90" t="str">
        <f>IF(②選手情報入力!H25="","",②選手情報入力!H25)</f>
        <v/>
      </c>
      <c r="F23" s="89" t="str">
        <f>IF(②選手情報入力!I25="","",②選手情報入力!I25)</f>
        <v/>
      </c>
      <c r="G23" s="90" t="str">
        <f>IF(②選手情報入力!K25="","",②選手情報入力!K25)</f>
        <v/>
      </c>
      <c r="H23" s="89" t="str">
        <f>IF(②選手情報入力!L25="","",②選手情報入力!L25)</f>
        <v/>
      </c>
      <c r="I23" s="90" t="str">
        <f>IF(②選手情報入力!N25="","",②選手情報入力!N25)</f>
        <v/>
      </c>
      <c r="J23" s="395"/>
      <c r="K23" s="211"/>
      <c r="L23" s="90" t="str">
        <f>IF(②選手情報入力!P25="","",②選手情報入力!P25)</f>
        <v/>
      </c>
      <c r="M23" s="90" t="str">
        <f>IF(②選手情報入力!Q25="","",②選手情報入力!Q25)</f>
        <v/>
      </c>
    </row>
    <row r="24" spans="1:13" s="81" customFormat="1" ht="18" customHeight="1">
      <c r="A24" s="91">
        <v>17</v>
      </c>
      <c r="B24" s="113" t="str">
        <f>IF(②選手情報入力!B26="","",②選手情報入力!B26)</f>
        <v/>
      </c>
      <c r="C24" s="113" t="str">
        <f>IF(②選手情報入力!D26="","",②選手情報入力!D26)</f>
        <v/>
      </c>
      <c r="D24" s="92" t="str">
        <f>IF(②選手情報入力!G26="","",②選手情報入力!G26)</f>
        <v/>
      </c>
      <c r="E24" s="92" t="str">
        <f>IF(②選手情報入力!H26="","",②選手情報入力!H26)</f>
        <v/>
      </c>
      <c r="F24" s="91" t="str">
        <f>IF(②選手情報入力!I26="","",②選手情報入力!I26)</f>
        <v/>
      </c>
      <c r="G24" s="92" t="str">
        <f>IF(②選手情報入力!K26="","",②選手情報入力!K26)</f>
        <v/>
      </c>
      <c r="H24" s="91" t="str">
        <f>IF(②選手情報入力!L26="","",②選手情報入力!L26)</f>
        <v/>
      </c>
      <c r="I24" s="92" t="str">
        <f>IF(②選手情報入力!N26="","",②選手情報入力!N26)</f>
        <v/>
      </c>
      <c r="J24" s="396"/>
      <c r="K24" s="212"/>
      <c r="L24" s="92" t="str">
        <f>IF(②選手情報入力!P26="","",②選手情報入力!P26)</f>
        <v/>
      </c>
      <c r="M24" s="92" t="str">
        <f>IF(②選手情報入力!Q26="","",②選手情報入力!Q26)</f>
        <v/>
      </c>
    </row>
    <row r="25" spans="1:13" s="81" customFormat="1" ht="18" customHeight="1">
      <c r="A25" s="91">
        <v>18</v>
      </c>
      <c r="B25" s="113" t="str">
        <f>IF(②選手情報入力!B27="","",②選手情報入力!B27)</f>
        <v/>
      </c>
      <c r="C25" s="113" t="str">
        <f>IF(②選手情報入力!D27="","",②選手情報入力!D27)</f>
        <v/>
      </c>
      <c r="D25" s="92" t="str">
        <f>IF(②選手情報入力!G27="","",②選手情報入力!G27)</f>
        <v/>
      </c>
      <c r="E25" s="92" t="str">
        <f>IF(②選手情報入力!H27="","",②選手情報入力!H27)</f>
        <v/>
      </c>
      <c r="F25" s="91" t="str">
        <f>IF(②選手情報入力!I27="","",②選手情報入力!I27)</f>
        <v/>
      </c>
      <c r="G25" s="92" t="str">
        <f>IF(②選手情報入力!K27="","",②選手情報入力!K27)</f>
        <v/>
      </c>
      <c r="H25" s="91" t="str">
        <f>IF(②選手情報入力!L27="","",②選手情報入力!L27)</f>
        <v/>
      </c>
      <c r="I25" s="92" t="str">
        <f>IF(②選手情報入力!N27="","",②選手情報入力!N27)</f>
        <v/>
      </c>
      <c r="J25" s="396"/>
      <c r="K25" s="212"/>
      <c r="L25" s="92" t="str">
        <f>IF(②選手情報入力!P27="","",②選手情報入力!P27)</f>
        <v/>
      </c>
      <c r="M25" s="92" t="str">
        <f>IF(②選手情報入力!Q27="","",②選手情報入力!Q27)</f>
        <v/>
      </c>
    </row>
    <row r="26" spans="1:13" s="81" customFormat="1" ht="18" customHeight="1">
      <c r="A26" s="91">
        <v>19</v>
      </c>
      <c r="B26" s="113" t="str">
        <f>IF(②選手情報入力!B28="","",②選手情報入力!B28)</f>
        <v/>
      </c>
      <c r="C26" s="113" t="str">
        <f>IF(②選手情報入力!D28="","",②選手情報入力!D28)</f>
        <v/>
      </c>
      <c r="D26" s="92" t="str">
        <f>IF(②選手情報入力!G28="","",②選手情報入力!G28)</f>
        <v/>
      </c>
      <c r="E26" s="92" t="str">
        <f>IF(②選手情報入力!H28="","",②選手情報入力!H28)</f>
        <v/>
      </c>
      <c r="F26" s="91" t="str">
        <f>IF(②選手情報入力!I28="","",②選手情報入力!I28)</f>
        <v/>
      </c>
      <c r="G26" s="92" t="str">
        <f>IF(②選手情報入力!K28="","",②選手情報入力!K28)</f>
        <v/>
      </c>
      <c r="H26" s="91" t="str">
        <f>IF(②選手情報入力!L28="","",②選手情報入力!L28)</f>
        <v/>
      </c>
      <c r="I26" s="92" t="str">
        <f>IF(②選手情報入力!N28="","",②選手情報入力!N28)</f>
        <v/>
      </c>
      <c r="J26" s="396"/>
      <c r="K26" s="212"/>
      <c r="L26" s="92" t="str">
        <f>IF(②選手情報入力!P28="","",②選手情報入力!P28)</f>
        <v/>
      </c>
      <c r="M26" s="92" t="str">
        <f>IF(②選手情報入力!Q28="","",②選手情報入力!Q28)</f>
        <v/>
      </c>
    </row>
    <row r="27" spans="1:13" s="81" customFormat="1" ht="18" customHeight="1">
      <c r="A27" s="93">
        <v>20</v>
      </c>
      <c r="B27" s="115" t="str">
        <f>IF(②選手情報入力!B29="","",②選手情報入力!B29)</f>
        <v/>
      </c>
      <c r="C27" s="115" t="str">
        <f>IF(②選手情報入力!D29="","",②選手情報入力!D29)</f>
        <v/>
      </c>
      <c r="D27" s="94" t="str">
        <f>IF(②選手情報入力!G29="","",②選手情報入力!G29)</f>
        <v/>
      </c>
      <c r="E27" s="94" t="str">
        <f>IF(②選手情報入力!H29="","",②選手情報入力!H29)</f>
        <v/>
      </c>
      <c r="F27" s="93" t="str">
        <f>IF(②選手情報入力!I29="","",②選手情報入力!I29)</f>
        <v/>
      </c>
      <c r="G27" s="94" t="str">
        <f>IF(②選手情報入力!K29="","",②選手情報入力!K29)</f>
        <v/>
      </c>
      <c r="H27" s="93" t="str">
        <f>IF(②選手情報入力!L29="","",②選手情報入力!L29)</f>
        <v/>
      </c>
      <c r="I27" s="94" t="str">
        <f>IF(②選手情報入力!N29="","",②選手情報入力!N29)</f>
        <v/>
      </c>
      <c r="J27" s="398"/>
      <c r="K27" s="214"/>
      <c r="L27" s="94" t="str">
        <f>IF(②選手情報入力!P29="","",②選手情報入力!P29)</f>
        <v/>
      </c>
      <c r="M27" s="94" t="str">
        <f>IF(②選手情報入力!Q29="","",②選手情報入力!Q29)</f>
        <v/>
      </c>
    </row>
    <row r="28" spans="1:13" s="81" customFormat="1" ht="18" customHeight="1">
      <c r="A28" s="97">
        <v>21</v>
      </c>
      <c r="B28" s="116" t="str">
        <f>IF(②選手情報入力!B30="","",②選手情報入力!B30)</f>
        <v/>
      </c>
      <c r="C28" s="116" t="str">
        <f>IF(②選手情報入力!D30="","",②選手情報入力!D30)</f>
        <v/>
      </c>
      <c r="D28" s="98" t="str">
        <f>IF(②選手情報入力!G30="","",②選手情報入力!G30)</f>
        <v/>
      </c>
      <c r="E28" s="98" t="str">
        <f>IF(②選手情報入力!H30="","",②選手情報入力!H30)</f>
        <v/>
      </c>
      <c r="F28" s="97" t="str">
        <f>IF(②選手情報入力!I30="","",②選手情報入力!I30)</f>
        <v/>
      </c>
      <c r="G28" s="98" t="str">
        <f>IF(②選手情報入力!K30="","",②選手情報入力!K30)</f>
        <v/>
      </c>
      <c r="H28" s="97" t="str">
        <f>IF(②選手情報入力!L30="","",②選手情報入力!L30)</f>
        <v/>
      </c>
      <c r="I28" s="98" t="str">
        <f>IF(②選手情報入力!N30="","",②選手情報入力!N30)</f>
        <v/>
      </c>
      <c r="J28" s="399"/>
      <c r="K28" s="215"/>
      <c r="L28" s="98" t="str">
        <f>IF(②選手情報入力!P30="","",②選手情報入力!P30)</f>
        <v/>
      </c>
      <c r="M28" s="98" t="str">
        <f>IF(②選手情報入力!Q30="","",②選手情報入力!Q30)</f>
        <v/>
      </c>
    </row>
    <row r="29" spans="1:13" s="81" customFormat="1" ht="18" customHeight="1">
      <c r="A29" s="91">
        <v>22</v>
      </c>
      <c r="B29" s="113" t="str">
        <f>IF(②選手情報入力!B31="","",②選手情報入力!B31)</f>
        <v/>
      </c>
      <c r="C29" s="113" t="str">
        <f>IF(②選手情報入力!D31="","",②選手情報入力!D31)</f>
        <v/>
      </c>
      <c r="D29" s="92" t="str">
        <f>IF(②選手情報入力!G31="","",②選手情報入力!G31)</f>
        <v/>
      </c>
      <c r="E29" s="92" t="str">
        <f>IF(②選手情報入力!H31="","",②選手情報入力!H31)</f>
        <v/>
      </c>
      <c r="F29" s="91" t="str">
        <f>IF(②選手情報入力!I31="","",②選手情報入力!I31)</f>
        <v/>
      </c>
      <c r="G29" s="92" t="str">
        <f>IF(②選手情報入力!K31="","",②選手情報入力!K31)</f>
        <v/>
      </c>
      <c r="H29" s="91" t="str">
        <f>IF(②選手情報入力!L31="","",②選手情報入力!L31)</f>
        <v/>
      </c>
      <c r="I29" s="92" t="str">
        <f>IF(②選手情報入力!N31="","",②選手情報入力!N31)</f>
        <v/>
      </c>
      <c r="J29" s="396"/>
      <c r="K29" s="212"/>
      <c r="L29" s="92" t="str">
        <f>IF(②選手情報入力!P31="","",②選手情報入力!P31)</f>
        <v/>
      </c>
      <c r="M29" s="92" t="str">
        <f>IF(②選手情報入力!Q31="","",②選手情報入力!Q31)</f>
        <v/>
      </c>
    </row>
    <row r="30" spans="1:13" s="81" customFormat="1" ht="18" customHeight="1">
      <c r="A30" s="91">
        <v>23</v>
      </c>
      <c r="B30" s="113" t="str">
        <f>IF(②選手情報入力!B32="","",②選手情報入力!B32)</f>
        <v/>
      </c>
      <c r="C30" s="113" t="str">
        <f>IF(②選手情報入力!D32="","",②選手情報入力!D32)</f>
        <v/>
      </c>
      <c r="D30" s="92" t="str">
        <f>IF(②選手情報入力!G32="","",②選手情報入力!G32)</f>
        <v/>
      </c>
      <c r="E30" s="92" t="str">
        <f>IF(②選手情報入力!H32="","",②選手情報入力!H32)</f>
        <v/>
      </c>
      <c r="F30" s="91" t="str">
        <f>IF(②選手情報入力!I32="","",②選手情報入力!I32)</f>
        <v/>
      </c>
      <c r="G30" s="92" t="str">
        <f>IF(②選手情報入力!K32="","",②選手情報入力!K32)</f>
        <v/>
      </c>
      <c r="H30" s="91" t="str">
        <f>IF(②選手情報入力!L32="","",②選手情報入力!L32)</f>
        <v/>
      </c>
      <c r="I30" s="92" t="str">
        <f>IF(②選手情報入力!N32="","",②選手情報入力!N32)</f>
        <v/>
      </c>
      <c r="J30" s="396"/>
      <c r="K30" s="212"/>
      <c r="L30" s="92" t="str">
        <f>IF(②選手情報入力!P32="","",②選手情報入力!P32)</f>
        <v/>
      </c>
      <c r="M30" s="92" t="str">
        <f>IF(②選手情報入力!Q32="","",②選手情報入力!Q32)</f>
        <v/>
      </c>
    </row>
    <row r="31" spans="1:13" s="81" customFormat="1" ht="18" customHeight="1">
      <c r="A31" s="91">
        <v>24</v>
      </c>
      <c r="B31" s="113" t="str">
        <f>IF(②選手情報入力!B33="","",②選手情報入力!B33)</f>
        <v/>
      </c>
      <c r="C31" s="113" t="str">
        <f>IF(②選手情報入力!D33="","",②選手情報入力!D33)</f>
        <v/>
      </c>
      <c r="D31" s="92" t="str">
        <f>IF(②選手情報入力!G33="","",②選手情報入力!G33)</f>
        <v/>
      </c>
      <c r="E31" s="92" t="str">
        <f>IF(②選手情報入力!H33="","",②選手情報入力!H33)</f>
        <v/>
      </c>
      <c r="F31" s="91" t="str">
        <f>IF(②選手情報入力!I33="","",②選手情報入力!I33)</f>
        <v/>
      </c>
      <c r="G31" s="92" t="str">
        <f>IF(②選手情報入力!K33="","",②選手情報入力!K33)</f>
        <v/>
      </c>
      <c r="H31" s="91" t="str">
        <f>IF(②選手情報入力!L33="","",②選手情報入力!L33)</f>
        <v/>
      </c>
      <c r="I31" s="92" t="str">
        <f>IF(②選手情報入力!N33="","",②選手情報入力!N33)</f>
        <v/>
      </c>
      <c r="J31" s="396"/>
      <c r="K31" s="212"/>
      <c r="L31" s="92" t="str">
        <f>IF(②選手情報入力!P33="","",②選手情報入力!P33)</f>
        <v/>
      </c>
      <c r="M31" s="92" t="str">
        <f>IF(②選手情報入力!Q33="","",②選手情報入力!Q33)</f>
        <v/>
      </c>
    </row>
    <row r="32" spans="1:13" s="81" customFormat="1" ht="18" customHeight="1">
      <c r="A32" s="95">
        <v>25</v>
      </c>
      <c r="B32" s="114" t="str">
        <f>IF(②選手情報入力!B34="","",②選手情報入力!B34)</f>
        <v/>
      </c>
      <c r="C32" s="114" t="str">
        <f>IF(②選手情報入力!D34="","",②選手情報入力!D34)</f>
        <v/>
      </c>
      <c r="D32" s="96" t="str">
        <f>IF(②選手情報入力!G34="","",②選手情報入力!G34)</f>
        <v/>
      </c>
      <c r="E32" s="96" t="str">
        <f>IF(②選手情報入力!H34="","",②選手情報入力!H34)</f>
        <v/>
      </c>
      <c r="F32" s="95" t="str">
        <f>IF(②選手情報入力!I34="","",②選手情報入力!I34)</f>
        <v/>
      </c>
      <c r="G32" s="96" t="str">
        <f>IF(②選手情報入力!K34="","",②選手情報入力!K34)</f>
        <v/>
      </c>
      <c r="H32" s="95" t="str">
        <f>IF(②選手情報入力!L34="","",②選手情報入力!L34)</f>
        <v/>
      </c>
      <c r="I32" s="96" t="str">
        <f>IF(②選手情報入力!N34="","",②選手情報入力!N34)</f>
        <v/>
      </c>
      <c r="J32" s="397"/>
      <c r="K32" s="213"/>
      <c r="L32" s="96" t="str">
        <f>IF(②選手情報入力!P34="","",②選手情報入力!P34)</f>
        <v/>
      </c>
      <c r="M32" s="96" t="str">
        <f>IF(②選手情報入力!Q34="","",②選手情報入力!Q34)</f>
        <v/>
      </c>
    </row>
    <row r="33" spans="1:13" s="81" customFormat="1" ht="18" customHeight="1">
      <c r="A33" s="89">
        <v>26</v>
      </c>
      <c r="B33" s="112" t="str">
        <f>IF(②選手情報入力!B35="","",②選手情報入力!B35)</f>
        <v/>
      </c>
      <c r="C33" s="112" t="str">
        <f>IF(②選手情報入力!D35="","",②選手情報入力!D35)</f>
        <v/>
      </c>
      <c r="D33" s="90" t="str">
        <f>IF(②選手情報入力!G35="","",②選手情報入力!G35)</f>
        <v/>
      </c>
      <c r="E33" s="90" t="str">
        <f>IF(②選手情報入力!H35="","",②選手情報入力!H35)</f>
        <v/>
      </c>
      <c r="F33" s="89" t="str">
        <f>IF(②選手情報入力!I35="","",②選手情報入力!I35)</f>
        <v/>
      </c>
      <c r="G33" s="90" t="str">
        <f>IF(②選手情報入力!K35="","",②選手情報入力!K35)</f>
        <v/>
      </c>
      <c r="H33" s="89" t="str">
        <f>IF(②選手情報入力!L35="","",②選手情報入力!L35)</f>
        <v/>
      </c>
      <c r="I33" s="90" t="str">
        <f>IF(②選手情報入力!N35="","",②選手情報入力!N35)</f>
        <v/>
      </c>
      <c r="J33" s="395"/>
      <c r="K33" s="211"/>
      <c r="L33" s="90" t="str">
        <f>IF(②選手情報入力!P35="","",②選手情報入力!P35)</f>
        <v/>
      </c>
      <c r="M33" s="90" t="str">
        <f>IF(②選手情報入力!Q35="","",②選手情報入力!Q35)</f>
        <v/>
      </c>
    </row>
    <row r="34" spans="1:13" s="81" customFormat="1" ht="18" customHeight="1">
      <c r="A34" s="91">
        <v>27</v>
      </c>
      <c r="B34" s="113" t="str">
        <f>IF(②選手情報入力!B36="","",②選手情報入力!B36)</f>
        <v/>
      </c>
      <c r="C34" s="113" t="str">
        <f>IF(②選手情報入力!D36="","",②選手情報入力!D36)</f>
        <v/>
      </c>
      <c r="D34" s="92" t="str">
        <f>IF(②選手情報入力!G36="","",②選手情報入力!G36)</f>
        <v/>
      </c>
      <c r="E34" s="92" t="str">
        <f>IF(②選手情報入力!H36="","",②選手情報入力!H36)</f>
        <v/>
      </c>
      <c r="F34" s="91" t="str">
        <f>IF(②選手情報入力!I36="","",②選手情報入力!I36)</f>
        <v/>
      </c>
      <c r="G34" s="92" t="str">
        <f>IF(②選手情報入力!K36="","",②選手情報入力!K36)</f>
        <v/>
      </c>
      <c r="H34" s="91" t="str">
        <f>IF(②選手情報入力!L36="","",②選手情報入力!L36)</f>
        <v/>
      </c>
      <c r="I34" s="92" t="str">
        <f>IF(②選手情報入力!N36="","",②選手情報入力!N36)</f>
        <v/>
      </c>
      <c r="J34" s="396"/>
      <c r="K34" s="212"/>
      <c r="L34" s="92" t="str">
        <f>IF(②選手情報入力!P36="","",②選手情報入力!P36)</f>
        <v/>
      </c>
      <c r="M34" s="92" t="str">
        <f>IF(②選手情報入力!Q36="","",②選手情報入力!Q36)</f>
        <v/>
      </c>
    </row>
    <row r="35" spans="1:13" s="81" customFormat="1" ht="18" customHeight="1">
      <c r="A35" s="91">
        <v>28</v>
      </c>
      <c r="B35" s="113" t="str">
        <f>IF(②選手情報入力!B37="","",②選手情報入力!B37)</f>
        <v/>
      </c>
      <c r="C35" s="113" t="str">
        <f>IF(②選手情報入力!D37="","",②選手情報入力!D37)</f>
        <v/>
      </c>
      <c r="D35" s="92" t="str">
        <f>IF(②選手情報入力!G37="","",②選手情報入力!G37)</f>
        <v/>
      </c>
      <c r="E35" s="92" t="str">
        <f>IF(②選手情報入力!H37="","",②選手情報入力!H37)</f>
        <v/>
      </c>
      <c r="F35" s="91" t="str">
        <f>IF(②選手情報入力!I37="","",②選手情報入力!I37)</f>
        <v/>
      </c>
      <c r="G35" s="92" t="str">
        <f>IF(②選手情報入力!K37="","",②選手情報入力!K37)</f>
        <v/>
      </c>
      <c r="H35" s="91" t="str">
        <f>IF(②選手情報入力!L37="","",②選手情報入力!L37)</f>
        <v/>
      </c>
      <c r="I35" s="92" t="str">
        <f>IF(②選手情報入力!N37="","",②選手情報入力!N37)</f>
        <v/>
      </c>
      <c r="J35" s="396"/>
      <c r="K35" s="212"/>
      <c r="L35" s="92" t="str">
        <f>IF(②選手情報入力!P37="","",②選手情報入力!P37)</f>
        <v/>
      </c>
      <c r="M35" s="92" t="str">
        <f>IF(②選手情報入力!Q37="","",②選手情報入力!Q37)</f>
        <v/>
      </c>
    </row>
    <row r="36" spans="1:13" s="81" customFormat="1" ht="18" customHeight="1">
      <c r="A36" s="91">
        <v>29</v>
      </c>
      <c r="B36" s="113" t="str">
        <f>IF(②選手情報入力!B38="","",②選手情報入力!B38)</f>
        <v/>
      </c>
      <c r="C36" s="113" t="str">
        <f>IF(②選手情報入力!D38="","",②選手情報入力!D38)</f>
        <v/>
      </c>
      <c r="D36" s="92" t="str">
        <f>IF(②選手情報入力!G38="","",②選手情報入力!G38)</f>
        <v/>
      </c>
      <c r="E36" s="92" t="str">
        <f>IF(②選手情報入力!H38="","",②選手情報入力!H38)</f>
        <v/>
      </c>
      <c r="F36" s="91" t="str">
        <f>IF(②選手情報入力!I38="","",②選手情報入力!I38)</f>
        <v/>
      </c>
      <c r="G36" s="92" t="str">
        <f>IF(②選手情報入力!K38="","",②選手情報入力!K38)</f>
        <v/>
      </c>
      <c r="H36" s="91" t="str">
        <f>IF(②選手情報入力!L38="","",②選手情報入力!L38)</f>
        <v/>
      </c>
      <c r="I36" s="92" t="str">
        <f>IF(②選手情報入力!N38="","",②選手情報入力!N38)</f>
        <v/>
      </c>
      <c r="J36" s="396"/>
      <c r="K36" s="212"/>
      <c r="L36" s="92" t="str">
        <f>IF(②選手情報入力!P38="","",②選手情報入力!P38)</f>
        <v/>
      </c>
      <c r="M36" s="92" t="str">
        <f>IF(②選手情報入力!Q38="","",②選手情報入力!Q38)</f>
        <v/>
      </c>
    </row>
    <row r="37" spans="1:13" s="81" customFormat="1" ht="18" customHeight="1">
      <c r="A37" s="93">
        <v>30</v>
      </c>
      <c r="B37" s="115" t="str">
        <f>IF(②選手情報入力!B39="","",②選手情報入力!B39)</f>
        <v/>
      </c>
      <c r="C37" s="115" t="str">
        <f>IF(②選手情報入力!D39="","",②選手情報入力!D39)</f>
        <v/>
      </c>
      <c r="D37" s="94" t="str">
        <f>IF(②選手情報入力!G39="","",②選手情報入力!G39)</f>
        <v/>
      </c>
      <c r="E37" s="94" t="str">
        <f>IF(②選手情報入力!H39="","",②選手情報入力!H39)</f>
        <v/>
      </c>
      <c r="F37" s="93" t="str">
        <f>IF(②選手情報入力!I39="","",②選手情報入力!I39)</f>
        <v/>
      </c>
      <c r="G37" s="94" t="str">
        <f>IF(②選手情報入力!K39="","",②選手情報入力!K39)</f>
        <v/>
      </c>
      <c r="H37" s="93" t="str">
        <f>IF(②選手情報入力!L39="","",②選手情報入力!L39)</f>
        <v/>
      </c>
      <c r="I37" s="94" t="str">
        <f>IF(②選手情報入力!N39="","",②選手情報入力!N39)</f>
        <v/>
      </c>
      <c r="J37" s="398"/>
      <c r="K37" s="214"/>
      <c r="L37" s="94" t="str">
        <f>IF(②選手情報入力!P39="","",②選手情報入力!P39)</f>
        <v/>
      </c>
      <c r="M37" s="94" t="str">
        <f>IF(②選手情報入力!Q39="","",②選手情報入力!Q39)</f>
        <v/>
      </c>
    </row>
    <row r="38" spans="1:13" s="81" customFormat="1" ht="18" customHeight="1">
      <c r="A38" s="97">
        <v>31</v>
      </c>
      <c r="B38" s="116" t="str">
        <f>IF(②選手情報入力!B40="","",②選手情報入力!B40)</f>
        <v/>
      </c>
      <c r="C38" s="116" t="str">
        <f>IF(②選手情報入力!D40="","",②選手情報入力!D40)</f>
        <v/>
      </c>
      <c r="D38" s="98" t="str">
        <f>IF(②選手情報入力!G40="","",②選手情報入力!G40)</f>
        <v/>
      </c>
      <c r="E38" s="98" t="str">
        <f>IF(②選手情報入力!H40="","",②選手情報入力!H40)</f>
        <v/>
      </c>
      <c r="F38" s="97" t="str">
        <f>IF(②選手情報入力!I40="","",②選手情報入力!I40)</f>
        <v/>
      </c>
      <c r="G38" s="98" t="str">
        <f>IF(②選手情報入力!K40="","",②選手情報入力!K40)</f>
        <v/>
      </c>
      <c r="H38" s="97" t="str">
        <f>IF(②選手情報入力!L40="","",②選手情報入力!L40)</f>
        <v/>
      </c>
      <c r="I38" s="98" t="str">
        <f>IF(②選手情報入力!N40="","",②選手情報入力!N40)</f>
        <v/>
      </c>
      <c r="J38" s="399"/>
      <c r="K38" s="215"/>
      <c r="L38" s="98" t="str">
        <f>IF(②選手情報入力!P40="","",②選手情報入力!P40)</f>
        <v/>
      </c>
      <c r="M38" s="98" t="str">
        <f>IF(②選手情報入力!Q40="","",②選手情報入力!Q40)</f>
        <v/>
      </c>
    </row>
    <row r="39" spans="1:13" s="81" customFormat="1" ht="18" customHeight="1">
      <c r="A39" s="91">
        <v>32</v>
      </c>
      <c r="B39" s="113" t="str">
        <f>IF(②選手情報入力!B41="","",②選手情報入力!B41)</f>
        <v/>
      </c>
      <c r="C39" s="113" t="str">
        <f>IF(②選手情報入力!D41="","",②選手情報入力!D41)</f>
        <v/>
      </c>
      <c r="D39" s="92" t="str">
        <f>IF(②選手情報入力!G41="","",②選手情報入力!G41)</f>
        <v/>
      </c>
      <c r="E39" s="92" t="str">
        <f>IF(②選手情報入力!H41="","",②選手情報入力!H41)</f>
        <v/>
      </c>
      <c r="F39" s="91" t="str">
        <f>IF(②選手情報入力!I41="","",②選手情報入力!I41)</f>
        <v/>
      </c>
      <c r="G39" s="92" t="str">
        <f>IF(②選手情報入力!K41="","",②選手情報入力!K41)</f>
        <v/>
      </c>
      <c r="H39" s="91" t="str">
        <f>IF(②選手情報入力!L41="","",②選手情報入力!L41)</f>
        <v/>
      </c>
      <c r="I39" s="92" t="str">
        <f>IF(②選手情報入力!N41="","",②選手情報入力!N41)</f>
        <v/>
      </c>
      <c r="J39" s="396"/>
      <c r="K39" s="212"/>
      <c r="L39" s="92" t="str">
        <f>IF(②選手情報入力!P41="","",②選手情報入力!P41)</f>
        <v/>
      </c>
      <c r="M39" s="92" t="str">
        <f>IF(②選手情報入力!Q41="","",②選手情報入力!Q41)</f>
        <v/>
      </c>
    </row>
    <row r="40" spans="1:13" s="81" customFormat="1" ht="18" customHeight="1">
      <c r="A40" s="91">
        <v>33</v>
      </c>
      <c r="B40" s="113" t="str">
        <f>IF(②選手情報入力!B42="","",②選手情報入力!B42)</f>
        <v/>
      </c>
      <c r="C40" s="113" t="str">
        <f>IF(②選手情報入力!D42="","",②選手情報入力!D42)</f>
        <v/>
      </c>
      <c r="D40" s="92" t="str">
        <f>IF(②選手情報入力!G42="","",②選手情報入力!G42)</f>
        <v/>
      </c>
      <c r="E40" s="92" t="str">
        <f>IF(②選手情報入力!H42="","",②選手情報入力!H42)</f>
        <v/>
      </c>
      <c r="F40" s="91" t="str">
        <f>IF(②選手情報入力!I42="","",②選手情報入力!I42)</f>
        <v/>
      </c>
      <c r="G40" s="92" t="str">
        <f>IF(②選手情報入力!K42="","",②選手情報入力!K42)</f>
        <v/>
      </c>
      <c r="H40" s="91" t="str">
        <f>IF(②選手情報入力!L42="","",②選手情報入力!L42)</f>
        <v/>
      </c>
      <c r="I40" s="92" t="str">
        <f>IF(②選手情報入力!N42="","",②選手情報入力!N42)</f>
        <v/>
      </c>
      <c r="J40" s="396"/>
      <c r="K40" s="212"/>
      <c r="L40" s="92" t="str">
        <f>IF(②選手情報入力!P42="","",②選手情報入力!P42)</f>
        <v/>
      </c>
      <c r="M40" s="92" t="str">
        <f>IF(②選手情報入力!Q42="","",②選手情報入力!Q42)</f>
        <v/>
      </c>
    </row>
    <row r="41" spans="1:13" s="81" customFormat="1" ht="18" customHeight="1">
      <c r="A41" s="91">
        <v>34</v>
      </c>
      <c r="B41" s="113" t="str">
        <f>IF(②選手情報入力!B43="","",②選手情報入力!B43)</f>
        <v/>
      </c>
      <c r="C41" s="113" t="str">
        <f>IF(②選手情報入力!D43="","",②選手情報入力!D43)</f>
        <v/>
      </c>
      <c r="D41" s="92" t="str">
        <f>IF(②選手情報入力!G43="","",②選手情報入力!G43)</f>
        <v/>
      </c>
      <c r="E41" s="92" t="str">
        <f>IF(②選手情報入力!H43="","",②選手情報入力!H43)</f>
        <v/>
      </c>
      <c r="F41" s="91" t="str">
        <f>IF(②選手情報入力!I43="","",②選手情報入力!I43)</f>
        <v/>
      </c>
      <c r="G41" s="92" t="str">
        <f>IF(②選手情報入力!K43="","",②選手情報入力!K43)</f>
        <v/>
      </c>
      <c r="H41" s="91" t="str">
        <f>IF(②選手情報入力!L43="","",②選手情報入力!L43)</f>
        <v/>
      </c>
      <c r="I41" s="92" t="str">
        <f>IF(②選手情報入力!N43="","",②選手情報入力!N43)</f>
        <v/>
      </c>
      <c r="J41" s="396"/>
      <c r="K41" s="212"/>
      <c r="L41" s="92" t="str">
        <f>IF(②選手情報入力!P43="","",②選手情報入力!P43)</f>
        <v/>
      </c>
      <c r="M41" s="92" t="str">
        <f>IF(②選手情報入力!Q43="","",②選手情報入力!Q43)</f>
        <v/>
      </c>
    </row>
    <row r="42" spans="1:13" s="81" customFormat="1" ht="18" customHeight="1">
      <c r="A42" s="95">
        <v>35</v>
      </c>
      <c r="B42" s="114" t="str">
        <f>IF(②選手情報入力!B44="","",②選手情報入力!B44)</f>
        <v/>
      </c>
      <c r="C42" s="114" t="str">
        <f>IF(②選手情報入力!D44="","",②選手情報入力!D44)</f>
        <v/>
      </c>
      <c r="D42" s="96" t="str">
        <f>IF(②選手情報入力!G44="","",②選手情報入力!G44)</f>
        <v/>
      </c>
      <c r="E42" s="96" t="str">
        <f>IF(②選手情報入力!H44="","",②選手情報入力!H44)</f>
        <v/>
      </c>
      <c r="F42" s="95" t="str">
        <f>IF(②選手情報入力!I44="","",②選手情報入力!I44)</f>
        <v/>
      </c>
      <c r="G42" s="96" t="str">
        <f>IF(②選手情報入力!K44="","",②選手情報入力!K44)</f>
        <v/>
      </c>
      <c r="H42" s="95" t="str">
        <f>IF(②選手情報入力!L44="","",②選手情報入力!L44)</f>
        <v/>
      </c>
      <c r="I42" s="96" t="str">
        <f>IF(②選手情報入力!N44="","",②選手情報入力!N44)</f>
        <v/>
      </c>
      <c r="J42" s="397"/>
      <c r="K42" s="213"/>
      <c r="L42" s="96" t="str">
        <f>IF(②選手情報入力!P44="","",②選手情報入力!P44)</f>
        <v/>
      </c>
      <c r="M42" s="96" t="str">
        <f>IF(②選手情報入力!Q44="","",②選手情報入力!Q44)</f>
        <v/>
      </c>
    </row>
    <row r="43" spans="1:13" s="81" customFormat="1" ht="18" customHeight="1">
      <c r="A43" s="89">
        <v>36</v>
      </c>
      <c r="B43" s="112" t="str">
        <f>IF(②選手情報入力!B45="","",②選手情報入力!B45)</f>
        <v/>
      </c>
      <c r="C43" s="112" t="str">
        <f>IF(②選手情報入力!D45="","",②選手情報入力!D45)</f>
        <v/>
      </c>
      <c r="D43" s="90" t="str">
        <f>IF(②選手情報入力!G45="","",②選手情報入力!G45)</f>
        <v/>
      </c>
      <c r="E43" s="90" t="str">
        <f>IF(②選手情報入力!H45="","",②選手情報入力!H45)</f>
        <v/>
      </c>
      <c r="F43" s="89" t="str">
        <f>IF(②選手情報入力!I45="","",②選手情報入力!I45)</f>
        <v/>
      </c>
      <c r="G43" s="90" t="str">
        <f>IF(②選手情報入力!K45="","",②選手情報入力!K45)</f>
        <v/>
      </c>
      <c r="H43" s="89" t="str">
        <f>IF(②選手情報入力!L45="","",②選手情報入力!L45)</f>
        <v/>
      </c>
      <c r="I43" s="90" t="str">
        <f>IF(②選手情報入力!N45="","",②選手情報入力!N45)</f>
        <v/>
      </c>
      <c r="J43" s="395"/>
      <c r="K43" s="211"/>
      <c r="L43" s="90" t="str">
        <f>IF(②選手情報入力!P45="","",②選手情報入力!P45)</f>
        <v/>
      </c>
      <c r="M43" s="90" t="str">
        <f>IF(②選手情報入力!Q45="","",②選手情報入力!Q45)</f>
        <v/>
      </c>
    </row>
    <row r="44" spans="1:13" s="81" customFormat="1" ht="18" customHeight="1">
      <c r="A44" s="91">
        <v>37</v>
      </c>
      <c r="B44" s="113" t="str">
        <f>IF(②選手情報入力!B46="","",②選手情報入力!B46)</f>
        <v/>
      </c>
      <c r="C44" s="113" t="str">
        <f>IF(②選手情報入力!D46="","",②選手情報入力!D46)</f>
        <v/>
      </c>
      <c r="D44" s="92" t="str">
        <f>IF(②選手情報入力!G46="","",②選手情報入力!G46)</f>
        <v/>
      </c>
      <c r="E44" s="92" t="str">
        <f>IF(②選手情報入力!H46="","",②選手情報入力!H46)</f>
        <v/>
      </c>
      <c r="F44" s="91" t="str">
        <f>IF(②選手情報入力!I46="","",②選手情報入力!I46)</f>
        <v/>
      </c>
      <c r="G44" s="92" t="str">
        <f>IF(②選手情報入力!K46="","",②選手情報入力!K46)</f>
        <v/>
      </c>
      <c r="H44" s="91" t="str">
        <f>IF(②選手情報入力!L46="","",②選手情報入力!L46)</f>
        <v/>
      </c>
      <c r="I44" s="92" t="str">
        <f>IF(②選手情報入力!N46="","",②選手情報入力!N46)</f>
        <v/>
      </c>
      <c r="J44" s="396"/>
      <c r="K44" s="212"/>
      <c r="L44" s="92" t="str">
        <f>IF(②選手情報入力!P46="","",②選手情報入力!P46)</f>
        <v/>
      </c>
      <c r="M44" s="92" t="str">
        <f>IF(②選手情報入力!Q46="","",②選手情報入力!Q46)</f>
        <v/>
      </c>
    </row>
    <row r="45" spans="1:13" s="81" customFormat="1" ht="18" customHeight="1">
      <c r="A45" s="91">
        <v>38</v>
      </c>
      <c r="B45" s="113" t="str">
        <f>IF(②選手情報入力!B47="","",②選手情報入力!B47)</f>
        <v/>
      </c>
      <c r="C45" s="113" t="str">
        <f>IF(②選手情報入力!D47="","",②選手情報入力!D47)</f>
        <v/>
      </c>
      <c r="D45" s="92" t="str">
        <f>IF(②選手情報入力!G47="","",②選手情報入力!G47)</f>
        <v/>
      </c>
      <c r="E45" s="92" t="str">
        <f>IF(②選手情報入力!H47="","",②選手情報入力!H47)</f>
        <v/>
      </c>
      <c r="F45" s="91" t="str">
        <f>IF(②選手情報入力!I47="","",②選手情報入力!I47)</f>
        <v/>
      </c>
      <c r="G45" s="92" t="str">
        <f>IF(②選手情報入力!K47="","",②選手情報入力!K47)</f>
        <v/>
      </c>
      <c r="H45" s="91" t="str">
        <f>IF(②選手情報入力!L47="","",②選手情報入力!L47)</f>
        <v/>
      </c>
      <c r="I45" s="92" t="str">
        <f>IF(②選手情報入力!N47="","",②選手情報入力!N47)</f>
        <v/>
      </c>
      <c r="J45" s="396"/>
      <c r="K45" s="212"/>
      <c r="L45" s="92" t="str">
        <f>IF(②選手情報入力!P47="","",②選手情報入力!P47)</f>
        <v/>
      </c>
      <c r="M45" s="92" t="str">
        <f>IF(②選手情報入力!Q47="","",②選手情報入力!Q47)</f>
        <v/>
      </c>
    </row>
    <row r="46" spans="1:13" s="81" customFormat="1" ht="18" customHeight="1">
      <c r="A46" s="91">
        <v>39</v>
      </c>
      <c r="B46" s="113" t="str">
        <f>IF(②選手情報入力!B48="","",②選手情報入力!B48)</f>
        <v/>
      </c>
      <c r="C46" s="113" t="str">
        <f>IF(②選手情報入力!D48="","",②選手情報入力!D48)</f>
        <v/>
      </c>
      <c r="D46" s="92" t="str">
        <f>IF(②選手情報入力!G48="","",②選手情報入力!G48)</f>
        <v/>
      </c>
      <c r="E46" s="92" t="str">
        <f>IF(②選手情報入力!H48="","",②選手情報入力!H48)</f>
        <v/>
      </c>
      <c r="F46" s="91" t="str">
        <f>IF(②選手情報入力!I48="","",②選手情報入力!I48)</f>
        <v/>
      </c>
      <c r="G46" s="92" t="str">
        <f>IF(②選手情報入力!K48="","",②選手情報入力!K48)</f>
        <v/>
      </c>
      <c r="H46" s="91" t="str">
        <f>IF(②選手情報入力!L48="","",②選手情報入力!L48)</f>
        <v/>
      </c>
      <c r="I46" s="92" t="str">
        <f>IF(②選手情報入力!N48="","",②選手情報入力!N48)</f>
        <v/>
      </c>
      <c r="J46" s="396"/>
      <c r="K46" s="212"/>
      <c r="L46" s="92" t="str">
        <f>IF(②選手情報入力!P48="","",②選手情報入力!P48)</f>
        <v/>
      </c>
      <c r="M46" s="92" t="str">
        <f>IF(②選手情報入力!Q48="","",②選手情報入力!Q48)</f>
        <v/>
      </c>
    </row>
    <row r="47" spans="1:13" s="81" customFormat="1" ht="18" customHeight="1">
      <c r="A47" s="93">
        <v>40</v>
      </c>
      <c r="B47" s="115" t="str">
        <f>IF(②選手情報入力!B49="","",②選手情報入力!B49)</f>
        <v/>
      </c>
      <c r="C47" s="115" t="str">
        <f>IF(②選手情報入力!D49="","",②選手情報入力!D49)</f>
        <v/>
      </c>
      <c r="D47" s="94" t="str">
        <f>IF(②選手情報入力!G49="","",②選手情報入力!G49)</f>
        <v/>
      </c>
      <c r="E47" s="94" t="str">
        <f>IF(②選手情報入力!H49="","",②選手情報入力!H49)</f>
        <v/>
      </c>
      <c r="F47" s="93" t="str">
        <f>IF(②選手情報入力!I49="","",②選手情報入力!I49)</f>
        <v/>
      </c>
      <c r="G47" s="94" t="str">
        <f>IF(②選手情報入力!K49="","",②選手情報入力!K49)</f>
        <v/>
      </c>
      <c r="H47" s="93" t="str">
        <f>IF(②選手情報入力!L49="","",②選手情報入力!L49)</f>
        <v/>
      </c>
      <c r="I47" s="94" t="str">
        <f>IF(②選手情報入力!N49="","",②選手情報入力!N49)</f>
        <v/>
      </c>
      <c r="J47" s="398"/>
      <c r="K47" s="214"/>
      <c r="L47" s="94" t="str">
        <f>IF(②選手情報入力!P49="","",②選手情報入力!P49)</f>
        <v/>
      </c>
      <c r="M47" s="94" t="str">
        <f>IF(②選手情報入力!Q49="","",②選手情報入力!Q49)</f>
        <v/>
      </c>
    </row>
  </sheetData>
  <sheetProtection sheet="1" objects="1" scenarios="1" selectLockedCells="1" selectUnlockedCells="1"/>
  <mergeCells count="5">
    <mergeCell ref="C2:H2"/>
    <mergeCell ref="F4:F5"/>
    <mergeCell ref="B4:B5"/>
    <mergeCell ref="D4:E4"/>
    <mergeCell ref="D5:E5"/>
  </mergeCells>
  <phoneticPr fontId="41"/>
  <printOptions horizontalCentered="1"/>
  <pageMargins left="0.51181102362204722" right="0.11811023622047245" top="0.74803149606299213" bottom="0.35433070866141736" header="0.31496062992125984" footer="0.31496062992125984"/>
  <pageSetup paperSize="9" scale="99" fitToHeight="2" orientation="portrait" verticalDpi="0" r:id="rId1"/>
  <headerFooter>
    <oddHeader>&amp;R&amp;14&amp;D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B850"/>
  <sheetViews>
    <sheetView topLeftCell="A59" zoomScaleNormal="100" zoomScaleSheetLayoutView="50" workbookViewId="0">
      <selection activeCell="H9" sqref="H9:K9"/>
    </sheetView>
  </sheetViews>
  <sheetFormatPr defaultRowHeight="13.5"/>
  <cols>
    <col min="1" max="11" width="8.875" style="256"/>
    <col min="12" max="12" width="8.25" style="256" customWidth="1"/>
    <col min="13" max="13" width="14.5" style="256" customWidth="1"/>
    <col min="14" max="24" width="8.875" style="256"/>
    <col min="25" max="25" width="8.5" style="256" customWidth="1"/>
    <col min="26" max="267" width="8.875" style="256"/>
    <col min="268" max="268" width="8.25" style="256" customWidth="1"/>
    <col min="269" max="269" width="14.5" style="256" customWidth="1"/>
    <col min="270" max="280" width="8.875" style="256"/>
    <col min="281" max="281" width="2.75" style="256" customWidth="1"/>
    <col min="282" max="523" width="8.875" style="256"/>
    <col min="524" max="524" width="8.25" style="256" customWidth="1"/>
    <col min="525" max="525" width="14.5" style="256" customWidth="1"/>
    <col min="526" max="536" width="8.875" style="256"/>
    <col min="537" max="537" width="2.75" style="256" customWidth="1"/>
    <col min="538" max="779" width="8.875" style="256"/>
    <col min="780" max="780" width="8.25" style="256" customWidth="1"/>
    <col min="781" max="781" width="14.5" style="256" customWidth="1"/>
    <col min="782" max="792" width="8.875" style="256"/>
    <col min="793" max="793" width="2.75" style="256" customWidth="1"/>
    <col min="794" max="1035" width="8.875" style="256"/>
    <col min="1036" max="1036" width="8.25" style="256" customWidth="1"/>
    <col min="1037" max="1037" width="14.5" style="256" customWidth="1"/>
    <col min="1038" max="1048" width="8.875" style="256"/>
    <col min="1049" max="1049" width="2.75" style="256" customWidth="1"/>
    <col min="1050" max="1291" width="8.875" style="256"/>
    <col min="1292" max="1292" width="8.25" style="256" customWidth="1"/>
    <col min="1293" max="1293" width="14.5" style="256" customWidth="1"/>
    <col min="1294" max="1304" width="8.875" style="256"/>
    <col min="1305" max="1305" width="2.75" style="256" customWidth="1"/>
    <col min="1306" max="1547" width="8.875" style="256"/>
    <col min="1548" max="1548" width="8.25" style="256" customWidth="1"/>
    <col min="1549" max="1549" width="14.5" style="256" customWidth="1"/>
    <col min="1550" max="1560" width="8.875" style="256"/>
    <col min="1561" max="1561" width="2.75" style="256" customWidth="1"/>
    <col min="1562" max="1803" width="8.875" style="256"/>
    <col min="1804" max="1804" width="8.25" style="256" customWidth="1"/>
    <col min="1805" max="1805" width="14.5" style="256" customWidth="1"/>
    <col min="1806" max="1816" width="8.875" style="256"/>
    <col min="1817" max="1817" width="2.75" style="256" customWidth="1"/>
    <col min="1818" max="2059" width="8.875" style="256"/>
    <col min="2060" max="2060" width="8.25" style="256" customWidth="1"/>
    <col min="2061" max="2061" width="14.5" style="256" customWidth="1"/>
    <col min="2062" max="2072" width="8.875" style="256"/>
    <col min="2073" max="2073" width="2.75" style="256" customWidth="1"/>
    <col min="2074" max="2315" width="8.875" style="256"/>
    <col min="2316" max="2316" width="8.25" style="256" customWidth="1"/>
    <col min="2317" max="2317" width="14.5" style="256" customWidth="1"/>
    <col min="2318" max="2328" width="8.875" style="256"/>
    <col min="2329" max="2329" width="2.75" style="256" customWidth="1"/>
    <col min="2330" max="2571" width="8.875" style="256"/>
    <col min="2572" max="2572" width="8.25" style="256" customWidth="1"/>
    <col min="2573" max="2573" width="14.5" style="256" customWidth="1"/>
    <col min="2574" max="2584" width="8.875" style="256"/>
    <col min="2585" max="2585" width="2.75" style="256" customWidth="1"/>
    <col min="2586" max="2827" width="8.875" style="256"/>
    <col min="2828" max="2828" width="8.25" style="256" customWidth="1"/>
    <col min="2829" max="2829" width="14.5" style="256" customWidth="1"/>
    <col min="2830" max="2840" width="8.875" style="256"/>
    <col min="2841" max="2841" width="2.75" style="256" customWidth="1"/>
    <col min="2842" max="3083" width="8.875" style="256"/>
    <col min="3084" max="3084" width="8.25" style="256" customWidth="1"/>
    <col min="3085" max="3085" width="14.5" style="256" customWidth="1"/>
    <col min="3086" max="3096" width="8.875" style="256"/>
    <col min="3097" max="3097" width="2.75" style="256" customWidth="1"/>
    <col min="3098" max="3339" width="8.875" style="256"/>
    <col min="3340" max="3340" width="8.25" style="256" customWidth="1"/>
    <col min="3341" max="3341" width="14.5" style="256" customWidth="1"/>
    <col min="3342" max="3352" width="8.875" style="256"/>
    <col min="3353" max="3353" width="2.75" style="256" customWidth="1"/>
    <col min="3354" max="3595" width="8.875" style="256"/>
    <col min="3596" max="3596" width="8.25" style="256" customWidth="1"/>
    <col min="3597" max="3597" width="14.5" style="256" customWidth="1"/>
    <col min="3598" max="3608" width="8.875" style="256"/>
    <col min="3609" max="3609" width="2.75" style="256" customWidth="1"/>
    <col min="3610" max="3851" width="8.875" style="256"/>
    <col min="3852" max="3852" width="8.25" style="256" customWidth="1"/>
    <col min="3853" max="3853" width="14.5" style="256" customWidth="1"/>
    <col min="3854" max="3864" width="8.875" style="256"/>
    <col min="3865" max="3865" width="2.75" style="256" customWidth="1"/>
    <col min="3866" max="4107" width="8.875" style="256"/>
    <col min="4108" max="4108" width="8.25" style="256" customWidth="1"/>
    <col min="4109" max="4109" width="14.5" style="256" customWidth="1"/>
    <col min="4110" max="4120" width="8.875" style="256"/>
    <col min="4121" max="4121" width="2.75" style="256" customWidth="1"/>
    <col min="4122" max="4363" width="8.875" style="256"/>
    <col min="4364" max="4364" width="8.25" style="256" customWidth="1"/>
    <col min="4365" max="4365" width="14.5" style="256" customWidth="1"/>
    <col min="4366" max="4376" width="8.875" style="256"/>
    <col min="4377" max="4377" width="2.75" style="256" customWidth="1"/>
    <col min="4378" max="4619" width="8.875" style="256"/>
    <col min="4620" max="4620" width="8.25" style="256" customWidth="1"/>
    <col min="4621" max="4621" width="14.5" style="256" customWidth="1"/>
    <col min="4622" max="4632" width="8.875" style="256"/>
    <col min="4633" max="4633" width="2.75" style="256" customWidth="1"/>
    <col min="4634" max="4875" width="8.875" style="256"/>
    <col min="4876" max="4876" width="8.25" style="256" customWidth="1"/>
    <col min="4877" max="4877" width="14.5" style="256" customWidth="1"/>
    <col min="4878" max="4888" width="8.875" style="256"/>
    <col min="4889" max="4889" width="2.75" style="256" customWidth="1"/>
    <col min="4890" max="5131" width="8.875" style="256"/>
    <col min="5132" max="5132" width="8.25" style="256" customWidth="1"/>
    <col min="5133" max="5133" width="14.5" style="256" customWidth="1"/>
    <col min="5134" max="5144" width="8.875" style="256"/>
    <col min="5145" max="5145" width="2.75" style="256" customWidth="1"/>
    <col min="5146" max="5387" width="8.875" style="256"/>
    <col min="5388" max="5388" width="8.25" style="256" customWidth="1"/>
    <col min="5389" max="5389" width="14.5" style="256" customWidth="1"/>
    <col min="5390" max="5400" width="8.875" style="256"/>
    <col min="5401" max="5401" width="2.75" style="256" customWidth="1"/>
    <col min="5402" max="5643" width="8.875" style="256"/>
    <col min="5644" max="5644" width="8.25" style="256" customWidth="1"/>
    <col min="5645" max="5645" width="14.5" style="256" customWidth="1"/>
    <col min="5646" max="5656" width="8.875" style="256"/>
    <col min="5657" max="5657" width="2.75" style="256" customWidth="1"/>
    <col min="5658" max="5899" width="8.875" style="256"/>
    <col min="5900" max="5900" width="8.25" style="256" customWidth="1"/>
    <col min="5901" max="5901" width="14.5" style="256" customWidth="1"/>
    <col min="5902" max="5912" width="8.875" style="256"/>
    <col min="5913" max="5913" width="2.75" style="256" customWidth="1"/>
    <col min="5914" max="6155" width="8.875" style="256"/>
    <col min="6156" max="6156" width="8.25" style="256" customWidth="1"/>
    <col min="6157" max="6157" width="14.5" style="256" customWidth="1"/>
    <col min="6158" max="6168" width="8.875" style="256"/>
    <col min="6169" max="6169" width="2.75" style="256" customWidth="1"/>
    <col min="6170" max="6411" width="8.875" style="256"/>
    <col min="6412" max="6412" width="8.25" style="256" customWidth="1"/>
    <col min="6413" max="6413" width="14.5" style="256" customWidth="1"/>
    <col min="6414" max="6424" width="8.875" style="256"/>
    <col min="6425" max="6425" width="2.75" style="256" customWidth="1"/>
    <col min="6426" max="6667" width="8.875" style="256"/>
    <col min="6668" max="6668" width="8.25" style="256" customWidth="1"/>
    <col min="6669" max="6669" width="14.5" style="256" customWidth="1"/>
    <col min="6670" max="6680" width="8.875" style="256"/>
    <col min="6681" max="6681" width="2.75" style="256" customWidth="1"/>
    <col min="6682" max="6923" width="8.875" style="256"/>
    <col min="6924" max="6924" width="8.25" style="256" customWidth="1"/>
    <col min="6925" max="6925" width="14.5" style="256" customWidth="1"/>
    <col min="6926" max="6936" width="8.875" style="256"/>
    <col min="6937" max="6937" width="2.75" style="256" customWidth="1"/>
    <col min="6938" max="7179" width="8.875" style="256"/>
    <col min="7180" max="7180" width="8.25" style="256" customWidth="1"/>
    <col min="7181" max="7181" width="14.5" style="256" customWidth="1"/>
    <col min="7182" max="7192" width="8.875" style="256"/>
    <col min="7193" max="7193" width="2.75" style="256" customWidth="1"/>
    <col min="7194" max="7435" width="8.875" style="256"/>
    <col min="7436" max="7436" width="8.25" style="256" customWidth="1"/>
    <col min="7437" max="7437" width="14.5" style="256" customWidth="1"/>
    <col min="7438" max="7448" width="8.875" style="256"/>
    <col min="7449" max="7449" width="2.75" style="256" customWidth="1"/>
    <col min="7450" max="7691" width="8.875" style="256"/>
    <col min="7692" max="7692" width="8.25" style="256" customWidth="1"/>
    <col min="7693" max="7693" width="14.5" style="256" customWidth="1"/>
    <col min="7694" max="7704" width="8.875" style="256"/>
    <col min="7705" max="7705" width="2.75" style="256" customWidth="1"/>
    <col min="7706" max="7947" width="8.875" style="256"/>
    <col min="7948" max="7948" width="8.25" style="256" customWidth="1"/>
    <col min="7949" max="7949" width="14.5" style="256" customWidth="1"/>
    <col min="7950" max="7960" width="8.875" style="256"/>
    <col min="7961" max="7961" width="2.75" style="256" customWidth="1"/>
    <col min="7962" max="8203" width="8.875" style="256"/>
    <col min="8204" max="8204" width="8.25" style="256" customWidth="1"/>
    <col min="8205" max="8205" width="14.5" style="256" customWidth="1"/>
    <col min="8206" max="8216" width="8.875" style="256"/>
    <col min="8217" max="8217" width="2.75" style="256" customWidth="1"/>
    <col min="8218" max="8459" width="8.875" style="256"/>
    <col min="8460" max="8460" width="8.25" style="256" customWidth="1"/>
    <col min="8461" max="8461" width="14.5" style="256" customWidth="1"/>
    <col min="8462" max="8472" width="8.875" style="256"/>
    <col min="8473" max="8473" width="2.75" style="256" customWidth="1"/>
    <col min="8474" max="8715" width="8.875" style="256"/>
    <col min="8716" max="8716" width="8.25" style="256" customWidth="1"/>
    <col min="8717" max="8717" width="14.5" style="256" customWidth="1"/>
    <col min="8718" max="8728" width="8.875" style="256"/>
    <col min="8729" max="8729" width="2.75" style="256" customWidth="1"/>
    <col min="8730" max="8971" width="8.875" style="256"/>
    <col min="8972" max="8972" width="8.25" style="256" customWidth="1"/>
    <col min="8973" max="8973" width="14.5" style="256" customWidth="1"/>
    <col min="8974" max="8984" width="8.875" style="256"/>
    <col min="8985" max="8985" width="2.75" style="256" customWidth="1"/>
    <col min="8986" max="9227" width="8.875" style="256"/>
    <col min="9228" max="9228" width="8.25" style="256" customWidth="1"/>
    <col min="9229" max="9229" width="14.5" style="256" customWidth="1"/>
    <col min="9230" max="9240" width="8.875" style="256"/>
    <col min="9241" max="9241" width="2.75" style="256" customWidth="1"/>
    <col min="9242" max="9483" width="8.875" style="256"/>
    <col min="9484" max="9484" width="8.25" style="256" customWidth="1"/>
    <col min="9485" max="9485" width="14.5" style="256" customWidth="1"/>
    <col min="9486" max="9496" width="8.875" style="256"/>
    <col min="9497" max="9497" width="2.75" style="256" customWidth="1"/>
    <col min="9498" max="9739" width="8.875" style="256"/>
    <col min="9740" max="9740" width="8.25" style="256" customWidth="1"/>
    <col min="9741" max="9741" width="14.5" style="256" customWidth="1"/>
    <col min="9742" max="9752" width="8.875" style="256"/>
    <col min="9753" max="9753" width="2.75" style="256" customWidth="1"/>
    <col min="9754" max="9995" width="8.875" style="256"/>
    <col min="9996" max="9996" width="8.25" style="256" customWidth="1"/>
    <col min="9997" max="9997" width="14.5" style="256" customWidth="1"/>
    <col min="9998" max="10008" width="8.875" style="256"/>
    <col min="10009" max="10009" width="2.75" style="256" customWidth="1"/>
    <col min="10010" max="10251" width="8.875" style="256"/>
    <col min="10252" max="10252" width="8.25" style="256" customWidth="1"/>
    <col min="10253" max="10253" width="14.5" style="256" customWidth="1"/>
    <col min="10254" max="10264" width="8.875" style="256"/>
    <col min="10265" max="10265" width="2.75" style="256" customWidth="1"/>
    <col min="10266" max="10507" width="8.875" style="256"/>
    <col min="10508" max="10508" width="8.25" style="256" customWidth="1"/>
    <col min="10509" max="10509" width="14.5" style="256" customWidth="1"/>
    <col min="10510" max="10520" width="8.875" style="256"/>
    <col min="10521" max="10521" width="2.75" style="256" customWidth="1"/>
    <col min="10522" max="10763" width="8.875" style="256"/>
    <col min="10764" max="10764" width="8.25" style="256" customWidth="1"/>
    <col min="10765" max="10765" width="14.5" style="256" customWidth="1"/>
    <col min="10766" max="10776" width="8.875" style="256"/>
    <col min="10777" max="10777" width="2.75" style="256" customWidth="1"/>
    <col min="10778" max="11019" width="8.875" style="256"/>
    <col min="11020" max="11020" width="8.25" style="256" customWidth="1"/>
    <col min="11021" max="11021" width="14.5" style="256" customWidth="1"/>
    <col min="11022" max="11032" width="8.875" style="256"/>
    <col min="11033" max="11033" width="2.75" style="256" customWidth="1"/>
    <col min="11034" max="11275" width="8.875" style="256"/>
    <col min="11276" max="11276" width="8.25" style="256" customWidth="1"/>
    <col min="11277" max="11277" width="14.5" style="256" customWidth="1"/>
    <col min="11278" max="11288" width="8.875" style="256"/>
    <col min="11289" max="11289" width="2.75" style="256" customWidth="1"/>
    <col min="11290" max="11531" width="8.875" style="256"/>
    <col min="11532" max="11532" width="8.25" style="256" customWidth="1"/>
    <col min="11533" max="11533" width="14.5" style="256" customWidth="1"/>
    <col min="11534" max="11544" width="8.875" style="256"/>
    <col min="11545" max="11545" width="2.75" style="256" customWidth="1"/>
    <col min="11546" max="11787" width="8.875" style="256"/>
    <col min="11788" max="11788" width="8.25" style="256" customWidth="1"/>
    <col min="11789" max="11789" width="14.5" style="256" customWidth="1"/>
    <col min="11790" max="11800" width="8.875" style="256"/>
    <col min="11801" max="11801" width="2.75" style="256" customWidth="1"/>
    <col min="11802" max="12043" width="8.875" style="256"/>
    <col min="12044" max="12044" width="8.25" style="256" customWidth="1"/>
    <col min="12045" max="12045" width="14.5" style="256" customWidth="1"/>
    <col min="12046" max="12056" width="8.875" style="256"/>
    <col min="12057" max="12057" width="2.75" style="256" customWidth="1"/>
    <col min="12058" max="12299" width="8.875" style="256"/>
    <col min="12300" max="12300" width="8.25" style="256" customWidth="1"/>
    <col min="12301" max="12301" width="14.5" style="256" customWidth="1"/>
    <col min="12302" max="12312" width="8.875" style="256"/>
    <col min="12313" max="12313" width="2.75" style="256" customWidth="1"/>
    <col min="12314" max="12555" width="8.875" style="256"/>
    <col min="12556" max="12556" width="8.25" style="256" customWidth="1"/>
    <col min="12557" max="12557" width="14.5" style="256" customWidth="1"/>
    <col min="12558" max="12568" width="8.875" style="256"/>
    <col min="12569" max="12569" width="2.75" style="256" customWidth="1"/>
    <col min="12570" max="12811" width="8.875" style="256"/>
    <col min="12812" max="12812" width="8.25" style="256" customWidth="1"/>
    <col min="12813" max="12813" width="14.5" style="256" customWidth="1"/>
    <col min="12814" max="12824" width="8.875" style="256"/>
    <col min="12825" max="12825" width="2.75" style="256" customWidth="1"/>
    <col min="12826" max="13067" width="8.875" style="256"/>
    <col min="13068" max="13068" width="8.25" style="256" customWidth="1"/>
    <col min="13069" max="13069" width="14.5" style="256" customWidth="1"/>
    <col min="13070" max="13080" width="8.875" style="256"/>
    <col min="13081" max="13081" width="2.75" style="256" customWidth="1"/>
    <col min="13082" max="13323" width="8.875" style="256"/>
    <col min="13324" max="13324" width="8.25" style="256" customWidth="1"/>
    <col min="13325" max="13325" width="14.5" style="256" customWidth="1"/>
    <col min="13326" max="13336" width="8.875" style="256"/>
    <col min="13337" max="13337" width="2.75" style="256" customWidth="1"/>
    <col min="13338" max="13579" width="8.875" style="256"/>
    <col min="13580" max="13580" width="8.25" style="256" customWidth="1"/>
    <col min="13581" max="13581" width="14.5" style="256" customWidth="1"/>
    <col min="13582" max="13592" width="8.875" style="256"/>
    <col min="13593" max="13593" width="2.75" style="256" customWidth="1"/>
    <col min="13594" max="13835" width="8.875" style="256"/>
    <col min="13836" max="13836" width="8.25" style="256" customWidth="1"/>
    <col min="13837" max="13837" width="14.5" style="256" customWidth="1"/>
    <col min="13838" max="13848" width="8.875" style="256"/>
    <col min="13849" max="13849" width="2.75" style="256" customWidth="1"/>
    <col min="13850" max="14091" width="8.875" style="256"/>
    <col min="14092" max="14092" width="8.25" style="256" customWidth="1"/>
    <col min="14093" max="14093" width="14.5" style="256" customWidth="1"/>
    <col min="14094" max="14104" width="8.875" style="256"/>
    <col min="14105" max="14105" width="2.75" style="256" customWidth="1"/>
    <col min="14106" max="14347" width="8.875" style="256"/>
    <col min="14348" max="14348" width="8.25" style="256" customWidth="1"/>
    <col min="14349" max="14349" width="14.5" style="256" customWidth="1"/>
    <col min="14350" max="14360" width="8.875" style="256"/>
    <col min="14361" max="14361" width="2.75" style="256" customWidth="1"/>
    <col min="14362" max="14603" width="8.875" style="256"/>
    <col min="14604" max="14604" width="8.25" style="256" customWidth="1"/>
    <col min="14605" max="14605" width="14.5" style="256" customWidth="1"/>
    <col min="14606" max="14616" width="8.875" style="256"/>
    <col min="14617" max="14617" width="2.75" style="256" customWidth="1"/>
    <col min="14618" max="14859" width="8.875" style="256"/>
    <col min="14860" max="14860" width="8.25" style="256" customWidth="1"/>
    <col min="14861" max="14861" width="14.5" style="256" customWidth="1"/>
    <col min="14862" max="14872" width="8.875" style="256"/>
    <col min="14873" max="14873" width="2.75" style="256" customWidth="1"/>
    <col min="14874" max="15115" width="8.875" style="256"/>
    <col min="15116" max="15116" width="8.25" style="256" customWidth="1"/>
    <col min="15117" max="15117" width="14.5" style="256" customWidth="1"/>
    <col min="15118" max="15128" width="8.875" style="256"/>
    <col min="15129" max="15129" width="2.75" style="256" customWidth="1"/>
    <col min="15130" max="15371" width="8.875" style="256"/>
    <col min="15372" max="15372" width="8.25" style="256" customWidth="1"/>
    <col min="15373" max="15373" width="14.5" style="256" customWidth="1"/>
    <col min="15374" max="15384" width="8.875" style="256"/>
    <col min="15385" max="15385" width="2.75" style="256" customWidth="1"/>
    <col min="15386" max="15627" width="8.875" style="256"/>
    <col min="15628" max="15628" width="8.25" style="256" customWidth="1"/>
    <col min="15629" max="15629" width="14.5" style="256" customWidth="1"/>
    <col min="15630" max="15640" width="8.875" style="256"/>
    <col min="15641" max="15641" width="2.75" style="256" customWidth="1"/>
    <col min="15642" max="15883" width="8.875" style="256"/>
    <col min="15884" max="15884" width="8.25" style="256" customWidth="1"/>
    <col min="15885" max="15885" width="14.5" style="256" customWidth="1"/>
    <col min="15886" max="15896" width="8.875" style="256"/>
    <col min="15897" max="15897" width="2.75" style="256" customWidth="1"/>
    <col min="15898" max="16139" width="8.875" style="256"/>
    <col min="16140" max="16140" width="8.25" style="256" customWidth="1"/>
    <col min="16141" max="16141" width="14.5" style="256" customWidth="1"/>
    <col min="16142" max="16152" width="8.875" style="256"/>
    <col min="16153" max="16153" width="2.75" style="256" customWidth="1"/>
    <col min="16154" max="16384" width="8.875" style="256"/>
  </cols>
  <sheetData>
    <row r="1" spans="1:28" ht="26.25">
      <c r="A1" s="572" t="s">
        <v>361</v>
      </c>
      <c r="B1" s="572"/>
      <c r="C1" s="572"/>
      <c r="D1" s="572"/>
      <c r="E1" s="572"/>
      <c r="F1" s="572"/>
      <c r="G1" s="572"/>
      <c r="H1" s="572"/>
      <c r="I1" s="572"/>
      <c r="J1" s="572"/>
      <c r="K1" s="572"/>
      <c r="L1" s="291">
        <v>1</v>
      </c>
      <c r="N1" s="572" t="s">
        <v>362</v>
      </c>
      <c r="O1" s="572"/>
      <c r="P1" s="572"/>
      <c r="Q1" s="572"/>
      <c r="R1" s="572"/>
      <c r="S1" s="572"/>
      <c r="T1" s="572"/>
      <c r="U1" s="572"/>
      <c r="V1" s="572"/>
      <c r="W1" s="572"/>
      <c r="X1" s="572"/>
      <c r="Y1" s="291">
        <v>1</v>
      </c>
    </row>
    <row r="2" spans="1:28" ht="14.25" thickBot="1">
      <c r="A2" s="258"/>
      <c r="C2" s="259"/>
      <c r="D2" s="259" t="s">
        <v>303</v>
      </c>
      <c r="J2" s="292" t="s">
        <v>255</v>
      </c>
      <c r="L2" s="291"/>
      <c r="N2" s="258"/>
      <c r="P2" s="259"/>
      <c r="Q2" s="259" t="s">
        <v>303</v>
      </c>
      <c r="W2" s="292" t="s">
        <v>255</v>
      </c>
      <c r="Y2" s="291"/>
      <c r="AB2" s="256" t="s">
        <v>278</v>
      </c>
    </row>
    <row r="3" spans="1:28" ht="19.899999999999999" customHeight="1" thickBot="1">
      <c r="A3" s="261"/>
      <c r="B3" s="573" t="s">
        <v>279</v>
      </c>
      <c r="C3" s="574"/>
      <c r="D3" s="575" t="str">
        <f>IF(②選手情報入力!I10="","",②選手情報入力!I10)</f>
        <v/>
      </c>
      <c r="E3" s="576"/>
      <c r="F3" s="576"/>
      <c r="G3" s="577"/>
      <c r="H3" s="320" t="s">
        <v>280</v>
      </c>
      <c r="I3" s="321"/>
      <c r="J3" s="322"/>
      <c r="K3" s="323"/>
      <c r="L3" s="291"/>
      <c r="N3" s="261"/>
      <c r="O3" s="573" t="s">
        <v>279</v>
      </c>
      <c r="P3" s="574"/>
      <c r="Q3" s="575" t="str">
        <f>IF(②選手情報入力!L10="","",②選手情報入力!L10)</f>
        <v/>
      </c>
      <c r="R3" s="576"/>
      <c r="S3" s="576"/>
      <c r="T3" s="577"/>
      <c r="U3" s="320" t="s">
        <v>280</v>
      </c>
      <c r="V3" s="321"/>
      <c r="W3" s="322"/>
      <c r="X3" s="323"/>
      <c r="Y3" s="291"/>
      <c r="AB3" s="256" t="s">
        <v>281</v>
      </c>
    </row>
    <row r="4" spans="1:28" ht="14.45" customHeight="1">
      <c r="A4" s="264" t="s">
        <v>282</v>
      </c>
      <c r="B4" s="584" t="str">
        <f>IF(②選手情報入力!$G$10="","",②選手情報入力!$G$10)</f>
        <v/>
      </c>
      <c r="C4" s="585"/>
      <c r="D4" s="578"/>
      <c r="E4" s="579"/>
      <c r="F4" s="579"/>
      <c r="G4" s="580"/>
      <c r="H4" s="588"/>
      <c r="I4" s="589"/>
      <c r="J4" s="589"/>
      <c r="K4" s="590"/>
      <c r="L4" s="291"/>
      <c r="N4" s="264" t="s">
        <v>282</v>
      </c>
      <c r="O4" s="584" t="str">
        <f>IF(②選手情報入力!$G$10="","",②選手情報入力!$G$10)</f>
        <v/>
      </c>
      <c r="P4" s="585"/>
      <c r="Q4" s="578"/>
      <c r="R4" s="579"/>
      <c r="S4" s="579"/>
      <c r="T4" s="580"/>
      <c r="U4" s="588"/>
      <c r="V4" s="589"/>
      <c r="W4" s="589"/>
      <c r="X4" s="590"/>
      <c r="Y4" s="291"/>
      <c r="AB4" s="256" t="s">
        <v>283</v>
      </c>
    </row>
    <row r="5" spans="1:28" ht="19.899999999999999" customHeight="1" thickBot="1">
      <c r="A5" s="266"/>
      <c r="B5" s="586"/>
      <c r="C5" s="587"/>
      <c r="D5" s="581"/>
      <c r="E5" s="582"/>
      <c r="F5" s="582"/>
      <c r="G5" s="583"/>
      <c r="H5" s="591"/>
      <c r="I5" s="592"/>
      <c r="J5" s="592"/>
      <c r="K5" s="593"/>
      <c r="L5" s="291"/>
      <c r="N5" s="266"/>
      <c r="O5" s="586"/>
      <c r="P5" s="587"/>
      <c r="Q5" s="581"/>
      <c r="R5" s="582"/>
      <c r="S5" s="582"/>
      <c r="T5" s="583"/>
      <c r="U5" s="591"/>
      <c r="V5" s="592"/>
      <c r="W5" s="592"/>
      <c r="X5" s="593"/>
      <c r="Y5" s="291"/>
      <c r="AB5" s="256" t="s">
        <v>284</v>
      </c>
    </row>
    <row r="6" spans="1:28" ht="14.25">
      <c r="A6" s="293" t="s">
        <v>6</v>
      </c>
      <c r="B6" s="294"/>
      <c r="C6" s="270" t="s">
        <v>271</v>
      </c>
      <c r="D6" s="597" t="str">
        <f>IF(②選手情報入力!$E$10="","",②選手情報入力!$E$10)</f>
        <v/>
      </c>
      <c r="E6" s="598"/>
      <c r="F6" s="598"/>
      <c r="G6" s="599"/>
      <c r="H6" s="591"/>
      <c r="I6" s="592"/>
      <c r="J6" s="592"/>
      <c r="K6" s="593"/>
      <c r="L6" s="291"/>
      <c r="N6" s="293" t="s">
        <v>6</v>
      </c>
      <c r="O6" s="294"/>
      <c r="P6" s="270" t="s">
        <v>271</v>
      </c>
      <c r="Q6" s="597" t="str">
        <f>IF(②選手情報入力!$E$10="","",②選手情報入力!$E$10)</f>
        <v/>
      </c>
      <c r="R6" s="598"/>
      <c r="S6" s="598"/>
      <c r="T6" s="599"/>
      <c r="U6" s="591"/>
      <c r="V6" s="592"/>
      <c r="W6" s="592"/>
      <c r="X6" s="593"/>
      <c r="Y6" s="291"/>
      <c r="AB6" s="256" t="s">
        <v>285</v>
      </c>
    </row>
    <row r="7" spans="1:28" ht="14.25" customHeight="1">
      <c r="A7" s="600" t="str">
        <f>IF(②選手情報入力!$B$10="","",②選手情報入力!$B$10)</f>
        <v/>
      </c>
      <c r="B7" s="601"/>
      <c r="C7" s="604" t="s">
        <v>286</v>
      </c>
      <c r="D7" s="606" t="str">
        <f>IF(②選手情報入力!$D$10="","",②選手情報入力!$D$10)</f>
        <v/>
      </c>
      <c r="E7" s="607"/>
      <c r="F7" s="607"/>
      <c r="G7" s="608"/>
      <c r="H7" s="591"/>
      <c r="I7" s="592"/>
      <c r="J7" s="592"/>
      <c r="K7" s="593"/>
      <c r="L7" s="291"/>
      <c r="N7" s="600" t="str">
        <f>IF(②選手情報入力!$B$10="","",②選手情報入力!$B$10)</f>
        <v/>
      </c>
      <c r="O7" s="601"/>
      <c r="P7" s="604" t="s">
        <v>286</v>
      </c>
      <c r="Q7" s="606" t="str">
        <f>IF(②選手情報入力!$D$10="","",②選手情報入力!$D$10)</f>
        <v/>
      </c>
      <c r="R7" s="607"/>
      <c r="S7" s="607"/>
      <c r="T7" s="608"/>
      <c r="U7" s="591"/>
      <c r="V7" s="592"/>
      <c r="W7" s="592"/>
      <c r="X7" s="593"/>
      <c r="Y7" s="291"/>
      <c r="AB7" s="256" t="s">
        <v>287</v>
      </c>
    </row>
    <row r="8" spans="1:28" ht="13.9" customHeight="1" thickBot="1">
      <c r="A8" s="602"/>
      <c r="B8" s="603"/>
      <c r="C8" s="605"/>
      <c r="D8" s="609"/>
      <c r="E8" s="610"/>
      <c r="F8" s="610"/>
      <c r="G8" s="611"/>
      <c r="H8" s="594"/>
      <c r="I8" s="595"/>
      <c r="J8" s="595"/>
      <c r="K8" s="596"/>
      <c r="L8" s="291"/>
      <c r="N8" s="602"/>
      <c r="O8" s="603"/>
      <c r="P8" s="605"/>
      <c r="Q8" s="609"/>
      <c r="R8" s="610"/>
      <c r="S8" s="610"/>
      <c r="T8" s="611"/>
      <c r="U8" s="594"/>
      <c r="V8" s="595"/>
      <c r="W8" s="595"/>
      <c r="X8" s="596"/>
      <c r="Y8" s="291"/>
      <c r="AB8" s="256" t="s">
        <v>288</v>
      </c>
    </row>
    <row r="9" spans="1:28" ht="20.45" customHeight="1" thickTop="1" thickBot="1">
      <c r="A9" s="522" t="s">
        <v>289</v>
      </c>
      <c r="B9" s="525" t="s">
        <v>290</v>
      </c>
      <c r="C9" s="526"/>
      <c r="D9" s="526"/>
      <c r="E9" s="527"/>
      <c r="F9" s="528" t="s">
        <v>291</v>
      </c>
      <c r="G9" s="529"/>
      <c r="H9" s="530">
        <f>①団体情報入力!$D$5</f>
        <v>0</v>
      </c>
      <c r="I9" s="531"/>
      <c r="J9" s="531"/>
      <c r="K9" s="532"/>
      <c r="L9" s="291"/>
      <c r="N9" s="522" t="s">
        <v>289</v>
      </c>
      <c r="O9" s="525" t="s">
        <v>290</v>
      </c>
      <c r="P9" s="526"/>
      <c r="Q9" s="526"/>
      <c r="R9" s="527"/>
      <c r="S9" s="528" t="s">
        <v>291</v>
      </c>
      <c r="T9" s="529"/>
      <c r="U9" s="530">
        <f>①団体情報入力!$D$5</f>
        <v>0</v>
      </c>
      <c r="V9" s="531"/>
      <c r="W9" s="531"/>
      <c r="X9" s="532"/>
      <c r="Y9" s="291"/>
      <c r="AB9" s="256" t="s">
        <v>292</v>
      </c>
    </row>
    <row r="10" spans="1:28" ht="13.15" customHeight="1">
      <c r="A10" s="523"/>
      <c r="B10" s="533"/>
      <c r="C10" s="534"/>
      <c r="D10" s="534"/>
      <c r="E10" s="535"/>
      <c r="F10" s="295" t="s">
        <v>293</v>
      </c>
      <c r="G10" s="270" t="s">
        <v>294</v>
      </c>
      <c r="H10" s="269"/>
      <c r="I10" s="270" t="s">
        <v>264</v>
      </c>
      <c r="J10" s="269"/>
      <c r="K10" s="296" t="s">
        <v>295</v>
      </c>
      <c r="L10" s="297"/>
      <c r="M10" s="298"/>
      <c r="N10" s="523"/>
      <c r="O10" s="533"/>
      <c r="P10" s="534"/>
      <c r="Q10" s="534"/>
      <c r="R10" s="535"/>
      <c r="S10" s="295" t="s">
        <v>293</v>
      </c>
      <c r="T10" s="270" t="s">
        <v>294</v>
      </c>
      <c r="U10" s="269"/>
      <c r="V10" s="270" t="s">
        <v>264</v>
      </c>
      <c r="W10" s="269"/>
      <c r="X10" s="296" t="s">
        <v>295</v>
      </c>
      <c r="Y10" s="297"/>
    </row>
    <row r="11" spans="1:28" ht="13.15" customHeight="1">
      <c r="A11" s="523"/>
      <c r="B11" s="536"/>
      <c r="C11" s="537"/>
      <c r="D11" s="537"/>
      <c r="E11" s="538"/>
      <c r="F11" s="548"/>
      <c r="G11" s="550"/>
      <c r="H11" s="551"/>
      <c r="I11" s="542" t="str">
        <f>IF(②選手情報入力!J10="","",②選手情報入力!J10)</f>
        <v/>
      </c>
      <c r="J11" s="543"/>
      <c r="K11" s="546"/>
      <c r="L11" s="291"/>
      <c r="N11" s="523"/>
      <c r="O11" s="536"/>
      <c r="P11" s="537"/>
      <c r="Q11" s="537"/>
      <c r="R11" s="538"/>
      <c r="S11" s="548"/>
      <c r="T11" s="550"/>
      <c r="U11" s="551"/>
      <c r="V11" s="542" t="str">
        <f>IF(②選手情報入力!M10="","",②選手情報入力!M10)</f>
        <v/>
      </c>
      <c r="W11" s="543"/>
      <c r="X11" s="546"/>
      <c r="Y11" s="291"/>
    </row>
    <row r="12" spans="1:28" ht="13.15" customHeight="1">
      <c r="A12" s="524"/>
      <c r="B12" s="539"/>
      <c r="C12" s="540"/>
      <c r="D12" s="540"/>
      <c r="E12" s="541"/>
      <c r="F12" s="549"/>
      <c r="G12" s="552"/>
      <c r="H12" s="553"/>
      <c r="I12" s="544"/>
      <c r="J12" s="545"/>
      <c r="K12" s="547"/>
      <c r="L12" s="291"/>
      <c r="N12" s="524"/>
      <c r="O12" s="539"/>
      <c r="P12" s="540"/>
      <c r="Q12" s="540"/>
      <c r="R12" s="541"/>
      <c r="S12" s="549"/>
      <c r="T12" s="552"/>
      <c r="U12" s="553"/>
      <c r="V12" s="544"/>
      <c r="W12" s="545"/>
      <c r="X12" s="547"/>
      <c r="Y12" s="291"/>
    </row>
    <row r="13" spans="1:28" ht="14.45" customHeight="1">
      <c r="A13" s="339" t="s">
        <v>296</v>
      </c>
      <c r="B13" s="554"/>
      <c r="C13" s="555"/>
      <c r="D13" s="555"/>
      <c r="E13" s="556"/>
      <c r="F13" s="560"/>
      <c r="G13" s="562"/>
      <c r="H13" s="563"/>
      <c r="I13" s="566" t="str">
        <f>IF(②選手情報入力!J10="","同上",②選手情報入力!K10)</f>
        <v>同上</v>
      </c>
      <c r="J13" s="567"/>
      <c r="K13" s="570"/>
      <c r="L13" s="291"/>
      <c r="N13" s="339" t="s">
        <v>296</v>
      </c>
      <c r="O13" s="554"/>
      <c r="P13" s="555"/>
      <c r="Q13" s="555"/>
      <c r="R13" s="556"/>
      <c r="S13" s="560"/>
      <c r="T13" s="562"/>
      <c r="U13" s="563"/>
      <c r="V13" s="566" t="str">
        <f>IF(②選手情報入力!N10="","同上",②選手情報入力!N10)</f>
        <v>同上</v>
      </c>
      <c r="W13" s="567"/>
      <c r="X13" s="570"/>
      <c r="Y13" s="291"/>
    </row>
    <row r="14" spans="1:28" ht="15" customHeight="1" thickBot="1">
      <c r="A14" s="340" t="s">
        <v>297</v>
      </c>
      <c r="B14" s="557"/>
      <c r="C14" s="558"/>
      <c r="D14" s="558"/>
      <c r="E14" s="559"/>
      <c r="F14" s="561"/>
      <c r="G14" s="564"/>
      <c r="H14" s="565"/>
      <c r="I14" s="568"/>
      <c r="J14" s="569"/>
      <c r="K14" s="571"/>
      <c r="L14" s="291"/>
      <c r="N14" s="340" t="s">
        <v>297</v>
      </c>
      <c r="O14" s="557"/>
      <c r="P14" s="558"/>
      <c r="Q14" s="558"/>
      <c r="R14" s="559"/>
      <c r="S14" s="561"/>
      <c r="T14" s="564"/>
      <c r="U14" s="565"/>
      <c r="V14" s="568"/>
      <c r="W14" s="569"/>
      <c r="X14" s="571"/>
      <c r="Y14" s="291"/>
    </row>
    <row r="15" spans="1:28" ht="15" thickBot="1">
      <c r="A15" s="299" t="s">
        <v>298</v>
      </c>
      <c r="B15" s="300" t="s">
        <v>299</v>
      </c>
      <c r="C15" s="301"/>
      <c r="D15" s="301"/>
      <c r="E15" s="301"/>
      <c r="F15" s="301"/>
      <c r="G15" s="301"/>
      <c r="H15" s="301"/>
      <c r="I15" s="301"/>
      <c r="J15" s="301"/>
      <c r="K15" s="302"/>
      <c r="L15" s="291"/>
      <c r="N15" s="299" t="s">
        <v>298</v>
      </c>
      <c r="O15" s="300" t="s">
        <v>299</v>
      </c>
      <c r="P15" s="301"/>
      <c r="Q15" s="301"/>
      <c r="R15" s="301"/>
      <c r="S15" s="301"/>
      <c r="T15" s="301"/>
      <c r="U15" s="301"/>
      <c r="V15" s="301"/>
      <c r="W15" s="301"/>
      <c r="X15" s="302"/>
      <c r="Y15" s="291"/>
    </row>
    <row r="16" spans="1:28">
      <c r="A16" s="303"/>
      <c r="B16" s="280"/>
      <c r="C16" s="280"/>
      <c r="D16" s="280"/>
      <c r="E16" s="280"/>
      <c r="F16" s="280"/>
      <c r="G16" s="280"/>
      <c r="H16" s="280"/>
      <c r="I16" s="280"/>
      <c r="J16" s="280"/>
      <c r="K16" s="281"/>
      <c r="L16" s="291"/>
      <c r="N16" s="303"/>
      <c r="O16" s="280"/>
      <c r="P16" s="280"/>
      <c r="Q16" s="280"/>
      <c r="R16" s="280"/>
      <c r="S16" s="280"/>
      <c r="T16" s="280"/>
      <c r="U16" s="280"/>
      <c r="V16" s="280"/>
      <c r="W16" s="280"/>
      <c r="X16" s="281"/>
      <c r="Y16" s="291"/>
    </row>
    <row r="17" spans="1:25" ht="14.25">
      <c r="A17" s="304" t="s">
        <v>273</v>
      </c>
      <c r="B17" s="280"/>
      <c r="C17" s="280"/>
      <c r="D17" s="280"/>
      <c r="E17" s="280"/>
      <c r="F17" s="280"/>
      <c r="G17" s="280"/>
      <c r="H17" s="280"/>
      <c r="I17" s="279"/>
      <c r="J17" s="282"/>
      <c r="K17" s="614" t="s">
        <v>364</v>
      </c>
      <c r="L17" s="615"/>
      <c r="M17" s="306"/>
      <c r="N17" s="304" t="s">
        <v>273</v>
      </c>
      <c r="O17" s="280"/>
      <c r="P17" s="280"/>
      <c r="Q17" s="280"/>
      <c r="R17" s="280"/>
      <c r="S17" s="280"/>
      <c r="T17" s="280"/>
      <c r="U17" s="280"/>
      <c r="V17" s="279"/>
      <c r="W17" s="282"/>
      <c r="X17" s="614" t="s">
        <v>364</v>
      </c>
      <c r="Y17" s="615"/>
    </row>
    <row r="18" spans="1:25" ht="14.25">
      <c r="A18" s="304" t="s">
        <v>274</v>
      </c>
      <c r="B18" s="280"/>
      <c r="C18" s="280"/>
      <c r="D18" s="280"/>
      <c r="E18" s="280"/>
      <c r="F18" s="280"/>
      <c r="G18" s="280"/>
      <c r="H18" s="280"/>
      <c r="I18" s="279"/>
      <c r="J18" s="282"/>
      <c r="K18" s="616" t="s">
        <v>300</v>
      </c>
      <c r="L18" s="617"/>
      <c r="M18" s="306"/>
      <c r="N18" s="304" t="s">
        <v>274</v>
      </c>
      <c r="O18" s="280"/>
      <c r="P18" s="280"/>
      <c r="Q18" s="280"/>
      <c r="R18" s="280"/>
      <c r="S18" s="280"/>
      <c r="T18" s="280"/>
      <c r="U18" s="280"/>
      <c r="V18" s="279"/>
      <c r="W18" s="282"/>
      <c r="X18" s="616" t="s">
        <v>300</v>
      </c>
      <c r="Y18" s="617"/>
    </row>
    <row r="19" spans="1:25" ht="14.25">
      <c r="A19" s="304" t="s">
        <v>275</v>
      </c>
      <c r="B19" s="280"/>
      <c r="C19" s="280"/>
      <c r="D19" s="280"/>
      <c r="E19" s="280"/>
      <c r="F19" s="280"/>
      <c r="G19" s="280"/>
      <c r="H19" s="280"/>
      <c r="I19" s="279"/>
      <c r="J19" s="282"/>
      <c r="K19" s="612" t="s">
        <v>301</v>
      </c>
      <c r="L19" s="613"/>
      <c r="M19" s="306"/>
      <c r="N19" s="304" t="s">
        <v>275</v>
      </c>
      <c r="O19" s="280"/>
      <c r="P19" s="280"/>
      <c r="Q19" s="280"/>
      <c r="R19" s="280"/>
      <c r="S19" s="280"/>
      <c r="T19" s="280"/>
      <c r="U19" s="280"/>
      <c r="V19" s="279"/>
      <c r="W19" s="282"/>
      <c r="X19" s="612" t="s">
        <v>301</v>
      </c>
      <c r="Y19" s="613"/>
    </row>
    <row r="20" spans="1:25" ht="45.75" customHeight="1">
      <c r="A20" s="307"/>
      <c r="B20" s="308"/>
      <c r="C20" s="308"/>
      <c r="D20" s="308"/>
      <c r="E20" s="308"/>
      <c r="F20" s="308"/>
      <c r="G20" s="308"/>
      <c r="H20" s="308"/>
      <c r="I20" s="308"/>
      <c r="J20" s="309"/>
      <c r="K20" s="310"/>
      <c r="L20" s="305"/>
      <c r="M20" s="311"/>
      <c r="N20" s="307"/>
      <c r="O20" s="308"/>
      <c r="P20" s="308"/>
      <c r="Q20" s="308"/>
      <c r="R20" s="308"/>
      <c r="S20" s="308"/>
      <c r="T20" s="308"/>
      <c r="U20" s="308"/>
      <c r="V20" s="308"/>
      <c r="W20" s="309"/>
      <c r="X20" s="310"/>
      <c r="Y20" s="305"/>
    </row>
    <row r="21" spans="1:25" ht="69" customHeight="1">
      <c r="A21" s="312"/>
      <c r="B21" s="313"/>
      <c r="C21" s="313"/>
      <c r="D21" s="313"/>
      <c r="E21" s="313"/>
      <c r="F21" s="313"/>
      <c r="G21" s="313"/>
      <c r="H21" s="313"/>
      <c r="I21" s="313"/>
      <c r="J21" s="314"/>
      <c r="K21" s="315"/>
      <c r="L21" s="316"/>
      <c r="M21" s="317"/>
      <c r="N21" s="312"/>
      <c r="O21" s="313"/>
      <c r="P21" s="313"/>
      <c r="Q21" s="313"/>
      <c r="R21" s="313"/>
      <c r="S21" s="313"/>
      <c r="T21" s="313"/>
      <c r="U21" s="313"/>
      <c r="V21" s="313"/>
      <c r="W21" s="314"/>
      <c r="X21" s="315"/>
    </row>
    <row r="22" spans="1:25" ht="26.25">
      <c r="A22" s="572" t="s">
        <v>363</v>
      </c>
      <c r="B22" s="572"/>
      <c r="C22" s="572"/>
      <c r="D22" s="572"/>
      <c r="E22" s="572"/>
      <c r="F22" s="572"/>
      <c r="G22" s="572"/>
      <c r="H22" s="572"/>
      <c r="I22" s="572"/>
      <c r="J22" s="572"/>
      <c r="K22" s="572"/>
      <c r="L22" s="291">
        <v>2</v>
      </c>
      <c r="N22" s="572" t="s">
        <v>363</v>
      </c>
      <c r="O22" s="572"/>
      <c r="P22" s="572"/>
      <c r="Q22" s="572"/>
      <c r="R22" s="572"/>
      <c r="S22" s="572"/>
      <c r="T22" s="572"/>
      <c r="U22" s="572"/>
      <c r="V22" s="572"/>
      <c r="W22" s="572"/>
      <c r="X22" s="572"/>
      <c r="Y22" s="256">
        <v>2</v>
      </c>
    </row>
    <row r="23" spans="1:25" ht="14.25" thickBot="1">
      <c r="A23" s="258"/>
      <c r="C23" s="259"/>
      <c r="D23" s="259" t="s">
        <v>303</v>
      </c>
      <c r="J23" s="292" t="s">
        <v>255</v>
      </c>
      <c r="L23" s="291"/>
      <c r="N23" s="258"/>
      <c r="P23" s="259"/>
      <c r="Q23" s="259" t="s">
        <v>303</v>
      </c>
      <c r="W23" s="292" t="s">
        <v>255</v>
      </c>
    </row>
    <row r="24" spans="1:25" ht="19.899999999999999" customHeight="1" thickBot="1">
      <c r="A24" s="261"/>
      <c r="B24" s="573" t="s">
        <v>279</v>
      </c>
      <c r="C24" s="574"/>
      <c r="D24" s="575" t="str">
        <f>IF(②選手情報入力!I11="","",②選手情報入力!I11)</f>
        <v/>
      </c>
      <c r="E24" s="576"/>
      <c r="F24" s="576"/>
      <c r="G24" s="577"/>
      <c r="H24" s="320" t="s">
        <v>280</v>
      </c>
      <c r="I24" s="321"/>
      <c r="J24" s="322"/>
      <c r="K24" s="323"/>
      <c r="L24" s="291"/>
      <c r="N24" s="261"/>
      <c r="O24" s="573" t="s">
        <v>279</v>
      </c>
      <c r="P24" s="574"/>
      <c r="Q24" s="575" t="str">
        <f>IF(②選手情報入力!L11="","",②選手情報入力!L11)</f>
        <v/>
      </c>
      <c r="R24" s="576"/>
      <c r="S24" s="576"/>
      <c r="T24" s="577"/>
      <c r="U24" s="320" t="s">
        <v>280</v>
      </c>
      <c r="V24" s="321"/>
      <c r="W24" s="322"/>
      <c r="X24" s="323"/>
    </row>
    <row r="25" spans="1:25" ht="21" customHeight="1">
      <c r="A25" s="264" t="s">
        <v>282</v>
      </c>
      <c r="B25" s="584" t="str">
        <f>IF(②選手情報入力!$G$11="","",②選手情報入力!$G$11)</f>
        <v/>
      </c>
      <c r="C25" s="585"/>
      <c r="D25" s="578"/>
      <c r="E25" s="579"/>
      <c r="F25" s="579"/>
      <c r="G25" s="580"/>
      <c r="H25" s="588"/>
      <c r="I25" s="589"/>
      <c r="J25" s="589"/>
      <c r="K25" s="590"/>
      <c r="L25" s="291"/>
      <c r="N25" s="264" t="s">
        <v>282</v>
      </c>
      <c r="O25" s="584" t="str">
        <f>IF(②選手情報入力!$G$11="","",②選手情報入力!$G$11)</f>
        <v/>
      </c>
      <c r="P25" s="585"/>
      <c r="Q25" s="578"/>
      <c r="R25" s="579"/>
      <c r="S25" s="579"/>
      <c r="T25" s="580"/>
      <c r="U25" s="588"/>
      <c r="V25" s="589"/>
      <c r="W25" s="589"/>
      <c r="X25" s="590"/>
    </row>
    <row r="26" spans="1:25" ht="19.899999999999999" customHeight="1" thickBot="1">
      <c r="A26" s="266"/>
      <c r="B26" s="586"/>
      <c r="C26" s="587"/>
      <c r="D26" s="581"/>
      <c r="E26" s="582"/>
      <c r="F26" s="582"/>
      <c r="G26" s="583"/>
      <c r="H26" s="591"/>
      <c r="I26" s="592"/>
      <c r="J26" s="592"/>
      <c r="K26" s="593"/>
      <c r="L26" s="291"/>
      <c r="N26" s="266"/>
      <c r="O26" s="586"/>
      <c r="P26" s="587"/>
      <c r="Q26" s="581"/>
      <c r="R26" s="582"/>
      <c r="S26" s="582"/>
      <c r="T26" s="583"/>
      <c r="U26" s="591"/>
      <c r="V26" s="592"/>
      <c r="W26" s="592"/>
      <c r="X26" s="593"/>
    </row>
    <row r="27" spans="1:25" ht="14.25">
      <c r="A27" s="293" t="s">
        <v>6</v>
      </c>
      <c r="B27" s="294"/>
      <c r="C27" s="270" t="s">
        <v>271</v>
      </c>
      <c r="D27" s="597" t="str">
        <f>IF(②選手情報入力!$E$11="","",②選手情報入力!$E$11)</f>
        <v/>
      </c>
      <c r="E27" s="598"/>
      <c r="F27" s="598"/>
      <c r="G27" s="599"/>
      <c r="H27" s="591"/>
      <c r="I27" s="592"/>
      <c r="J27" s="592"/>
      <c r="K27" s="593"/>
      <c r="L27" s="291"/>
      <c r="N27" s="293" t="s">
        <v>6</v>
      </c>
      <c r="O27" s="294"/>
      <c r="P27" s="270" t="s">
        <v>271</v>
      </c>
      <c r="Q27" s="597" t="str">
        <f>IF(②選手情報入力!$E$11="","",②選手情報入力!$E$11)</f>
        <v/>
      </c>
      <c r="R27" s="598"/>
      <c r="S27" s="598"/>
      <c r="T27" s="599"/>
      <c r="U27" s="591"/>
      <c r="V27" s="592"/>
      <c r="W27" s="592"/>
      <c r="X27" s="593"/>
    </row>
    <row r="28" spans="1:25" ht="14.25" customHeight="1">
      <c r="A28" s="600" t="str">
        <f>IF(②選手情報入力!$B$11="","",②選手情報入力!$B$11)</f>
        <v/>
      </c>
      <c r="B28" s="601"/>
      <c r="C28" s="604" t="s">
        <v>286</v>
      </c>
      <c r="D28" s="606" t="str">
        <f>IF(②選手情報入力!$D$11="","",②選手情報入力!$D$11)</f>
        <v/>
      </c>
      <c r="E28" s="607"/>
      <c r="F28" s="607"/>
      <c r="G28" s="608"/>
      <c r="H28" s="591"/>
      <c r="I28" s="592"/>
      <c r="J28" s="592"/>
      <c r="K28" s="593"/>
      <c r="L28" s="291"/>
      <c r="N28" s="600" t="str">
        <f>IF(②選手情報入力!$B$11="","",②選手情報入力!$B$11)</f>
        <v/>
      </c>
      <c r="O28" s="601"/>
      <c r="P28" s="604" t="s">
        <v>286</v>
      </c>
      <c r="Q28" s="606" t="str">
        <f>IF(②選手情報入力!$D$11="","",②選手情報入力!$D$11)</f>
        <v/>
      </c>
      <c r="R28" s="607"/>
      <c r="S28" s="607"/>
      <c r="T28" s="608"/>
      <c r="U28" s="591"/>
      <c r="V28" s="592"/>
      <c r="W28" s="592"/>
      <c r="X28" s="593"/>
    </row>
    <row r="29" spans="1:25" ht="13.9" customHeight="1" thickBot="1">
      <c r="A29" s="602"/>
      <c r="B29" s="603"/>
      <c r="C29" s="605"/>
      <c r="D29" s="609"/>
      <c r="E29" s="610"/>
      <c r="F29" s="610"/>
      <c r="G29" s="611"/>
      <c r="H29" s="594"/>
      <c r="I29" s="595"/>
      <c r="J29" s="595"/>
      <c r="K29" s="596"/>
      <c r="L29" s="291"/>
      <c r="N29" s="602"/>
      <c r="O29" s="603"/>
      <c r="P29" s="605"/>
      <c r="Q29" s="609"/>
      <c r="R29" s="610"/>
      <c r="S29" s="610"/>
      <c r="T29" s="611"/>
      <c r="U29" s="594"/>
      <c r="V29" s="595"/>
      <c r="W29" s="595"/>
      <c r="X29" s="596"/>
    </row>
    <row r="30" spans="1:25" ht="20.45" customHeight="1" thickTop="1" thickBot="1">
      <c r="A30" s="522" t="s">
        <v>289</v>
      </c>
      <c r="B30" s="525" t="s">
        <v>290</v>
      </c>
      <c r="C30" s="526"/>
      <c r="D30" s="526"/>
      <c r="E30" s="527"/>
      <c r="F30" s="528" t="s">
        <v>291</v>
      </c>
      <c r="G30" s="529"/>
      <c r="H30" s="530">
        <f>①団体情報入力!$D$5</f>
        <v>0</v>
      </c>
      <c r="I30" s="531"/>
      <c r="J30" s="531"/>
      <c r="K30" s="532"/>
      <c r="L30" s="291"/>
      <c r="N30" s="522" t="s">
        <v>289</v>
      </c>
      <c r="O30" s="525" t="s">
        <v>290</v>
      </c>
      <c r="P30" s="526"/>
      <c r="Q30" s="526"/>
      <c r="R30" s="527"/>
      <c r="S30" s="528" t="s">
        <v>291</v>
      </c>
      <c r="T30" s="529"/>
      <c r="U30" s="530">
        <f>①団体情報入力!$D$5</f>
        <v>0</v>
      </c>
      <c r="V30" s="531"/>
      <c r="W30" s="531"/>
      <c r="X30" s="532"/>
    </row>
    <row r="31" spans="1:25" ht="13.15" customHeight="1">
      <c r="A31" s="523"/>
      <c r="B31" s="533"/>
      <c r="C31" s="534"/>
      <c r="D31" s="534"/>
      <c r="E31" s="535"/>
      <c r="F31" s="295" t="s">
        <v>293</v>
      </c>
      <c r="G31" s="270" t="s">
        <v>294</v>
      </c>
      <c r="H31" s="269"/>
      <c r="I31" s="270" t="s">
        <v>264</v>
      </c>
      <c r="J31" s="269"/>
      <c r="K31" s="296" t="s">
        <v>295</v>
      </c>
      <c r="L31" s="297"/>
      <c r="M31" s="298"/>
      <c r="N31" s="523"/>
      <c r="O31" s="533"/>
      <c r="P31" s="534"/>
      <c r="Q31" s="534"/>
      <c r="R31" s="535"/>
      <c r="S31" s="295" t="s">
        <v>293</v>
      </c>
      <c r="T31" s="270" t="s">
        <v>294</v>
      </c>
      <c r="U31" s="269"/>
      <c r="V31" s="270" t="s">
        <v>264</v>
      </c>
      <c r="W31" s="269"/>
      <c r="X31" s="296" t="s">
        <v>295</v>
      </c>
    </row>
    <row r="32" spans="1:25" ht="13.15" customHeight="1">
      <c r="A32" s="523"/>
      <c r="B32" s="536"/>
      <c r="C32" s="537"/>
      <c r="D32" s="537"/>
      <c r="E32" s="538"/>
      <c r="F32" s="548"/>
      <c r="G32" s="550"/>
      <c r="H32" s="551"/>
      <c r="I32" s="542" t="str">
        <f>IF(②選手情報入力!J11="","",②選手情報入力!J11)</f>
        <v/>
      </c>
      <c r="J32" s="543"/>
      <c r="K32" s="546"/>
      <c r="L32" s="291"/>
      <c r="N32" s="523"/>
      <c r="O32" s="536"/>
      <c r="P32" s="537"/>
      <c r="Q32" s="537"/>
      <c r="R32" s="538"/>
      <c r="S32" s="548"/>
      <c r="T32" s="550"/>
      <c r="U32" s="551"/>
      <c r="V32" s="542" t="str">
        <f>IF(②選手情報入力!M11="","",②選手情報入力!M11)</f>
        <v/>
      </c>
      <c r="W32" s="543"/>
      <c r="X32" s="546"/>
    </row>
    <row r="33" spans="1:25" ht="13.15" customHeight="1">
      <c r="A33" s="524"/>
      <c r="B33" s="539"/>
      <c r="C33" s="540"/>
      <c r="D33" s="540"/>
      <c r="E33" s="541"/>
      <c r="F33" s="549"/>
      <c r="G33" s="552"/>
      <c r="H33" s="553"/>
      <c r="I33" s="544"/>
      <c r="J33" s="545"/>
      <c r="K33" s="547"/>
      <c r="L33" s="291"/>
      <c r="N33" s="524"/>
      <c r="O33" s="539"/>
      <c r="P33" s="540"/>
      <c r="Q33" s="540"/>
      <c r="R33" s="541"/>
      <c r="S33" s="549"/>
      <c r="T33" s="552"/>
      <c r="U33" s="553"/>
      <c r="V33" s="544"/>
      <c r="W33" s="545"/>
      <c r="X33" s="547"/>
    </row>
    <row r="34" spans="1:25" ht="14.45" customHeight="1">
      <c r="A34" s="339" t="s">
        <v>296</v>
      </c>
      <c r="B34" s="554"/>
      <c r="C34" s="555"/>
      <c r="D34" s="555"/>
      <c r="E34" s="556"/>
      <c r="F34" s="560"/>
      <c r="G34" s="562"/>
      <c r="H34" s="563"/>
      <c r="I34" s="566" t="str">
        <f>IF(②選手情報入力!K11="","同上",②選手情報入力!K11)</f>
        <v>同上</v>
      </c>
      <c r="J34" s="567"/>
      <c r="K34" s="570"/>
      <c r="L34" s="291"/>
      <c r="N34" s="339" t="s">
        <v>296</v>
      </c>
      <c r="O34" s="554"/>
      <c r="P34" s="555"/>
      <c r="Q34" s="555"/>
      <c r="R34" s="556"/>
      <c r="S34" s="560"/>
      <c r="T34" s="562"/>
      <c r="U34" s="563"/>
      <c r="V34" s="566" t="str">
        <f>IF(②選手情報入力!N11="","同上",②選手情報入力!N11)</f>
        <v>同上</v>
      </c>
      <c r="W34" s="567"/>
      <c r="X34" s="570"/>
    </row>
    <row r="35" spans="1:25" ht="15" customHeight="1" thickBot="1">
      <c r="A35" s="340" t="s">
        <v>297</v>
      </c>
      <c r="B35" s="557"/>
      <c r="C35" s="558"/>
      <c r="D35" s="558"/>
      <c r="E35" s="559"/>
      <c r="F35" s="561"/>
      <c r="G35" s="564"/>
      <c r="H35" s="565"/>
      <c r="I35" s="568"/>
      <c r="J35" s="569"/>
      <c r="K35" s="571"/>
      <c r="L35" s="291"/>
      <c r="N35" s="340" t="s">
        <v>297</v>
      </c>
      <c r="O35" s="557"/>
      <c r="P35" s="558"/>
      <c r="Q35" s="558"/>
      <c r="R35" s="559"/>
      <c r="S35" s="561"/>
      <c r="T35" s="564"/>
      <c r="U35" s="565"/>
      <c r="V35" s="568"/>
      <c r="W35" s="569"/>
      <c r="X35" s="571"/>
    </row>
    <row r="36" spans="1:25" ht="15" thickBot="1">
      <c r="A36" s="299" t="s">
        <v>298</v>
      </c>
      <c r="B36" s="300" t="s">
        <v>299</v>
      </c>
      <c r="C36" s="301"/>
      <c r="D36" s="301"/>
      <c r="E36" s="301"/>
      <c r="F36" s="301"/>
      <c r="G36" s="301"/>
      <c r="H36" s="301"/>
      <c r="I36" s="301"/>
      <c r="J36" s="301"/>
      <c r="K36" s="302"/>
      <c r="L36" s="291"/>
      <c r="N36" s="299" t="s">
        <v>298</v>
      </c>
      <c r="O36" s="300" t="s">
        <v>299</v>
      </c>
      <c r="P36" s="301"/>
      <c r="Q36" s="301"/>
      <c r="R36" s="301"/>
      <c r="S36" s="301"/>
      <c r="T36" s="301"/>
      <c r="U36" s="301"/>
      <c r="V36" s="301"/>
      <c r="W36" s="301"/>
      <c r="X36" s="302"/>
    </row>
    <row r="37" spans="1:25">
      <c r="A37" s="303"/>
      <c r="B37" s="280"/>
      <c r="C37" s="280"/>
      <c r="D37" s="280"/>
      <c r="E37" s="280"/>
      <c r="F37" s="280"/>
      <c r="G37" s="280"/>
      <c r="H37" s="280"/>
      <c r="I37" s="280"/>
      <c r="J37" s="280"/>
      <c r="K37" s="281"/>
      <c r="L37" s="291"/>
      <c r="N37" s="303"/>
      <c r="O37" s="280"/>
      <c r="P37" s="280"/>
      <c r="Q37" s="280"/>
      <c r="R37" s="280"/>
      <c r="S37" s="280"/>
      <c r="T37" s="280"/>
      <c r="U37" s="280"/>
      <c r="V37" s="280"/>
      <c r="W37" s="280"/>
      <c r="X37" s="281"/>
    </row>
    <row r="38" spans="1:25" ht="14.25">
      <c r="A38" s="304" t="s">
        <v>273</v>
      </c>
      <c r="B38" s="280"/>
      <c r="C38" s="280"/>
      <c r="D38" s="280"/>
      <c r="E38" s="280"/>
      <c r="F38" s="280"/>
      <c r="G38" s="280"/>
      <c r="H38" s="280"/>
      <c r="I38" s="279"/>
      <c r="J38" s="282"/>
      <c r="K38" s="614" t="s">
        <v>364</v>
      </c>
      <c r="L38" s="615"/>
      <c r="M38" s="306"/>
      <c r="N38" s="304" t="s">
        <v>273</v>
      </c>
      <c r="O38" s="280"/>
      <c r="P38" s="280"/>
      <c r="Q38" s="280"/>
      <c r="R38" s="280"/>
      <c r="S38" s="280"/>
      <c r="T38" s="280"/>
      <c r="U38" s="280"/>
      <c r="V38" s="279"/>
      <c r="W38" s="282"/>
      <c r="X38" s="614" t="s">
        <v>364</v>
      </c>
      <c r="Y38" s="615"/>
    </row>
    <row r="39" spans="1:25" ht="14.25">
      <c r="A39" s="304" t="s">
        <v>274</v>
      </c>
      <c r="B39" s="280"/>
      <c r="C39" s="280"/>
      <c r="D39" s="280"/>
      <c r="E39" s="280"/>
      <c r="F39" s="280"/>
      <c r="G39" s="280"/>
      <c r="H39" s="280"/>
      <c r="I39" s="279"/>
      <c r="J39" s="282"/>
      <c r="K39" s="616" t="s">
        <v>300</v>
      </c>
      <c r="L39" s="617"/>
      <c r="M39" s="306"/>
      <c r="N39" s="304" t="s">
        <v>274</v>
      </c>
      <c r="O39" s="280"/>
      <c r="P39" s="280"/>
      <c r="Q39" s="280"/>
      <c r="R39" s="280"/>
      <c r="S39" s="280"/>
      <c r="T39" s="280"/>
      <c r="U39" s="280"/>
      <c r="V39" s="279"/>
      <c r="W39" s="282"/>
      <c r="X39" s="616" t="s">
        <v>300</v>
      </c>
      <c r="Y39" s="617"/>
    </row>
    <row r="40" spans="1:25" ht="14.25">
      <c r="A40" s="304" t="s">
        <v>275</v>
      </c>
      <c r="B40" s="280"/>
      <c r="C40" s="280"/>
      <c r="D40" s="280"/>
      <c r="E40" s="280"/>
      <c r="F40" s="280"/>
      <c r="G40" s="280"/>
      <c r="H40" s="280"/>
      <c r="I40" s="279"/>
      <c r="J40" s="282"/>
      <c r="K40" s="612" t="s">
        <v>301</v>
      </c>
      <c r="L40" s="613"/>
      <c r="M40" s="306"/>
      <c r="N40" s="304" t="s">
        <v>275</v>
      </c>
      <c r="O40" s="280"/>
      <c r="P40" s="280"/>
      <c r="Q40" s="280"/>
      <c r="R40" s="280"/>
      <c r="S40" s="280"/>
      <c r="T40" s="280"/>
      <c r="U40" s="280"/>
      <c r="V40" s="279"/>
      <c r="W40" s="282"/>
      <c r="X40" s="612" t="s">
        <v>301</v>
      </c>
      <c r="Y40" s="613"/>
    </row>
    <row r="41" spans="1:25" ht="14.25">
      <c r="A41" s="307"/>
      <c r="B41" s="308"/>
      <c r="C41" s="308"/>
      <c r="D41" s="308"/>
      <c r="E41" s="308"/>
      <c r="F41" s="308"/>
      <c r="G41" s="308"/>
      <c r="H41" s="308"/>
      <c r="I41" s="308"/>
      <c r="J41" s="309"/>
      <c r="K41" s="310"/>
      <c r="L41" s="305"/>
      <c r="M41" s="311"/>
      <c r="N41" s="307"/>
      <c r="O41" s="308"/>
      <c r="P41" s="308"/>
      <c r="Q41" s="308"/>
      <c r="R41" s="308"/>
      <c r="S41" s="308"/>
      <c r="T41" s="308"/>
      <c r="U41" s="308"/>
      <c r="V41" s="308"/>
      <c r="W41" s="309"/>
      <c r="X41" s="310"/>
    </row>
    <row r="42" spans="1:25" ht="8.25" customHeight="1">
      <c r="A42" s="312"/>
      <c r="B42" s="313"/>
      <c r="C42" s="313"/>
      <c r="D42" s="313"/>
      <c r="E42" s="313"/>
      <c r="F42" s="313"/>
      <c r="G42" s="313"/>
      <c r="H42" s="313"/>
      <c r="I42" s="313"/>
      <c r="J42" s="314"/>
      <c r="K42" s="315"/>
      <c r="L42" s="316"/>
      <c r="M42" s="317"/>
      <c r="N42" s="312"/>
      <c r="O42" s="313"/>
      <c r="P42" s="313"/>
      <c r="Q42" s="313"/>
      <c r="R42" s="313"/>
      <c r="S42" s="313"/>
      <c r="T42" s="313"/>
      <c r="U42" s="313"/>
      <c r="V42" s="313"/>
      <c r="W42" s="314"/>
      <c r="X42" s="315"/>
    </row>
    <row r="43" spans="1:25" ht="26.25">
      <c r="A43" s="572" t="s">
        <v>362</v>
      </c>
      <c r="B43" s="572"/>
      <c r="C43" s="572"/>
      <c r="D43" s="572"/>
      <c r="E43" s="572"/>
      <c r="F43" s="572"/>
      <c r="G43" s="572"/>
      <c r="H43" s="572"/>
      <c r="I43" s="572"/>
      <c r="J43" s="572"/>
      <c r="K43" s="572"/>
      <c r="L43" s="291">
        <v>3</v>
      </c>
      <c r="N43" s="572" t="s">
        <v>362</v>
      </c>
      <c r="O43" s="572"/>
      <c r="P43" s="572"/>
      <c r="Q43" s="572"/>
      <c r="R43" s="572"/>
      <c r="S43" s="572"/>
      <c r="T43" s="572"/>
      <c r="U43" s="572"/>
      <c r="V43" s="572"/>
      <c r="W43" s="572"/>
      <c r="X43" s="572"/>
      <c r="Y43" s="256">
        <v>3</v>
      </c>
    </row>
    <row r="44" spans="1:25" ht="14.25" thickBot="1">
      <c r="A44" s="258"/>
      <c r="C44" s="259"/>
      <c r="D44" s="259" t="s">
        <v>303</v>
      </c>
      <c r="J44" s="292" t="s">
        <v>255</v>
      </c>
      <c r="L44" s="291"/>
      <c r="N44" s="258"/>
      <c r="P44" s="259"/>
      <c r="Q44" s="259" t="s">
        <v>303</v>
      </c>
      <c r="W44" s="292" t="s">
        <v>255</v>
      </c>
    </row>
    <row r="45" spans="1:25" ht="19.899999999999999" customHeight="1" thickBot="1">
      <c r="A45" s="261"/>
      <c r="B45" s="573" t="s">
        <v>279</v>
      </c>
      <c r="C45" s="574"/>
      <c r="D45" s="575" t="str">
        <f>IF(②選手情報入力!I12="","",②選手情報入力!I12)</f>
        <v/>
      </c>
      <c r="E45" s="576"/>
      <c r="F45" s="576"/>
      <c r="G45" s="577"/>
      <c r="H45" s="320" t="s">
        <v>280</v>
      </c>
      <c r="I45" s="321"/>
      <c r="J45" s="322"/>
      <c r="K45" s="323"/>
      <c r="L45" s="291"/>
      <c r="N45" s="261"/>
      <c r="O45" s="573" t="s">
        <v>279</v>
      </c>
      <c r="P45" s="574"/>
      <c r="Q45" s="575" t="str">
        <f>IF(②選手情報入力!L12="","",②選手情報入力!L12)</f>
        <v/>
      </c>
      <c r="R45" s="576"/>
      <c r="S45" s="576"/>
      <c r="T45" s="577"/>
      <c r="U45" s="320" t="s">
        <v>280</v>
      </c>
      <c r="V45" s="321"/>
      <c r="W45" s="322"/>
      <c r="X45" s="323"/>
    </row>
    <row r="46" spans="1:25" ht="21" customHeight="1">
      <c r="A46" s="264" t="s">
        <v>282</v>
      </c>
      <c r="B46" s="584" t="str">
        <f>IF(②選手情報入力!$G$12="","",②選手情報入力!$G$12)</f>
        <v/>
      </c>
      <c r="C46" s="585"/>
      <c r="D46" s="578"/>
      <c r="E46" s="579"/>
      <c r="F46" s="579"/>
      <c r="G46" s="580"/>
      <c r="H46" s="588"/>
      <c r="I46" s="589"/>
      <c r="J46" s="589"/>
      <c r="K46" s="590"/>
      <c r="L46" s="291"/>
      <c r="N46" s="264" t="s">
        <v>282</v>
      </c>
      <c r="O46" s="584" t="str">
        <f>IF(②選手情報入力!$G$12="","",②選手情報入力!$G$12)</f>
        <v/>
      </c>
      <c r="P46" s="585"/>
      <c r="Q46" s="578"/>
      <c r="R46" s="579"/>
      <c r="S46" s="579"/>
      <c r="T46" s="580"/>
      <c r="U46" s="588"/>
      <c r="V46" s="589"/>
      <c r="W46" s="589"/>
      <c r="X46" s="590"/>
    </row>
    <row r="47" spans="1:25" ht="19.899999999999999" customHeight="1" thickBot="1">
      <c r="A47" s="266"/>
      <c r="B47" s="586"/>
      <c r="C47" s="587"/>
      <c r="D47" s="581"/>
      <c r="E47" s="582"/>
      <c r="F47" s="582"/>
      <c r="G47" s="583"/>
      <c r="H47" s="591"/>
      <c r="I47" s="592"/>
      <c r="J47" s="592"/>
      <c r="K47" s="593"/>
      <c r="L47" s="291"/>
      <c r="N47" s="266"/>
      <c r="O47" s="586"/>
      <c r="P47" s="587"/>
      <c r="Q47" s="581"/>
      <c r="R47" s="582"/>
      <c r="S47" s="582"/>
      <c r="T47" s="583"/>
      <c r="U47" s="591"/>
      <c r="V47" s="592"/>
      <c r="W47" s="592"/>
      <c r="X47" s="593"/>
    </row>
    <row r="48" spans="1:25" ht="14.25">
      <c r="A48" s="293" t="s">
        <v>6</v>
      </c>
      <c r="B48" s="294"/>
      <c r="C48" s="270" t="s">
        <v>271</v>
      </c>
      <c r="D48" s="597" t="str">
        <f>IF(②選手情報入力!$E$12="","",②選手情報入力!$E$12)</f>
        <v/>
      </c>
      <c r="E48" s="598"/>
      <c r="F48" s="598"/>
      <c r="G48" s="599"/>
      <c r="H48" s="591"/>
      <c r="I48" s="592"/>
      <c r="J48" s="592"/>
      <c r="K48" s="593"/>
      <c r="L48" s="291"/>
      <c r="N48" s="293" t="s">
        <v>6</v>
      </c>
      <c r="O48" s="294"/>
      <c r="P48" s="270" t="s">
        <v>271</v>
      </c>
      <c r="Q48" s="597" t="str">
        <f>IF(②選手情報入力!$E$12="","",②選手情報入力!$E$12)</f>
        <v/>
      </c>
      <c r="R48" s="598"/>
      <c r="S48" s="598"/>
      <c r="T48" s="599"/>
      <c r="U48" s="591"/>
      <c r="V48" s="592"/>
      <c r="W48" s="592"/>
      <c r="X48" s="593"/>
    </row>
    <row r="49" spans="1:25" ht="14.25" customHeight="1">
      <c r="A49" s="600" t="str">
        <f>IF(②選手情報入力!$B$12="","",②選手情報入力!$B$12)</f>
        <v/>
      </c>
      <c r="B49" s="601"/>
      <c r="C49" s="604" t="s">
        <v>286</v>
      </c>
      <c r="D49" s="606" t="str">
        <f>IF(②選手情報入力!$D$12="","",②選手情報入力!$D$12)</f>
        <v/>
      </c>
      <c r="E49" s="607"/>
      <c r="F49" s="607"/>
      <c r="G49" s="608"/>
      <c r="H49" s="591"/>
      <c r="I49" s="592"/>
      <c r="J49" s="592"/>
      <c r="K49" s="593"/>
      <c r="L49" s="291"/>
      <c r="N49" s="600" t="str">
        <f>IF(②選手情報入力!$B$12="","",②選手情報入力!$B$12)</f>
        <v/>
      </c>
      <c r="O49" s="601"/>
      <c r="P49" s="604" t="s">
        <v>286</v>
      </c>
      <c r="Q49" s="606" t="str">
        <f>IF(②選手情報入力!$D$12="","",②選手情報入力!$D$12)</f>
        <v/>
      </c>
      <c r="R49" s="607"/>
      <c r="S49" s="607"/>
      <c r="T49" s="608"/>
      <c r="U49" s="591"/>
      <c r="V49" s="592"/>
      <c r="W49" s="592"/>
      <c r="X49" s="593"/>
    </row>
    <row r="50" spans="1:25" ht="13.9" customHeight="1" thickBot="1">
      <c r="A50" s="602"/>
      <c r="B50" s="603"/>
      <c r="C50" s="605"/>
      <c r="D50" s="609"/>
      <c r="E50" s="610"/>
      <c r="F50" s="610"/>
      <c r="G50" s="611"/>
      <c r="H50" s="594"/>
      <c r="I50" s="595"/>
      <c r="J50" s="595"/>
      <c r="K50" s="596"/>
      <c r="L50" s="291"/>
      <c r="N50" s="602"/>
      <c r="O50" s="603"/>
      <c r="P50" s="605"/>
      <c r="Q50" s="609"/>
      <c r="R50" s="610"/>
      <c r="S50" s="610"/>
      <c r="T50" s="611"/>
      <c r="U50" s="594"/>
      <c r="V50" s="595"/>
      <c r="W50" s="595"/>
      <c r="X50" s="596"/>
    </row>
    <row r="51" spans="1:25" ht="20.45" customHeight="1" thickTop="1" thickBot="1">
      <c r="A51" s="522" t="s">
        <v>289</v>
      </c>
      <c r="B51" s="525" t="s">
        <v>290</v>
      </c>
      <c r="C51" s="526"/>
      <c r="D51" s="526"/>
      <c r="E51" s="527"/>
      <c r="F51" s="528" t="s">
        <v>291</v>
      </c>
      <c r="G51" s="529"/>
      <c r="H51" s="530">
        <f>①団体情報入力!$D$5</f>
        <v>0</v>
      </c>
      <c r="I51" s="531"/>
      <c r="J51" s="531"/>
      <c r="K51" s="532"/>
      <c r="L51" s="291"/>
      <c r="N51" s="522" t="s">
        <v>289</v>
      </c>
      <c r="O51" s="525" t="s">
        <v>290</v>
      </c>
      <c r="P51" s="526"/>
      <c r="Q51" s="526"/>
      <c r="R51" s="527"/>
      <c r="S51" s="528" t="s">
        <v>291</v>
      </c>
      <c r="T51" s="529"/>
      <c r="U51" s="530">
        <f>①団体情報入力!$D$5</f>
        <v>0</v>
      </c>
      <c r="V51" s="531"/>
      <c r="W51" s="531"/>
      <c r="X51" s="532"/>
    </row>
    <row r="52" spans="1:25" ht="13.15" customHeight="1">
      <c r="A52" s="523"/>
      <c r="B52" s="533"/>
      <c r="C52" s="534"/>
      <c r="D52" s="534"/>
      <c r="E52" s="535"/>
      <c r="F52" s="295" t="s">
        <v>293</v>
      </c>
      <c r="G52" s="270" t="s">
        <v>294</v>
      </c>
      <c r="H52" s="269"/>
      <c r="I52" s="270" t="s">
        <v>264</v>
      </c>
      <c r="J52" s="269"/>
      <c r="K52" s="296" t="s">
        <v>295</v>
      </c>
      <c r="L52" s="297"/>
      <c r="M52" s="298"/>
      <c r="N52" s="523"/>
      <c r="O52" s="533"/>
      <c r="P52" s="534"/>
      <c r="Q52" s="534"/>
      <c r="R52" s="535"/>
      <c r="S52" s="295" t="s">
        <v>293</v>
      </c>
      <c r="T52" s="270" t="s">
        <v>294</v>
      </c>
      <c r="U52" s="269"/>
      <c r="V52" s="270" t="s">
        <v>264</v>
      </c>
      <c r="W52" s="269"/>
      <c r="X52" s="296" t="s">
        <v>295</v>
      </c>
    </row>
    <row r="53" spans="1:25" ht="13.15" customHeight="1">
      <c r="A53" s="523"/>
      <c r="B53" s="536"/>
      <c r="C53" s="537"/>
      <c r="D53" s="537"/>
      <c r="E53" s="538"/>
      <c r="F53" s="548"/>
      <c r="G53" s="550"/>
      <c r="H53" s="551"/>
      <c r="I53" s="542" t="str">
        <f>IF(②選手情報入力!J12="","",②選手情報入力!J12)</f>
        <v/>
      </c>
      <c r="J53" s="543"/>
      <c r="K53" s="546"/>
      <c r="L53" s="291"/>
      <c r="N53" s="523"/>
      <c r="O53" s="536"/>
      <c r="P53" s="537"/>
      <c r="Q53" s="537"/>
      <c r="R53" s="538"/>
      <c r="S53" s="548"/>
      <c r="T53" s="550"/>
      <c r="U53" s="551"/>
      <c r="V53" s="542" t="str">
        <f>IF(②選手情報入力!M12="","",②選手情報入力!M12)</f>
        <v/>
      </c>
      <c r="W53" s="543"/>
      <c r="X53" s="546"/>
    </row>
    <row r="54" spans="1:25" ht="13.15" customHeight="1">
      <c r="A54" s="524"/>
      <c r="B54" s="539"/>
      <c r="C54" s="540"/>
      <c r="D54" s="540"/>
      <c r="E54" s="541"/>
      <c r="F54" s="549"/>
      <c r="G54" s="552"/>
      <c r="H54" s="553"/>
      <c r="I54" s="544"/>
      <c r="J54" s="545"/>
      <c r="K54" s="547"/>
      <c r="L54" s="291"/>
      <c r="N54" s="524"/>
      <c r="O54" s="539"/>
      <c r="P54" s="540"/>
      <c r="Q54" s="540"/>
      <c r="R54" s="541"/>
      <c r="S54" s="549"/>
      <c r="T54" s="552"/>
      <c r="U54" s="553"/>
      <c r="V54" s="544"/>
      <c r="W54" s="545"/>
      <c r="X54" s="547"/>
    </row>
    <row r="55" spans="1:25" ht="14.45" customHeight="1">
      <c r="A55" s="339" t="s">
        <v>296</v>
      </c>
      <c r="B55" s="554"/>
      <c r="C55" s="555"/>
      <c r="D55" s="555"/>
      <c r="E55" s="556"/>
      <c r="F55" s="560"/>
      <c r="G55" s="562"/>
      <c r="H55" s="563"/>
      <c r="I55" s="566" t="str">
        <f>IF(②選手情報入力!K12="","同上",②選手情報入力!K12)</f>
        <v>同上</v>
      </c>
      <c r="J55" s="567"/>
      <c r="K55" s="570"/>
      <c r="L55" s="291"/>
      <c r="N55" s="339" t="s">
        <v>296</v>
      </c>
      <c r="O55" s="554"/>
      <c r="P55" s="555"/>
      <c r="Q55" s="555"/>
      <c r="R55" s="556"/>
      <c r="S55" s="560"/>
      <c r="T55" s="562"/>
      <c r="U55" s="563"/>
      <c r="V55" s="566" t="str">
        <f>IF(②選手情報入力!N12="","同上",②選手情報入力!N12)</f>
        <v>同上</v>
      </c>
      <c r="W55" s="567"/>
      <c r="X55" s="570"/>
    </row>
    <row r="56" spans="1:25" ht="15" customHeight="1" thickBot="1">
      <c r="A56" s="340" t="s">
        <v>297</v>
      </c>
      <c r="B56" s="557"/>
      <c r="C56" s="558"/>
      <c r="D56" s="558"/>
      <c r="E56" s="559"/>
      <c r="F56" s="561"/>
      <c r="G56" s="564"/>
      <c r="H56" s="565"/>
      <c r="I56" s="568"/>
      <c r="J56" s="569"/>
      <c r="K56" s="571"/>
      <c r="L56" s="291"/>
      <c r="N56" s="340" t="s">
        <v>297</v>
      </c>
      <c r="O56" s="557"/>
      <c r="P56" s="558"/>
      <c r="Q56" s="558"/>
      <c r="R56" s="559"/>
      <c r="S56" s="561"/>
      <c r="T56" s="564"/>
      <c r="U56" s="565"/>
      <c r="V56" s="568"/>
      <c r="W56" s="569"/>
      <c r="X56" s="571"/>
    </row>
    <row r="57" spans="1:25" ht="15" thickBot="1">
      <c r="A57" s="299" t="s">
        <v>298</v>
      </c>
      <c r="B57" s="300" t="s">
        <v>299</v>
      </c>
      <c r="C57" s="301"/>
      <c r="D57" s="301"/>
      <c r="E57" s="301"/>
      <c r="F57" s="301"/>
      <c r="G57" s="301"/>
      <c r="H57" s="301"/>
      <c r="I57" s="301"/>
      <c r="J57" s="301"/>
      <c r="K57" s="302"/>
      <c r="L57" s="291"/>
      <c r="N57" s="299" t="s">
        <v>298</v>
      </c>
      <c r="O57" s="300" t="s">
        <v>299</v>
      </c>
      <c r="P57" s="301"/>
      <c r="Q57" s="301"/>
      <c r="R57" s="301"/>
      <c r="S57" s="301"/>
      <c r="T57" s="301"/>
      <c r="U57" s="301"/>
      <c r="V57" s="301"/>
      <c r="W57" s="301"/>
      <c r="X57" s="302"/>
    </row>
    <row r="58" spans="1:25">
      <c r="A58" s="303"/>
      <c r="B58" s="280"/>
      <c r="C58" s="280"/>
      <c r="D58" s="280"/>
      <c r="E58" s="280"/>
      <c r="F58" s="280"/>
      <c r="G58" s="280"/>
      <c r="H58" s="280"/>
      <c r="I58" s="280"/>
      <c r="J58" s="280"/>
      <c r="K58" s="281"/>
      <c r="L58" s="291"/>
      <c r="N58" s="303"/>
      <c r="O58" s="280"/>
      <c r="P58" s="280"/>
      <c r="Q58" s="280"/>
      <c r="R58" s="280"/>
      <c r="S58" s="280"/>
      <c r="T58" s="280"/>
      <c r="U58" s="280"/>
      <c r="V58" s="280"/>
      <c r="W58" s="280"/>
      <c r="X58" s="281"/>
    </row>
    <row r="59" spans="1:25" ht="14.25">
      <c r="A59" s="304" t="s">
        <v>273</v>
      </c>
      <c r="B59" s="280"/>
      <c r="C59" s="280"/>
      <c r="D59" s="280"/>
      <c r="E59" s="280"/>
      <c r="F59" s="280"/>
      <c r="G59" s="280"/>
      <c r="H59" s="280"/>
      <c r="I59" s="279"/>
      <c r="J59" s="282"/>
      <c r="K59" s="614" t="s">
        <v>364</v>
      </c>
      <c r="L59" s="615"/>
      <c r="M59" s="306"/>
      <c r="N59" s="304" t="s">
        <v>273</v>
      </c>
      <c r="O59" s="280"/>
      <c r="P59" s="280"/>
      <c r="Q59" s="280"/>
      <c r="R59" s="280"/>
      <c r="S59" s="280"/>
      <c r="T59" s="280"/>
      <c r="U59" s="280"/>
      <c r="V59" s="279"/>
      <c r="W59" s="282"/>
      <c r="X59" s="614" t="s">
        <v>364</v>
      </c>
      <c r="Y59" s="615"/>
    </row>
    <row r="60" spans="1:25" ht="14.25">
      <c r="A60" s="304" t="s">
        <v>274</v>
      </c>
      <c r="B60" s="280"/>
      <c r="C60" s="280"/>
      <c r="D60" s="280"/>
      <c r="E60" s="280"/>
      <c r="F60" s="280"/>
      <c r="G60" s="280"/>
      <c r="H60" s="280"/>
      <c r="I60" s="279"/>
      <c r="J60" s="282"/>
      <c r="K60" s="616" t="s">
        <v>300</v>
      </c>
      <c r="L60" s="617"/>
      <c r="M60" s="306"/>
      <c r="N60" s="304" t="s">
        <v>274</v>
      </c>
      <c r="O60" s="280"/>
      <c r="P60" s="280"/>
      <c r="Q60" s="280"/>
      <c r="R60" s="280"/>
      <c r="S60" s="280"/>
      <c r="T60" s="280"/>
      <c r="U60" s="280"/>
      <c r="V60" s="279"/>
      <c r="W60" s="282"/>
      <c r="X60" s="616" t="s">
        <v>300</v>
      </c>
      <c r="Y60" s="617"/>
    </row>
    <row r="61" spans="1:25" ht="14.25">
      <c r="A61" s="304" t="s">
        <v>275</v>
      </c>
      <c r="B61" s="280"/>
      <c r="C61" s="280"/>
      <c r="D61" s="280"/>
      <c r="E61" s="280"/>
      <c r="F61" s="280"/>
      <c r="G61" s="280"/>
      <c r="H61" s="280"/>
      <c r="I61" s="279"/>
      <c r="J61" s="282"/>
      <c r="K61" s="612" t="s">
        <v>301</v>
      </c>
      <c r="L61" s="613"/>
      <c r="M61" s="306"/>
      <c r="N61" s="304" t="s">
        <v>275</v>
      </c>
      <c r="O61" s="280"/>
      <c r="P61" s="280"/>
      <c r="Q61" s="280"/>
      <c r="R61" s="280"/>
      <c r="S61" s="280"/>
      <c r="T61" s="280"/>
      <c r="U61" s="280"/>
      <c r="V61" s="279"/>
      <c r="W61" s="282"/>
      <c r="X61" s="612" t="s">
        <v>301</v>
      </c>
      <c r="Y61" s="613"/>
    </row>
    <row r="62" spans="1:25" ht="14.25">
      <c r="A62" s="307"/>
      <c r="B62" s="308"/>
      <c r="C62" s="308"/>
      <c r="D62" s="308"/>
      <c r="E62" s="308"/>
      <c r="F62" s="308"/>
      <c r="G62" s="308"/>
      <c r="H62" s="308"/>
      <c r="I62" s="308"/>
      <c r="J62" s="309"/>
      <c r="K62" s="310"/>
      <c r="L62" s="305"/>
      <c r="M62" s="311"/>
      <c r="N62" s="307"/>
      <c r="O62" s="308"/>
      <c r="P62" s="308"/>
      <c r="Q62" s="308"/>
      <c r="R62" s="308"/>
      <c r="S62" s="308"/>
      <c r="T62" s="308"/>
      <c r="U62" s="308"/>
      <c r="V62" s="308"/>
      <c r="W62" s="309"/>
      <c r="X62" s="310"/>
    </row>
    <row r="63" spans="1:25" ht="71.25" customHeight="1">
      <c r="A63" s="312"/>
      <c r="B63" s="313"/>
      <c r="C63" s="313"/>
      <c r="D63" s="313"/>
      <c r="E63" s="313"/>
      <c r="F63" s="313"/>
      <c r="G63" s="313"/>
      <c r="H63" s="313"/>
      <c r="I63" s="313"/>
      <c r="J63" s="314"/>
      <c r="K63" s="315"/>
      <c r="L63" s="316"/>
      <c r="M63" s="317"/>
      <c r="N63" s="312"/>
      <c r="O63" s="313"/>
      <c r="P63" s="313"/>
      <c r="Q63" s="313"/>
      <c r="R63" s="313"/>
      <c r="S63" s="313"/>
      <c r="T63" s="313"/>
      <c r="U63" s="313"/>
      <c r="V63" s="313"/>
      <c r="W63" s="314"/>
      <c r="X63" s="315"/>
      <c r="Y63" s="318"/>
    </row>
    <row r="64" spans="1:25" ht="26.25">
      <c r="A64" s="572" t="s">
        <v>362</v>
      </c>
      <c r="B64" s="572"/>
      <c r="C64" s="572"/>
      <c r="D64" s="572"/>
      <c r="E64" s="572"/>
      <c r="F64" s="572"/>
      <c r="G64" s="572"/>
      <c r="H64" s="572"/>
      <c r="I64" s="572"/>
      <c r="J64" s="572"/>
      <c r="K64" s="572"/>
      <c r="L64" s="291">
        <v>4</v>
      </c>
      <c r="N64" s="572" t="s">
        <v>363</v>
      </c>
      <c r="O64" s="572"/>
      <c r="P64" s="572"/>
      <c r="Q64" s="572"/>
      <c r="R64" s="572"/>
      <c r="S64" s="572"/>
      <c r="T64" s="572"/>
      <c r="U64" s="572"/>
      <c r="V64" s="572"/>
      <c r="W64" s="572"/>
      <c r="X64" s="572"/>
      <c r="Y64" s="256">
        <v>4</v>
      </c>
    </row>
    <row r="65" spans="1:25" ht="14.25" thickBot="1">
      <c r="A65" s="258"/>
      <c r="C65" s="259"/>
      <c r="D65" s="259" t="s">
        <v>303</v>
      </c>
      <c r="J65" s="292" t="s">
        <v>255</v>
      </c>
      <c r="L65" s="291"/>
      <c r="N65" s="258"/>
      <c r="P65" s="259"/>
      <c r="Q65" s="259" t="s">
        <v>303</v>
      </c>
      <c r="W65" s="292" t="s">
        <v>255</v>
      </c>
    </row>
    <row r="66" spans="1:25" ht="19.899999999999999" customHeight="1" thickBot="1">
      <c r="A66" s="261"/>
      <c r="B66" s="573" t="s">
        <v>279</v>
      </c>
      <c r="C66" s="574"/>
      <c r="D66" s="575" t="str">
        <f>IF(②選手情報入力!I13="","",②選手情報入力!I13)</f>
        <v/>
      </c>
      <c r="E66" s="576"/>
      <c r="F66" s="576"/>
      <c r="G66" s="577"/>
      <c r="H66" s="320" t="s">
        <v>280</v>
      </c>
      <c r="I66" s="321"/>
      <c r="J66" s="322"/>
      <c r="K66" s="323"/>
      <c r="L66" s="291"/>
      <c r="N66" s="261"/>
      <c r="O66" s="573" t="s">
        <v>279</v>
      </c>
      <c r="P66" s="574"/>
      <c r="Q66" s="575" t="str">
        <f>IF(②選手情報入力!L13="","",②選手情報入力!L13)</f>
        <v/>
      </c>
      <c r="R66" s="576"/>
      <c r="S66" s="576"/>
      <c r="T66" s="577"/>
      <c r="U66" s="320" t="s">
        <v>280</v>
      </c>
      <c r="V66" s="321"/>
      <c r="W66" s="322"/>
      <c r="X66" s="323"/>
    </row>
    <row r="67" spans="1:25" ht="21" customHeight="1">
      <c r="A67" s="264" t="s">
        <v>282</v>
      </c>
      <c r="B67" s="584" t="str">
        <f>IF(②選手情報入力!$G$13="","",②選手情報入力!$G$13)</f>
        <v/>
      </c>
      <c r="C67" s="585"/>
      <c r="D67" s="578"/>
      <c r="E67" s="579"/>
      <c r="F67" s="579"/>
      <c r="G67" s="580"/>
      <c r="H67" s="588"/>
      <c r="I67" s="589"/>
      <c r="J67" s="589"/>
      <c r="K67" s="590"/>
      <c r="L67" s="291"/>
      <c r="N67" s="264" t="s">
        <v>282</v>
      </c>
      <c r="O67" s="584" t="str">
        <f>IF(②選手情報入力!$G$13="","",②選手情報入力!$G$13)</f>
        <v/>
      </c>
      <c r="P67" s="585"/>
      <c r="Q67" s="578"/>
      <c r="R67" s="579"/>
      <c r="S67" s="579"/>
      <c r="T67" s="580"/>
      <c r="U67" s="588"/>
      <c r="V67" s="589"/>
      <c r="W67" s="589"/>
      <c r="X67" s="590"/>
    </row>
    <row r="68" spans="1:25" ht="19.899999999999999" customHeight="1" thickBot="1">
      <c r="A68" s="266"/>
      <c r="B68" s="586"/>
      <c r="C68" s="587"/>
      <c r="D68" s="581"/>
      <c r="E68" s="582"/>
      <c r="F68" s="582"/>
      <c r="G68" s="583"/>
      <c r="H68" s="591"/>
      <c r="I68" s="592"/>
      <c r="J68" s="592"/>
      <c r="K68" s="593"/>
      <c r="L68" s="291"/>
      <c r="N68" s="266"/>
      <c r="O68" s="586"/>
      <c r="P68" s="587"/>
      <c r="Q68" s="581"/>
      <c r="R68" s="582"/>
      <c r="S68" s="582"/>
      <c r="T68" s="583"/>
      <c r="U68" s="591"/>
      <c r="V68" s="592"/>
      <c r="W68" s="592"/>
      <c r="X68" s="593"/>
    </row>
    <row r="69" spans="1:25" ht="14.25">
      <c r="A69" s="293" t="s">
        <v>6</v>
      </c>
      <c r="B69" s="294"/>
      <c r="C69" s="270" t="s">
        <v>271</v>
      </c>
      <c r="D69" s="597" t="str">
        <f>IF(②選手情報入力!$E$13="","",②選手情報入力!$E$13)</f>
        <v/>
      </c>
      <c r="E69" s="598"/>
      <c r="F69" s="598"/>
      <c r="G69" s="599"/>
      <c r="H69" s="591"/>
      <c r="I69" s="592"/>
      <c r="J69" s="592"/>
      <c r="K69" s="593"/>
      <c r="L69" s="291"/>
      <c r="N69" s="293" t="s">
        <v>6</v>
      </c>
      <c r="O69" s="294"/>
      <c r="P69" s="270" t="s">
        <v>271</v>
      </c>
      <c r="Q69" s="597" t="str">
        <f>IF(②選手情報入力!$E$13="","",②選手情報入力!$E$13)</f>
        <v/>
      </c>
      <c r="R69" s="598"/>
      <c r="S69" s="598"/>
      <c r="T69" s="599"/>
      <c r="U69" s="591"/>
      <c r="V69" s="592"/>
      <c r="W69" s="592"/>
      <c r="X69" s="593"/>
    </row>
    <row r="70" spans="1:25" ht="14.25" customHeight="1">
      <c r="A70" s="600" t="str">
        <f>IF(②選手情報入力!$B$13="","",②選手情報入力!$B$13)</f>
        <v/>
      </c>
      <c r="B70" s="601"/>
      <c r="C70" s="604" t="s">
        <v>286</v>
      </c>
      <c r="D70" s="606" t="str">
        <f>IF(②選手情報入力!$D$13="","",②選手情報入力!$D$13)</f>
        <v/>
      </c>
      <c r="E70" s="607"/>
      <c r="F70" s="607"/>
      <c r="G70" s="608"/>
      <c r="H70" s="591"/>
      <c r="I70" s="592"/>
      <c r="J70" s="592"/>
      <c r="K70" s="593"/>
      <c r="L70" s="291"/>
      <c r="N70" s="600" t="str">
        <f>IF(②選手情報入力!$B$13="","",②選手情報入力!$B$13)</f>
        <v/>
      </c>
      <c r="O70" s="601"/>
      <c r="P70" s="604" t="s">
        <v>286</v>
      </c>
      <c r="Q70" s="606" t="str">
        <f>IF(②選手情報入力!$D$13="","",②選手情報入力!$D$13)</f>
        <v/>
      </c>
      <c r="R70" s="607"/>
      <c r="S70" s="607"/>
      <c r="T70" s="608"/>
      <c r="U70" s="591"/>
      <c r="V70" s="592"/>
      <c r="W70" s="592"/>
      <c r="X70" s="593"/>
    </row>
    <row r="71" spans="1:25" ht="13.9" customHeight="1" thickBot="1">
      <c r="A71" s="602"/>
      <c r="B71" s="603"/>
      <c r="C71" s="605"/>
      <c r="D71" s="609"/>
      <c r="E71" s="610"/>
      <c r="F71" s="610"/>
      <c r="G71" s="611"/>
      <c r="H71" s="594"/>
      <c r="I71" s="595"/>
      <c r="J71" s="595"/>
      <c r="K71" s="596"/>
      <c r="L71" s="291"/>
      <c r="N71" s="602"/>
      <c r="O71" s="603"/>
      <c r="P71" s="605"/>
      <c r="Q71" s="609"/>
      <c r="R71" s="610"/>
      <c r="S71" s="610"/>
      <c r="T71" s="611"/>
      <c r="U71" s="594"/>
      <c r="V71" s="595"/>
      <c r="W71" s="595"/>
      <c r="X71" s="596"/>
    </row>
    <row r="72" spans="1:25" ht="20.45" customHeight="1" thickTop="1" thickBot="1">
      <c r="A72" s="522" t="s">
        <v>289</v>
      </c>
      <c r="B72" s="525" t="s">
        <v>290</v>
      </c>
      <c r="C72" s="526"/>
      <c r="D72" s="526"/>
      <c r="E72" s="527"/>
      <c r="F72" s="528" t="s">
        <v>291</v>
      </c>
      <c r="G72" s="529"/>
      <c r="H72" s="530">
        <f>①団体情報入力!$D$5</f>
        <v>0</v>
      </c>
      <c r="I72" s="531"/>
      <c r="J72" s="531"/>
      <c r="K72" s="532"/>
      <c r="L72" s="291"/>
      <c r="N72" s="522" t="s">
        <v>289</v>
      </c>
      <c r="O72" s="525" t="s">
        <v>290</v>
      </c>
      <c r="P72" s="526"/>
      <c r="Q72" s="526"/>
      <c r="R72" s="527"/>
      <c r="S72" s="528" t="s">
        <v>291</v>
      </c>
      <c r="T72" s="529"/>
      <c r="U72" s="530">
        <f>①団体情報入力!$D$5</f>
        <v>0</v>
      </c>
      <c r="V72" s="531"/>
      <c r="W72" s="531"/>
      <c r="X72" s="532"/>
    </row>
    <row r="73" spans="1:25" ht="13.15" customHeight="1">
      <c r="A73" s="523"/>
      <c r="B73" s="533"/>
      <c r="C73" s="534"/>
      <c r="D73" s="534"/>
      <c r="E73" s="535"/>
      <c r="F73" s="295" t="s">
        <v>293</v>
      </c>
      <c r="G73" s="270" t="s">
        <v>294</v>
      </c>
      <c r="H73" s="269"/>
      <c r="I73" s="270" t="s">
        <v>264</v>
      </c>
      <c r="J73" s="269"/>
      <c r="K73" s="296" t="s">
        <v>295</v>
      </c>
      <c r="L73" s="297"/>
      <c r="M73" s="298"/>
      <c r="N73" s="523"/>
      <c r="O73" s="533"/>
      <c r="P73" s="534"/>
      <c r="Q73" s="534"/>
      <c r="R73" s="535"/>
      <c r="S73" s="295" t="s">
        <v>293</v>
      </c>
      <c r="T73" s="270" t="s">
        <v>294</v>
      </c>
      <c r="U73" s="269"/>
      <c r="V73" s="270" t="s">
        <v>264</v>
      </c>
      <c r="W73" s="269"/>
      <c r="X73" s="296" t="s">
        <v>295</v>
      </c>
    </row>
    <row r="74" spans="1:25" ht="13.15" customHeight="1">
      <c r="A74" s="523"/>
      <c r="B74" s="536"/>
      <c r="C74" s="537"/>
      <c r="D74" s="537"/>
      <c r="E74" s="538"/>
      <c r="F74" s="548"/>
      <c r="G74" s="550"/>
      <c r="H74" s="551"/>
      <c r="I74" s="542" t="str">
        <f>IF(②選手情報入力!J13="","",②選手情報入力!J13)</f>
        <v/>
      </c>
      <c r="J74" s="543"/>
      <c r="K74" s="546"/>
      <c r="L74" s="291"/>
      <c r="N74" s="523"/>
      <c r="O74" s="536"/>
      <c r="P74" s="537"/>
      <c r="Q74" s="537"/>
      <c r="R74" s="538"/>
      <c r="S74" s="548"/>
      <c r="T74" s="550"/>
      <c r="U74" s="551"/>
      <c r="V74" s="542" t="str">
        <f>IF(②選手情報入力!M13="","",②選手情報入力!M13)</f>
        <v/>
      </c>
      <c r="W74" s="543"/>
      <c r="X74" s="546"/>
    </row>
    <row r="75" spans="1:25" ht="13.15" customHeight="1">
      <c r="A75" s="524"/>
      <c r="B75" s="539"/>
      <c r="C75" s="540"/>
      <c r="D75" s="540"/>
      <c r="E75" s="541"/>
      <c r="F75" s="549"/>
      <c r="G75" s="552"/>
      <c r="H75" s="553"/>
      <c r="I75" s="544"/>
      <c r="J75" s="545"/>
      <c r="K75" s="547"/>
      <c r="L75" s="291"/>
      <c r="N75" s="524"/>
      <c r="O75" s="539"/>
      <c r="P75" s="540"/>
      <c r="Q75" s="540"/>
      <c r="R75" s="541"/>
      <c r="S75" s="549"/>
      <c r="T75" s="552"/>
      <c r="U75" s="553"/>
      <c r="V75" s="544"/>
      <c r="W75" s="545"/>
      <c r="X75" s="547"/>
    </row>
    <row r="76" spans="1:25" ht="14.45" customHeight="1">
      <c r="A76" s="339" t="s">
        <v>296</v>
      </c>
      <c r="B76" s="554"/>
      <c r="C76" s="555"/>
      <c r="D76" s="555"/>
      <c r="E76" s="556"/>
      <c r="F76" s="560"/>
      <c r="G76" s="562"/>
      <c r="H76" s="563"/>
      <c r="I76" s="566" t="str">
        <f>IF(②選手情報入力!K13="","同上",②選手情報入力!K13)</f>
        <v>同上</v>
      </c>
      <c r="J76" s="567"/>
      <c r="K76" s="570"/>
      <c r="L76" s="291"/>
      <c r="N76" s="339" t="s">
        <v>296</v>
      </c>
      <c r="O76" s="554"/>
      <c r="P76" s="555"/>
      <c r="Q76" s="555"/>
      <c r="R76" s="556"/>
      <c r="S76" s="560"/>
      <c r="T76" s="562"/>
      <c r="U76" s="563"/>
      <c r="V76" s="566" t="str">
        <f>IF(②選手情報入力!N13="","同上",②選手情報入力!N13)</f>
        <v>同上</v>
      </c>
      <c r="W76" s="567"/>
      <c r="X76" s="570"/>
    </row>
    <row r="77" spans="1:25" ht="15" customHeight="1" thickBot="1">
      <c r="A77" s="340" t="s">
        <v>297</v>
      </c>
      <c r="B77" s="557"/>
      <c r="C77" s="558"/>
      <c r="D77" s="558"/>
      <c r="E77" s="559"/>
      <c r="F77" s="561"/>
      <c r="G77" s="564"/>
      <c r="H77" s="565"/>
      <c r="I77" s="568"/>
      <c r="J77" s="569"/>
      <c r="K77" s="571"/>
      <c r="L77" s="291"/>
      <c r="N77" s="340" t="s">
        <v>297</v>
      </c>
      <c r="O77" s="557"/>
      <c r="P77" s="558"/>
      <c r="Q77" s="558"/>
      <c r="R77" s="559"/>
      <c r="S77" s="561"/>
      <c r="T77" s="564"/>
      <c r="U77" s="565"/>
      <c r="V77" s="568"/>
      <c r="W77" s="569"/>
      <c r="X77" s="571"/>
    </row>
    <row r="78" spans="1:25" ht="15" thickBot="1">
      <c r="A78" s="299" t="s">
        <v>302</v>
      </c>
      <c r="B78" s="300" t="s">
        <v>299</v>
      </c>
      <c r="C78" s="301"/>
      <c r="D78" s="301"/>
      <c r="E78" s="301"/>
      <c r="F78" s="301"/>
      <c r="G78" s="301"/>
      <c r="H78" s="301"/>
      <c r="I78" s="301"/>
      <c r="J78" s="301"/>
      <c r="K78" s="302"/>
      <c r="L78" s="291"/>
      <c r="N78" s="299" t="s">
        <v>302</v>
      </c>
      <c r="O78" s="300" t="s">
        <v>299</v>
      </c>
      <c r="P78" s="301"/>
      <c r="Q78" s="301"/>
      <c r="R78" s="301"/>
      <c r="S78" s="301"/>
      <c r="T78" s="301"/>
      <c r="U78" s="301"/>
      <c r="V78" s="301"/>
      <c r="W78" s="301"/>
      <c r="X78" s="302"/>
    </row>
    <row r="79" spans="1:25">
      <c r="A79" s="303"/>
      <c r="B79" s="280"/>
      <c r="C79" s="280"/>
      <c r="D79" s="280"/>
      <c r="E79" s="280"/>
      <c r="F79" s="280"/>
      <c r="G79" s="280"/>
      <c r="H79" s="280"/>
      <c r="I79" s="280"/>
      <c r="J79" s="280"/>
      <c r="K79" s="281"/>
      <c r="L79" s="291"/>
      <c r="N79" s="303"/>
      <c r="O79" s="280"/>
      <c r="P79" s="280"/>
      <c r="Q79" s="280"/>
      <c r="R79" s="280"/>
      <c r="S79" s="280"/>
      <c r="T79" s="280"/>
      <c r="U79" s="280"/>
      <c r="V79" s="280"/>
      <c r="W79" s="280"/>
      <c r="X79" s="281"/>
    </row>
    <row r="80" spans="1:25" ht="14.25">
      <c r="A80" s="304" t="s">
        <v>273</v>
      </c>
      <c r="B80" s="280"/>
      <c r="C80" s="280"/>
      <c r="D80" s="280"/>
      <c r="E80" s="280"/>
      <c r="F80" s="280"/>
      <c r="G80" s="280"/>
      <c r="H80" s="280"/>
      <c r="I80" s="279"/>
      <c r="J80" s="282"/>
      <c r="K80" s="614" t="s">
        <v>364</v>
      </c>
      <c r="L80" s="615"/>
      <c r="M80" s="306"/>
      <c r="N80" s="304" t="s">
        <v>273</v>
      </c>
      <c r="O80" s="280"/>
      <c r="P80" s="280"/>
      <c r="Q80" s="280"/>
      <c r="R80" s="280"/>
      <c r="S80" s="280"/>
      <c r="T80" s="280"/>
      <c r="U80" s="280"/>
      <c r="V80" s="279"/>
      <c r="W80" s="282"/>
      <c r="X80" s="614" t="s">
        <v>364</v>
      </c>
      <c r="Y80" s="615"/>
    </row>
    <row r="81" spans="1:25" ht="14.25">
      <c r="A81" s="304" t="s">
        <v>274</v>
      </c>
      <c r="B81" s="280"/>
      <c r="C81" s="280"/>
      <c r="D81" s="280"/>
      <c r="E81" s="280"/>
      <c r="F81" s="280"/>
      <c r="G81" s="280"/>
      <c r="H81" s="280"/>
      <c r="I81" s="279"/>
      <c r="J81" s="282"/>
      <c r="K81" s="616" t="s">
        <v>300</v>
      </c>
      <c r="L81" s="617"/>
      <c r="M81" s="306"/>
      <c r="N81" s="304" t="s">
        <v>274</v>
      </c>
      <c r="O81" s="280"/>
      <c r="P81" s="280"/>
      <c r="Q81" s="280"/>
      <c r="R81" s="280"/>
      <c r="S81" s="280"/>
      <c r="T81" s="280"/>
      <c r="U81" s="280"/>
      <c r="V81" s="279"/>
      <c r="W81" s="282"/>
      <c r="X81" s="616" t="s">
        <v>300</v>
      </c>
      <c r="Y81" s="617"/>
    </row>
    <row r="82" spans="1:25" ht="14.25">
      <c r="A82" s="304" t="s">
        <v>275</v>
      </c>
      <c r="B82" s="280"/>
      <c r="C82" s="280"/>
      <c r="D82" s="280"/>
      <c r="E82" s="280"/>
      <c r="F82" s="280"/>
      <c r="G82" s="280"/>
      <c r="H82" s="280"/>
      <c r="I82" s="279"/>
      <c r="J82" s="282"/>
      <c r="K82" s="612" t="s">
        <v>301</v>
      </c>
      <c r="L82" s="613"/>
      <c r="M82" s="306"/>
      <c r="N82" s="304" t="s">
        <v>275</v>
      </c>
      <c r="O82" s="280"/>
      <c r="P82" s="280"/>
      <c r="Q82" s="280"/>
      <c r="R82" s="280"/>
      <c r="S82" s="280"/>
      <c r="T82" s="280"/>
      <c r="U82" s="280"/>
      <c r="V82" s="279"/>
      <c r="W82" s="282"/>
      <c r="X82" s="612" t="s">
        <v>301</v>
      </c>
      <c r="Y82" s="613"/>
    </row>
    <row r="83" spans="1:25" ht="14.25">
      <c r="A83" s="307"/>
      <c r="B83" s="308"/>
      <c r="C83" s="308"/>
      <c r="D83" s="308"/>
      <c r="E83" s="308"/>
      <c r="F83" s="308"/>
      <c r="G83" s="308"/>
      <c r="H83" s="308"/>
      <c r="I83" s="308"/>
      <c r="J83" s="309"/>
      <c r="K83" s="310"/>
      <c r="L83" s="305"/>
      <c r="M83" s="311"/>
      <c r="N83" s="307"/>
      <c r="O83" s="308"/>
      <c r="P83" s="308"/>
      <c r="Q83" s="308"/>
      <c r="R83" s="308"/>
      <c r="S83" s="308"/>
      <c r="T83" s="308"/>
      <c r="U83" s="308"/>
      <c r="V83" s="308"/>
      <c r="W83" s="309"/>
      <c r="X83" s="310"/>
    </row>
    <row r="84" spans="1:25" ht="45" customHeight="1">
      <c r="A84" s="312"/>
      <c r="B84" s="313"/>
      <c r="C84" s="313"/>
      <c r="D84" s="313"/>
      <c r="E84" s="313"/>
      <c r="F84" s="313"/>
      <c r="G84" s="313"/>
      <c r="H84" s="313"/>
      <c r="I84" s="313"/>
      <c r="J84" s="314"/>
      <c r="K84" s="315"/>
      <c r="L84" s="316"/>
      <c r="M84" s="317"/>
      <c r="N84" s="312"/>
      <c r="O84" s="313"/>
      <c r="P84" s="313"/>
      <c r="Q84" s="313"/>
      <c r="R84" s="313"/>
      <c r="S84" s="313"/>
      <c r="T84" s="313"/>
      <c r="U84" s="313"/>
      <c r="V84" s="313"/>
      <c r="W84" s="314"/>
      <c r="X84" s="315"/>
      <c r="Y84" s="318"/>
    </row>
    <row r="85" spans="1:25" ht="26.25">
      <c r="A85" s="572" t="s">
        <v>363</v>
      </c>
      <c r="B85" s="572"/>
      <c r="C85" s="572"/>
      <c r="D85" s="572"/>
      <c r="E85" s="572"/>
      <c r="F85" s="572"/>
      <c r="G85" s="572"/>
      <c r="H85" s="572"/>
      <c r="I85" s="572"/>
      <c r="J85" s="572"/>
      <c r="K85" s="572"/>
      <c r="L85" s="291">
        <v>5</v>
      </c>
      <c r="N85" s="572" t="s">
        <v>363</v>
      </c>
      <c r="O85" s="572"/>
      <c r="P85" s="572"/>
      <c r="Q85" s="572"/>
      <c r="R85" s="572"/>
      <c r="S85" s="572"/>
      <c r="T85" s="572"/>
      <c r="U85" s="572"/>
      <c r="V85" s="572"/>
      <c r="W85" s="572"/>
      <c r="X85" s="572"/>
      <c r="Y85" s="256">
        <v>5</v>
      </c>
    </row>
    <row r="86" spans="1:25" ht="14.25" thickBot="1">
      <c r="A86" s="258"/>
      <c r="C86" s="259"/>
      <c r="D86" s="259" t="s">
        <v>303</v>
      </c>
      <c r="J86" s="292" t="s">
        <v>255</v>
      </c>
      <c r="L86" s="291"/>
      <c r="N86" s="258"/>
      <c r="P86" s="259"/>
      <c r="Q86" s="259" t="s">
        <v>303</v>
      </c>
      <c r="W86" s="292" t="s">
        <v>255</v>
      </c>
    </row>
    <row r="87" spans="1:25" ht="19.899999999999999" customHeight="1" thickBot="1">
      <c r="A87" s="261"/>
      <c r="B87" s="573" t="s">
        <v>279</v>
      </c>
      <c r="C87" s="574"/>
      <c r="D87" s="575" t="str">
        <f>IF(②選手情報入力!I14="","",②選手情報入力!I14)</f>
        <v/>
      </c>
      <c r="E87" s="576"/>
      <c r="F87" s="576"/>
      <c r="G87" s="577"/>
      <c r="H87" s="320" t="s">
        <v>280</v>
      </c>
      <c r="I87" s="321"/>
      <c r="J87" s="322"/>
      <c r="K87" s="323"/>
      <c r="L87" s="291"/>
      <c r="N87" s="261"/>
      <c r="O87" s="573" t="s">
        <v>279</v>
      </c>
      <c r="P87" s="574"/>
      <c r="Q87" s="575" t="str">
        <f>IF(②選手情報入力!L14="","",②選手情報入力!L14)</f>
        <v/>
      </c>
      <c r="R87" s="576"/>
      <c r="S87" s="576"/>
      <c r="T87" s="577"/>
      <c r="U87" s="320" t="s">
        <v>280</v>
      </c>
      <c r="V87" s="321"/>
      <c r="W87" s="322"/>
      <c r="X87" s="323"/>
    </row>
    <row r="88" spans="1:25" ht="21" customHeight="1">
      <c r="A88" s="264" t="s">
        <v>282</v>
      </c>
      <c r="B88" s="584" t="str">
        <f>IF(②選手情報入力!$G$14="","",②選手情報入力!$G$14)</f>
        <v/>
      </c>
      <c r="C88" s="585"/>
      <c r="D88" s="578"/>
      <c r="E88" s="579"/>
      <c r="F88" s="579"/>
      <c r="G88" s="580"/>
      <c r="H88" s="588"/>
      <c r="I88" s="589"/>
      <c r="J88" s="589"/>
      <c r="K88" s="590"/>
      <c r="L88" s="291"/>
      <c r="N88" s="264" t="s">
        <v>282</v>
      </c>
      <c r="O88" s="584" t="str">
        <f>IF(②選手情報入力!$G$14="","",②選手情報入力!$G$14)</f>
        <v/>
      </c>
      <c r="P88" s="585"/>
      <c r="Q88" s="578"/>
      <c r="R88" s="579"/>
      <c r="S88" s="579"/>
      <c r="T88" s="580"/>
      <c r="U88" s="588"/>
      <c r="V88" s="589"/>
      <c r="W88" s="589"/>
      <c r="X88" s="590"/>
    </row>
    <row r="89" spans="1:25" ht="19.899999999999999" customHeight="1" thickBot="1">
      <c r="A89" s="266"/>
      <c r="B89" s="586"/>
      <c r="C89" s="587"/>
      <c r="D89" s="581"/>
      <c r="E89" s="582"/>
      <c r="F89" s="582"/>
      <c r="G89" s="583"/>
      <c r="H89" s="591"/>
      <c r="I89" s="592"/>
      <c r="J89" s="592"/>
      <c r="K89" s="593"/>
      <c r="L89" s="291"/>
      <c r="N89" s="266"/>
      <c r="O89" s="586"/>
      <c r="P89" s="587"/>
      <c r="Q89" s="581"/>
      <c r="R89" s="582"/>
      <c r="S89" s="582"/>
      <c r="T89" s="583"/>
      <c r="U89" s="591"/>
      <c r="V89" s="592"/>
      <c r="W89" s="592"/>
      <c r="X89" s="593"/>
    </row>
    <row r="90" spans="1:25" ht="14.25">
      <c r="A90" s="293" t="s">
        <v>6</v>
      </c>
      <c r="B90" s="294"/>
      <c r="C90" s="270" t="s">
        <v>271</v>
      </c>
      <c r="D90" s="597" t="str">
        <f>IF(②選手情報入力!$E$14="","",②選手情報入力!$E$14)</f>
        <v/>
      </c>
      <c r="E90" s="598"/>
      <c r="F90" s="598"/>
      <c r="G90" s="599"/>
      <c r="H90" s="591"/>
      <c r="I90" s="592"/>
      <c r="J90" s="592"/>
      <c r="K90" s="593"/>
      <c r="L90" s="291"/>
      <c r="N90" s="293" t="s">
        <v>6</v>
      </c>
      <c r="O90" s="294"/>
      <c r="P90" s="270" t="s">
        <v>271</v>
      </c>
      <c r="Q90" s="597" t="str">
        <f>IF(②選手情報入力!$E$14="","",②選手情報入力!$E$14)</f>
        <v/>
      </c>
      <c r="R90" s="598"/>
      <c r="S90" s="598"/>
      <c r="T90" s="599"/>
      <c r="U90" s="591"/>
      <c r="V90" s="592"/>
      <c r="W90" s="592"/>
      <c r="X90" s="593"/>
    </row>
    <row r="91" spans="1:25" ht="14.25" customHeight="1">
      <c r="A91" s="600" t="str">
        <f>IF(②選手情報入力!$B$14="","",②選手情報入力!$B$14)</f>
        <v/>
      </c>
      <c r="B91" s="601"/>
      <c r="C91" s="604" t="s">
        <v>286</v>
      </c>
      <c r="D91" s="606" t="str">
        <f>IF(②選手情報入力!$D$14="","",②選手情報入力!$D$14)</f>
        <v/>
      </c>
      <c r="E91" s="607"/>
      <c r="F91" s="607"/>
      <c r="G91" s="608"/>
      <c r="H91" s="591"/>
      <c r="I91" s="592"/>
      <c r="J91" s="592"/>
      <c r="K91" s="593"/>
      <c r="L91" s="291"/>
      <c r="N91" s="600" t="str">
        <f>IF(②選手情報入力!$B$14="","",②選手情報入力!$B$14)</f>
        <v/>
      </c>
      <c r="O91" s="601"/>
      <c r="P91" s="604" t="s">
        <v>286</v>
      </c>
      <c r="Q91" s="606" t="str">
        <f>IF(②選手情報入力!$D$14="","",②選手情報入力!$D$14)</f>
        <v/>
      </c>
      <c r="R91" s="607"/>
      <c r="S91" s="607"/>
      <c r="T91" s="608"/>
      <c r="U91" s="591"/>
      <c r="V91" s="592"/>
      <c r="W91" s="592"/>
      <c r="X91" s="593"/>
    </row>
    <row r="92" spans="1:25" ht="13.9" customHeight="1" thickBot="1">
      <c r="A92" s="602"/>
      <c r="B92" s="603"/>
      <c r="C92" s="605"/>
      <c r="D92" s="609"/>
      <c r="E92" s="610"/>
      <c r="F92" s="610"/>
      <c r="G92" s="611"/>
      <c r="H92" s="594"/>
      <c r="I92" s="595"/>
      <c r="J92" s="595"/>
      <c r="K92" s="596"/>
      <c r="L92" s="291"/>
      <c r="N92" s="602"/>
      <c r="O92" s="603"/>
      <c r="P92" s="605"/>
      <c r="Q92" s="609"/>
      <c r="R92" s="610"/>
      <c r="S92" s="610"/>
      <c r="T92" s="611"/>
      <c r="U92" s="594"/>
      <c r="V92" s="595"/>
      <c r="W92" s="595"/>
      <c r="X92" s="596"/>
    </row>
    <row r="93" spans="1:25" ht="20.45" customHeight="1" thickTop="1" thickBot="1">
      <c r="A93" s="522" t="s">
        <v>289</v>
      </c>
      <c r="B93" s="525" t="s">
        <v>290</v>
      </c>
      <c r="C93" s="526"/>
      <c r="D93" s="526"/>
      <c r="E93" s="527"/>
      <c r="F93" s="528" t="s">
        <v>291</v>
      </c>
      <c r="G93" s="529"/>
      <c r="H93" s="530">
        <f>①団体情報入力!$D$5</f>
        <v>0</v>
      </c>
      <c r="I93" s="531"/>
      <c r="J93" s="531"/>
      <c r="K93" s="532"/>
      <c r="L93" s="291"/>
      <c r="N93" s="522" t="s">
        <v>289</v>
      </c>
      <c r="O93" s="525" t="s">
        <v>290</v>
      </c>
      <c r="P93" s="526"/>
      <c r="Q93" s="526"/>
      <c r="R93" s="527"/>
      <c r="S93" s="528" t="s">
        <v>291</v>
      </c>
      <c r="T93" s="529"/>
      <c r="U93" s="530">
        <f>①団体情報入力!$D$5</f>
        <v>0</v>
      </c>
      <c r="V93" s="531"/>
      <c r="W93" s="531"/>
      <c r="X93" s="532"/>
    </row>
    <row r="94" spans="1:25" ht="13.15" customHeight="1">
      <c r="A94" s="523"/>
      <c r="B94" s="533"/>
      <c r="C94" s="534"/>
      <c r="D94" s="534"/>
      <c r="E94" s="535"/>
      <c r="F94" s="295" t="s">
        <v>293</v>
      </c>
      <c r="G94" s="270" t="s">
        <v>294</v>
      </c>
      <c r="H94" s="269"/>
      <c r="I94" s="270" t="s">
        <v>264</v>
      </c>
      <c r="J94" s="269"/>
      <c r="K94" s="296" t="s">
        <v>295</v>
      </c>
      <c r="L94" s="297"/>
      <c r="M94" s="298"/>
      <c r="N94" s="523"/>
      <c r="O94" s="533"/>
      <c r="P94" s="534"/>
      <c r="Q94" s="534"/>
      <c r="R94" s="535"/>
      <c r="S94" s="295" t="s">
        <v>293</v>
      </c>
      <c r="T94" s="270" t="s">
        <v>294</v>
      </c>
      <c r="U94" s="269"/>
      <c r="V94" s="270" t="s">
        <v>264</v>
      </c>
      <c r="W94" s="269"/>
      <c r="X94" s="296" t="s">
        <v>295</v>
      </c>
    </row>
    <row r="95" spans="1:25" ht="13.15" customHeight="1">
      <c r="A95" s="523"/>
      <c r="B95" s="536"/>
      <c r="C95" s="537"/>
      <c r="D95" s="537"/>
      <c r="E95" s="538"/>
      <c r="F95" s="548"/>
      <c r="G95" s="550"/>
      <c r="H95" s="551"/>
      <c r="I95" s="542" t="str">
        <f>IF(②選手情報入力!J14="","",②選手情報入力!J14)</f>
        <v/>
      </c>
      <c r="J95" s="543"/>
      <c r="K95" s="546"/>
      <c r="L95" s="291"/>
      <c r="N95" s="523"/>
      <c r="O95" s="536"/>
      <c r="P95" s="537"/>
      <c r="Q95" s="537"/>
      <c r="R95" s="538"/>
      <c r="S95" s="548"/>
      <c r="T95" s="550"/>
      <c r="U95" s="551"/>
      <c r="V95" s="542" t="str">
        <f>IF(②選手情報入力!M14="","",②選手情報入力!M14)</f>
        <v/>
      </c>
      <c r="W95" s="543"/>
      <c r="X95" s="546"/>
    </row>
    <row r="96" spans="1:25" ht="13.15" customHeight="1">
      <c r="A96" s="524"/>
      <c r="B96" s="539"/>
      <c r="C96" s="540"/>
      <c r="D96" s="540"/>
      <c r="E96" s="541"/>
      <c r="F96" s="549"/>
      <c r="G96" s="552"/>
      <c r="H96" s="553"/>
      <c r="I96" s="544"/>
      <c r="J96" s="545"/>
      <c r="K96" s="547"/>
      <c r="L96" s="291"/>
      <c r="N96" s="524"/>
      <c r="O96" s="539"/>
      <c r="P96" s="540"/>
      <c r="Q96" s="540"/>
      <c r="R96" s="541"/>
      <c r="S96" s="549"/>
      <c r="T96" s="552"/>
      <c r="U96" s="553"/>
      <c r="V96" s="544"/>
      <c r="W96" s="545"/>
      <c r="X96" s="547"/>
    </row>
    <row r="97" spans="1:25" ht="14.45" customHeight="1">
      <c r="A97" s="339" t="s">
        <v>296</v>
      </c>
      <c r="B97" s="554"/>
      <c r="C97" s="555"/>
      <c r="D97" s="555"/>
      <c r="E97" s="556"/>
      <c r="F97" s="560"/>
      <c r="G97" s="562"/>
      <c r="H97" s="563"/>
      <c r="I97" s="566" t="str">
        <f>IF(②選手情報入力!K14="","同上",②選手情報入力!K14)</f>
        <v>同上</v>
      </c>
      <c r="J97" s="567"/>
      <c r="K97" s="570"/>
      <c r="L97" s="291"/>
      <c r="N97" s="339" t="s">
        <v>296</v>
      </c>
      <c r="O97" s="554"/>
      <c r="P97" s="555"/>
      <c r="Q97" s="555"/>
      <c r="R97" s="556"/>
      <c r="S97" s="560"/>
      <c r="T97" s="562"/>
      <c r="U97" s="563"/>
      <c r="V97" s="566" t="str">
        <f>IF(②選手情報入力!N14="","同上",②選手情報入力!N14)</f>
        <v>同上</v>
      </c>
      <c r="W97" s="567"/>
      <c r="X97" s="570"/>
    </row>
    <row r="98" spans="1:25" ht="15" customHeight="1" thickBot="1">
      <c r="A98" s="340" t="s">
        <v>297</v>
      </c>
      <c r="B98" s="557"/>
      <c r="C98" s="558"/>
      <c r="D98" s="558"/>
      <c r="E98" s="559"/>
      <c r="F98" s="561"/>
      <c r="G98" s="564"/>
      <c r="H98" s="565"/>
      <c r="I98" s="568"/>
      <c r="J98" s="569"/>
      <c r="K98" s="571"/>
      <c r="L98" s="291"/>
      <c r="N98" s="340" t="s">
        <v>297</v>
      </c>
      <c r="O98" s="557"/>
      <c r="P98" s="558"/>
      <c r="Q98" s="558"/>
      <c r="R98" s="559"/>
      <c r="S98" s="561"/>
      <c r="T98" s="564"/>
      <c r="U98" s="565"/>
      <c r="V98" s="568"/>
      <c r="W98" s="569"/>
      <c r="X98" s="571"/>
    </row>
    <row r="99" spans="1:25" ht="15" thickBot="1">
      <c r="A99" s="299" t="s">
        <v>302</v>
      </c>
      <c r="B99" s="300" t="s">
        <v>299</v>
      </c>
      <c r="C99" s="301"/>
      <c r="D99" s="301"/>
      <c r="E99" s="301"/>
      <c r="F99" s="301"/>
      <c r="G99" s="301"/>
      <c r="H99" s="301"/>
      <c r="I99" s="301"/>
      <c r="J99" s="301"/>
      <c r="K99" s="302"/>
      <c r="L99" s="291"/>
      <c r="N99" s="299" t="s">
        <v>302</v>
      </c>
      <c r="O99" s="300" t="s">
        <v>299</v>
      </c>
      <c r="P99" s="301"/>
      <c r="Q99" s="301"/>
      <c r="R99" s="301"/>
      <c r="S99" s="301"/>
      <c r="T99" s="301"/>
      <c r="U99" s="301"/>
      <c r="V99" s="301"/>
      <c r="W99" s="301"/>
      <c r="X99" s="302"/>
    </row>
    <row r="100" spans="1:25">
      <c r="A100" s="303"/>
      <c r="B100" s="280"/>
      <c r="C100" s="280"/>
      <c r="D100" s="280"/>
      <c r="E100" s="280"/>
      <c r="F100" s="280"/>
      <c r="G100" s="280"/>
      <c r="H100" s="280"/>
      <c r="I100" s="280"/>
      <c r="J100" s="280"/>
      <c r="K100" s="281"/>
      <c r="L100" s="291"/>
      <c r="N100" s="303"/>
      <c r="O100" s="280"/>
      <c r="P100" s="280"/>
      <c r="Q100" s="280"/>
      <c r="R100" s="280"/>
      <c r="S100" s="280"/>
      <c r="T100" s="280"/>
      <c r="U100" s="280"/>
      <c r="V100" s="280"/>
      <c r="W100" s="280"/>
      <c r="X100" s="281"/>
    </row>
    <row r="101" spans="1:25" ht="14.25">
      <c r="A101" s="304" t="s">
        <v>273</v>
      </c>
      <c r="B101" s="280"/>
      <c r="C101" s="280"/>
      <c r="D101" s="280"/>
      <c r="E101" s="280"/>
      <c r="F101" s="280"/>
      <c r="G101" s="280"/>
      <c r="H101" s="280"/>
      <c r="I101" s="279"/>
      <c r="J101" s="282"/>
      <c r="K101" s="614" t="s">
        <v>364</v>
      </c>
      <c r="L101" s="615"/>
      <c r="M101" s="306"/>
      <c r="N101" s="304" t="s">
        <v>273</v>
      </c>
      <c r="O101" s="280"/>
      <c r="P101" s="280"/>
      <c r="Q101" s="280"/>
      <c r="R101" s="280"/>
      <c r="S101" s="280"/>
      <c r="T101" s="280"/>
      <c r="U101" s="280"/>
      <c r="V101" s="279"/>
      <c r="W101" s="282"/>
      <c r="X101" s="614" t="s">
        <v>364</v>
      </c>
      <c r="Y101" s="615"/>
    </row>
    <row r="102" spans="1:25" ht="14.25">
      <c r="A102" s="304" t="s">
        <v>274</v>
      </c>
      <c r="B102" s="280"/>
      <c r="C102" s="280"/>
      <c r="D102" s="280"/>
      <c r="E102" s="280"/>
      <c r="F102" s="280"/>
      <c r="G102" s="280"/>
      <c r="H102" s="280"/>
      <c r="I102" s="279"/>
      <c r="J102" s="282"/>
      <c r="K102" s="616" t="s">
        <v>300</v>
      </c>
      <c r="L102" s="617"/>
      <c r="M102" s="306"/>
      <c r="N102" s="304" t="s">
        <v>274</v>
      </c>
      <c r="O102" s="280"/>
      <c r="P102" s="280"/>
      <c r="Q102" s="280"/>
      <c r="R102" s="280"/>
      <c r="S102" s="280"/>
      <c r="T102" s="280"/>
      <c r="U102" s="280"/>
      <c r="V102" s="279"/>
      <c r="W102" s="282"/>
      <c r="X102" s="616" t="s">
        <v>300</v>
      </c>
      <c r="Y102" s="617"/>
    </row>
    <row r="103" spans="1:25" ht="14.25">
      <c r="A103" s="304" t="s">
        <v>275</v>
      </c>
      <c r="B103" s="280"/>
      <c r="C103" s="280"/>
      <c r="D103" s="280"/>
      <c r="E103" s="280"/>
      <c r="F103" s="280"/>
      <c r="G103" s="280"/>
      <c r="H103" s="280"/>
      <c r="I103" s="279"/>
      <c r="J103" s="282"/>
      <c r="K103" s="612" t="s">
        <v>301</v>
      </c>
      <c r="L103" s="613"/>
      <c r="M103" s="306"/>
      <c r="N103" s="304" t="s">
        <v>275</v>
      </c>
      <c r="O103" s="280"/>
      <c r="P103" s="280"/>
      <c r="Q103" s="280"/>
      <c r="R103" s="280"/>
      <c r="S103" s="280"/>
      <c r="T103" s="280"/>
      <c r="U103" s="280"/>
      <c r="V103" s="279"/>
      <c r="W103" s="282"/>
      <c r="X103" s="612" t="s">
        <v>301</v>
      </c>
      <c r="Y103" s="613"/>
    </row>
    <row r="104" spans="1:25" ht="14.25">
      <c r="A104" s="307"/>
      <c r="B104" s="308"/>
      <c r="C104" s="308"/>
      <c r="D104" s="308"/>
      <c r="E104" s="308"/>
      <c r="F104" s="308"/>
      <c r="G104" s="308"/>
      <c r="H104" s="308"/>
      <c r="I104" s="308"/>
      <c r="J104" s="309"/>
      <c r="K104" s="310"/>
      <c r="L104" s="305"/>
      <c r="M104" s="311"/>
      <c r="N104" s="307"/>
      <c r="O104" s="308"/>
      <c r="P104" s="308"/>
      <c r="Q104" s="308"/>
      <c r="R104" s="308"/>
      <c r="S104" s="308"/>
      <c r="T104" s="308"/>
      <c r="U104" s="308"/>
      <c r="V104" s="308"/>
      <c r="W104" s="309"/>
      <c r="X104" s="310"/>
    </row>
    <row r="105" spans="1:25" ht="39.75" customHeight="1">
      <c r="A105" s="307"/>
      <c r="B105" s="308"/>
      <c r="C105" s="308"/>
      <c r="D105" s="308"/>
      <c r="E105" s="308"/>
      <c r="F105" s="308"/>
      <c r="G105" s="308"/>
      <c r="H105" s="308"/>
      <c r="I105" s="308"/>
      <c r="J105" s="309"/>
      <c r="K105" s="310"/>
      <c r="L105" s="305"/>
      <c r="M105" s="311"/>
      <c r="N105" s="307"/>
      <c r="O105" s="308"/>
      <c r="P105" s="308"/>
      <c r="Q105" s="308"/>
      <c r="R105" s="308"/>
      <c r="S105" s="308"/>
      <c r="T105" s="308"/>
      <c r="U105" s="308"/>
      <c r="V105" s="308"/>
      <c r="W105" s="309"/>
      <c r="X105" s="310"/>
    </row>
    <row r="106" spans="1:25" ht="40.5" customHeight="1">
      <c r="A106" s="312"/>
      <c r="B106" s="313"/>
      <c r="C106" s="313"/>
      <c r="D106" s="313"/>
      <c r="E106" s="313"/>
      <c r="F106" s="313"/>
      <c r="G106" s="313"/>
      <c r="H106" s="313"/>
      <c r="I106" s="313"/>
      <c r="J106" s="314"/>
      <c r="K106" s="315"/>
      <c r="L106" s="316"/>
      <c r="M106" s="317"/>
      <c r="N106" s="312"/>
      <c r="O106" s="313"/>
      <c r="P106" s="313"/>
      <c r="Q106" s="313"/>
      <c r="R106" s="313"/>
      <c r="S106" s="313"/>
      <c r="T106" s="313"/>
      <c r="U106" s="313"/>
      <c r="V106" s="313"/>
      <c r="W106" s="314"/>
      <c r="X106" s="315"/>
      <c r="Y106" s="318"/>
    </row>
    <row r="107" spans="1:25" ht="26.25">
      <c r="A107" s="572" t="s">
        <v>363</v>
      </c>
      <c r="B107" s="572"/>
      <c r="C107" s="572"/>
      <c r="D107" s="572"/>
      <c r="E107" s="572"/>
      <c r="F107" s="572"/>
      <c r="G107" s="572"/>
      <c r="H107" s="572"/>
      <c r="I107" s="572"/>
      <c r="J107" s="572"/>
      <c r="K107" s="572"/>
      <c r="L107" s="291">
        <v>6</v>
      </c>
      <c r="N107" s="572" t="s">
        <v>362</v>
      </c>
      <c r="O107" s="572"/>
      <c r="P107" s="572"/>
      <c r="Q107" s="572"/>
      <c r="R107" s="572"/>
      <c r="S107" s="572"/>
      <c r="T107" s="572"/>
      <c r="U107" s="572"/>
      <c r="V107" s="572"/>
      <c r="W107" s="572"/>
      <c r="X107" s="572"/>
      <c r="Y107" s="256">
        <v>6</v>
      </c>
    </row>
    <row r="108" spans="1:25" ht="14.25" thickBot="1">
      <c r="A108" s="258"/>
      <c r="C108" s="259"/>
      <c r="D108" s="259" t="s">
        <v>303</v>
      </c>
      <c r="J108" s="292" t="s">
        <v>255</v>
      </c>
      <c r="L108" s="291"/>
      <c r="N108" s="258"/>
      <c r="P108" s="259"/>
      <c r="Q108" s="259" t="s">
        <v>303</v>
      </c>
      <c r="W108" s="292" t="s">
        <v>255</v>
      </c>
    </row>
    <row r="109" spans="1:25" ht="19.899999999999999" customHeight="1" thickBot="1">
      <c r="A109" s="261"/>
      <c r="B109" s="573" t="s">
        <v>279</v>
      </c>
      <c r="C109" s="574"/>
      <c r="D109" s="575" t="str">
        <f>IF(②選手情報入力!I15="","",②選手情報入力!I15)</f>
        <v/>
      </c>
      <c r="E109" s="576"/>
      <c r="F109" s="576"/>
      <c r="G109" s="577"/>
      <c r="H109" s="320" t="s">
        <v>280</v>
      </c>
      <c r="I109" s="321"/>
      <c r="J109" s="322"/>
      <c r="K109" s="323"/>
      <c r="L109" s="291"/>
      <c r="N109" s="261"/>
      <c r="O109" s="573" t="s">
        <v>279</v>
      </c>
      <c r="P109" s="574"/>
      <c r="Q109" s="575" t="str">
        <f>IF(②選手情報入力!L15="","",②選手情報入力!L15)</f>
        <v/>
      </c>
      <c r="R109" s="576"/>
      <c r="S109" s="576"/>
      <c r="T109" s="577"/>
      <c r="U109" s="320" t="s">
        <v>280</v>
      </c>
      <c r="V109" s="321"/>
      <c r="W109" s="322"/>
      <c r="X109" s="323"/>
    </row>
    <row r="110" spans="1:25" ht="21" customHeight="1">
      <c r="A110" s="264" t="s">
        <v>282</v>
      </c>
      <c r="B110" s="584" t="str">
        <f>IF(②選手情報入力!$G$15="","",②選手情報入力!$G$15)</f>
        <v/>
      </c>
      <c r="C110" s="585"/>
      <c r="D110" s="578"/>
      <c r="E110" s="579"/>
      <c r="F110" s="579"/>
      <c r="G110" s="580"/>
      <c r="H110" s="588"/>
      <c r="I110" s="589"/>
      <c r="J110" s="589"/>
      <c r="K110" s="590"/>
      <c r="L110" s="291"/>
      <c r="N110" s="264" t="s">
        <v>282</v>
      </c>
      <c r="O110" s="584" t="str">
        <f>IF(②選手情報入力!$G$15="","",②選手情報入力!$G$15)</f>
        <v/>
      </c>
      <c r="P110" s="585"/>
      <c r="Q110" s="578"/>
      <c r="R110" s="579"/>
      <c r="S110" s="579"/>
      <c r="T110" s="580"/>
      <c r="U110" s="588"/>
      <c r="V110" s="589"/>
      <c r="W110" s="589"/>
      <c r="X110" s="590"/>
    </row>
    <row r="111" spans="1:25" ht="19.899999999999999" customHeight="1" thickBot="1">
      <c r="A111" s="266"/>
      <c r="B111" s="586"/>
      <c r="C111" s="587"/>
      <c r="D111" s="581"/>
      <c r="E111" s="582"/>
      <c r="F111" s="582"/>
      <c r="G111" s="583"/>
      <c r="H111" s="591"/>
      <c r="I111" s="592"/>
      <c r="J111" s="592"/>
      <c r="K111" s="593"/>
      <c r="L111" s="291"/>
      <c r="N111" s="266"/>
      <c r="O111" s="586"/>
      <c r="P111" s="587"/>
      <c r="Q111" s="581"/>
      <c r="R111" s="582"/>
      <c r="S111" s="582"/>
      <c r="T111" s="583"/>
      <c r="U111" s="591"/>
      <c r="V111" s="592"/>
      <c r="W111" s="592"/>
      <c r="X111" s="593"/>
    </row>
    <row r="112" spans="1:25" ht="14.25">
      <c r="A112" s="293" t="s">
        <v>6</v>
      </c>
      <c r="B112" s="294"/>
      <c r="C112" s="270" t="s">
        <v>271</v>
      </c>
      <c r="D112" s="597" t="str">
        <f>IF(②選手情報入力!$E$15="","",②選手情報入力!$E$15)</f>
        <v/>
      </c>
      <c r="E112" s="598"/>
      <c r="F112" s="598"/>
      <c r="G112" s="599"/>
      <c r="H112" s="591"/>
      <c r="I112" s="592"/>
      <c r="J112" s="592"/>
      <c r="K112" s="593"/>
      <c r="L112" s="291"/>
      <c r="N112" s="293" t="s">
        <v>6</v>
      </c>
      <c r="O112" s="294"/>
      <c r="P112" s="270" t="s">
        <v>271</v>
      </c>
      <c r="Q112" s="597" t="str">
        <f>IF(②選手情報入力!$E$15="","",②選手情報入力!$E$15)</f>
        <v/>
      </c>
      <c r="R112" s="598"/>
      <c r="S112" s="598"/>
      <c r="T112" s="599"/>
      <c r="U112" s="591"/>
      <c r="V112" s="592"/>
      <c r="W112" s="592"/>
      <c r="X112" s="593"/>
    </row>
    <row r="113" spans="1:25" ht="14.25" customHeight="1">
      <c r="A113" s="600" t="str">
        <f>IF(②選手情報入力!$B$15="","",②選手情報入力!$B$15)</f>
        <v/>
      </c>
      <c r="B113" s="601"/>
      <c r="C113" s="604" t="s">
        <v>286</v>
      </c>
      <c r="D113" s="606" t="str">
        <f>IF(②選手情報入力!$D$15="","",②選手情報入力!$D$15)</f>
        <v/>
      </c>
      <c r="E113" s="607"/>
      <c r="F113" s="607"/>
      <c r="G113" s="608"/>
      <c r="H113" s="591"/>
      <c r="I113" s="592"/>
      <c r="J113" s="592"/>
      <c r="K113" s="593"/>
      <c r="L113" s="291"/>
      <c r="N113" s="600" t="str">
        <f>IF(②選手情報入力!$B$15="","",②選手情報入力!$B$15)</f>
        <v/>
      </c>
      <c r="O113" s="601"/>
      <c r="P113" s="604" t="s">
        <v>286</v>
      </c>
      <c r="Q113" s="606" t="str">
        <f>IF(②選手情報入力!$D$15="","",②選手情報入力!$D$15)</f>
        <v/>
      </c>
      <c r="R113" s="607"/>
      <c r="S113" s="607"/>
      <c r="T113" s="608"/>
      <c r="U113" s="591"/>
      <c r="V113" s="592"/>
      <c r="W113" s="592"/>
      <c r="X113" s="593"/>
    </row>
    <row r="114" spans="1:25" ht="13.9" customHeight="1" thickBot="1">
      <c r="A114" s="602"/>
      <c r="B114" s="603"/>
      <c r="C114" s="605"/>
      <c r="D114" s="609"/>
      <c r="E114" s="610"/>
      <c r="F114" s="610"/>
      <c r="G114" s="611"/>
      <c r="H114" s="594"/>
      <c r="I114" s="595"/>
      <c r="J114" s="595"/>
      <c r="K114" s="596"/>
      <c r="L114" s="291"/>
      <c r="N114" s="602"/>
      <c r="O114" s="603"/>
      <c r="P114" s="605"/>
      <c r="Q114" s="609"/>
      <c r="R114" s="610"/>
      <c r="S114" s="610"/>
      <c r="T114" s="611"/>
      <c r="U114" s="594"/>
      <c r="V114" s="595"/>
      <c r="W114" s="595"/>
      <c r="X114" s="596"/>
    </row>
    <row r="115" spans="1:25" ht="20.45" customHeight="1" thickTop="1" thickBot="1">
      <c r="A115" s="522" t="s">
        <v>289</v>
      </c>
      <c r="B115" s="525" t="s">
        <v>290</v>
      </c>
      <c r="C115" s="526"/>
      <c r="D115" s="526"/>
      <c r="E115" s="527"/>
      <c r="F115" s="528" t="s">
        <v>291</v>
      </c>
      <c r="G115" s="529"/>
      <c r="H115" s="530">
        <f>①団体情報入力!$D$5</f>
        <v>0</v>
      </c>
      <c r="I115" s="531"/>
      <c r="J115" s="531"/>
      <c r="K115" s="532"/>
      <c r="L115" s="291"/>
      <c r="N115" s="522" t="s">
        <v>289</v>
      </c>
      <c r="O115" s="525" t="s">
        <v>290</v>
      </c>
      <c r="P115" s="526"/>
      <c r="Q115" s="526"/>
      <c r="R115" s="527"/>
      <c r="S115" s="528" t="s">
        <v>291</v>
      </c>
      <c r="T115" s="529"/>
      <c r="U115" s="530">
        <f>①団体情報入力!$D$5</f>
        <v>0</v>
      </c>
      <c r="V115" s="531"/>
      <c r="W115" s="531"/>
      <c r="X115" s="532"/>
    </row>
    <row r="116" spans="1:25" ht="13.15" customHeight="1">
      <c r="A116" s="523"/>
      <c r="B116" s="533"/>
      <c r="C116" s="534"/>
      <c r="D116" s="534"/>
      <c r="E116" s="535"/>
      <c r="F116" s="295" t="s">
        <v>293</v>
      </c>
      <c r="G116" s="270" t="s">
        <v>294</v>
      </c>
      <c r="H116" s="269"/>
      <c r="I116" s="270" t="s">
        <v>264</v>
      </c>
      <c r="J116" s="269"/>
      <c r="K116" s="296" t="s">
        <v>295</v>
      </c>
      <c r="L116" s="297"/>
      <c r="M116" s="298"/>
      <c r="N116" s="523"/>
      <c r="O116" s="533"/>
      <c r="P116" s="534"/>
      <c r="Q116" s="534"/>
      <c r="R116" s="535"/>
      <c r="S116" s="295" t="s">
        <v>293</v>
      </c>
      <c r="T116" s="270" t="s">
        <v>294</v>
      </c>
      <c r="U116" s="269"/>
      <c r="V116" s="270" t="s">
        <v>264</v>
      </c>
      <c r="W116" s="269"/>
      <c r="X116" s="296" t="s">
        <v>295</v>
      </c>
    </row>
    <row r="117" spans="1:25" ht="13.15" customHeight="1">
      <c r="A117" s="523"/>
      <c r="B117" s="536"/>
      <c r="C117" s="537"/>
      <c r="D117" s="537"/>
      <c r="E117" s="538"/>
      <c r="F117" s="548"/>
      <c r="G117" s="550"/>
      <c r="H117" s="551"/>
      <c r="I117" s="542" t="str">
        <f>IF(②選手情報入力!J15="","",②選手情報入力!J15)</f>
        <v/>
      </c>
      <c r="J117" s="543"/>
      <c r="K117" s="546"/>
      <c r="L117" s="291"/>
      <c r="N117" s="523"/>
      <c r="O117" s="536"/>
      <c r="P117" s="537"/>
      <c r="Q117" s="537"/>
      <c r="R117" s="538"/>
      <c r="S117" s="548"/>
      <c r="T117" s="550"/>
      <c r="U117" s="551"/>
      <c r="V117" s="542" t="str">
        <f>IF(②選手情報入力!M15="","",②選手情報入力!M15)</f>
        <v/>
      </c>
      <c r="W117" s="543"/>
      <c r="X117" s="546"/>
    </row>
    <row r="118" spans="1:25" ht="13.15" customHeight="1">
      <c r="A118" s="524"/>
      <c r="B118" s="539"/>
      <c r="C118" s="540"/>
      <c r="D118" s="540"/>
      <c r="E118" s="541"/>
      <c r="F118" s="549"/>
      <c r="G118" s="552"/>
      <c r="H118" s="553"/>
      <c r="I118" s="544"/>
      <c r="J118" s="545"/>
      <c r="K118" s="547"/>
      <c r="L118" s="291"/>
      <c r="N118" s="524"/>
      <c r="O118" s="539"/>
      <c r="P118" s="540"/>
      <c r="Q118" s="540"/>
      <c r="R118" s="541"/>
      <c r="S118" s="549"/>
      <c r="T118" s="552"/>
      <c r="U118" s="553"/>
      <c r="V118" s="544"/>
      <c r="W118" s="545"/>
      <c r="X118" s="547"/>
    </row>
    <row r="119" spans="1:25" ht="14.45" customHeight="1">
      <c r="A119" s="339" t="s">
        <v>296</v>
      </c>
      <c r="B119" s="554"/>
      <c r="C119" s="555"/>
      <c r="D119" s="555"/>
      <c r="E119" s="556"/>
      <c r="F119" s="560"/>
      <c r="G119" s="562"/>
      <c r="H119" s="563"/>
      <c r="I119" s="566" t="str">
        <f>IF(②選手情報入力!K15="","同上",②選手情報入力!K15)</f>
        <v>同上</v>
      </c>
      <c r="J119" s="567"/>
      <c r="K119" s="570"/>
      <c r="L119" s="291"/>
      <c r="N119" s="339" t="s">
        <v>296</v>
      </c>
      <c r="O119" s="554"/>
      <c r="P119" s="555"/>
      <c r="Q119" s="555"/>
      <c r="R119" s="556"/>
      <c r="S119" s="560"/>
      <c r="T119" s="562"/>
      <c r="U119" s="563"/>
      <c r="V119" s="566" t="str">
        <f>IF(②選手情報入力!N15="","同上",②選手情報入力!N15)</f>
        <v>同上</v>
      </c>
      <c r="W119" s="567"/>
      <c r="X119" s="570"/>
    </row>
    <row r="120" spans="1:25" ht="15" customHeight="1" thickBot="1">
      <c r="A120" s="340" t="s">
        <v>297</v>
      </c>
      <c r="B120" s="557"/>
      <c r="C120" s="558"/>
      <c r="D120" s="558"/>
      <c r="E120" s="559"/>
      <c r="F120" s="561"/>
      <c r="G120" s="564"/>
      <c r="H120" s="565"/>
      <c r="I120" s="568"/>
      <c r="J120" s="569"/>
      <c r="K120" s="571"/>
      <c r="L120" s="291"/>
      <c r="N120" s="340" t="s">
        <v>297</v>
      </c>
      <c r="O120" s="557"/>
      <c r="P120" s="558"/>
      <c r="Q120" s="558"/>
      <c r="R120" s="559"/>
      <c r="S120" s="561"/>
      <c r="T120" s="564"/>
      <c r="U120" s="565"/>
      <c r="V120" s="568"/>
      <c r="W120" s="569"/>
      <c r="X120" s="571"/>
    </row>
    <row r="121" spans="1:25" ht="15" thickBot="1">
      <c r="A121" s="299" t="s">
        <v>302</v>
      </c>
      <c r="B121" s="300" t="s">
        <v>299</v>
      </c>
      <c r="C121" s="301"/>
      <c r="D121" s="301"/>
      <c r="E121" s="301"/>
      <c r="F121" s="301"/>
      <c r="G121" s="301"/>
      <c r="H121" s="301"/>
      <c r="I121" s="301"/>
      <c r="J121" s="301"/>
      <c r="K121" s="302"/>
      <c r="L121" s="291"/>
      <c r="N121" s="299" t="s">
        <v>302</v>
      </c>
      <c r="O121" s="300" t="s">
        <v>299</v>
      </c>
      <c r="P121" s="301"/>
      <c r="Q121" s="301"/>
      <c r="R121" s="301"/>
      <c r="S121" s="301"/>
      <c r="T121" s="301"/>
      <c r="U121" s="301"/>
      <c r="V121" s="301"/>
      <c r="W121" s="301"/>
      <c r="X121" s="302"/>
    </row>
    <row r="122" spans="1:25">
      <c r="A122" s="303"/>
      <c r="B122" s="280"/>
      <c r="C122" s="280"/>
      <c r="D122" s="280"/>
      <c r="E122" s="280"/>
      <c r="F122" s="280"/>
      <c r="G122" s="280"/>
      <c r="H122" s="280"/>
      <c r="I122" s="280"/>
      <c r="J122" s="280"/>
      <c r="K122" s="281"/>
      <c r="L122" s="291"/>
      <c r="N122" s="303"/>
      <c r="O122" s="280"/>
      <c r="P122" s="280"/>
      <c r="Q122" s="280"/>
      <c r="R122" s="280"/>
      <c r="S122" s="280"/>
      <c r="T122" s="280"/>
      <c r="U122" s="280"/>
      <c r="V122" s="280"/>
      <c r="W122" s="280"/>
      <c r="X122" s="281"/>
    </row>
    <row r="123" spans="1:25" ht="14.25">
      <c r="A123" s="304" t="s">
        <v>273</v>
      </c>
      <c r="B123" s="280"/>
      <c r="C123" s="280"/>
      <c r="D123" s="280"/>
      <c r="E123" s="280"/>
      <c r="F123" s="280"/>
      <c r="G123" s="280"/>
      <c r="H123" s="280"/>
      <c r="I123" s="279"/>
      <c r="J123" s="282"/>
      <c r="K123" s="614" t="s">
        <v>364</v>
      </c>
      <c r="L123" s="615"/>
      <c r="M123" s="306"/>
      <c r="N123" s="304" t="s">
        <v>273</v>
      </c>
      <c r="O123" s="280"/>
      <c r="P123" s="280"/>
      <c r="Q123" s="280"/>
      <c r="R123" s="280"/>
      <c r="S123" s="280"/>
      <c r="T123" s="280"/>
      <c r="U123" s="280"/>
      <c r="V123" s="279"/>
      <c r="W123" s="282"/>
      <c r="X123" s="614" t="s">
        <v>364</v>
      </c>
      <c r="Y123" s="615"/>
    </row>
    <row r="124" spans="1:25" ht="14.25">
      <c r="A124" s="304" t="s">
        <v>274</v>
      </c>
      <c r="B124" s="280"/>
      <c r="C124" s="280"/>
      <c r="D124" s="280"/>
      <c r="E124" s="280"/>
      <c r="F124" s="280"/>
      <c r="G124" s="280"/>
      <c r="H124" s="280"/>
      <c r="I124" s="279"/>
      <c r="J124" s="282"/>
      <c r="K124" s="616" t="s">
        <v>300</v>
      </c>
      <c r="L124" s="617"/>
      <c r="M124" s="306"/>
      <c r="N124" s="304" t="s">
        <v>274</v>
      </c>
      <c r="O124" s="280"/>
      <c r="P124" s="280"/>
      <c r="Q124" s="280"/>
      <c r="R124" s="280"/>
      <c r="S124" s="280"/>
      <c r="T124" s="280"/>
      <c r="U124" s="280"/>
      <c r="V124" s="279"/>
      <c r="W124" s="282"/>
      <c r="X124" s="616" t="s">
        <v>300</v>
      </c>
      <c r="Y124" s="617"/>
    </row>
    <row r="125" spans="1:25" ht="14.25">
      <c r="A125" s="304" t="s">
        <v>275</v>
      </c>
      <c r="B125" s="280"/>
      <c r="C125" s="280"/>
      <c r="D125" s="280"/>
      <c r="E125" s="280"/>
      <c r="F125" s="280"/>
      <c r="G125" s="280"/>
      <c r="H125" s="280"/>
      <c r="I125" s="279"/>
      <c r="J125" s="282"/>
      <c r="K125" s="612" t="s">
        <v>301</v>
      </c>
      <c r="L125" s="613"/>
      <c r="M125" s="306"/>
      <c r="N125" s="304" t="s">
        <v>275</v>
      </c>
      <c r="O125" s="280"/>
      <c r="P125" s="280"/>
      <c r="Q125" s="280"/>
      <c r="R125" s="280"/>
      <c r="S125" s="280"/>
      <c r="T125" s="280"/>
      <c r="U125" s="280"/>
      <c r="V125" s="279"/>
      <c r="W125" s="282"/>
      <c r="X125" s="612" t="s">
        <v>301</v>
      </c>
      <c r="Y125" s="613"/>
    </row>
    <row r="126" spans="1:25" ht="43.5" customHeight="1">
      <c r="A126" s="307"/>
      <c r="B126" s="308"/>
      <c r="C126" s="308"/>
      <c r="D126" s="308"/>
      <c r="E126" s="308"/>
      <c r="F126" s="308"/>
      <c r="G126" s="308"/>
      <c r="H126" s="308"/>
      <c r="I126" s="308"/>
      <c r="J126" s="309"/>
      <c r="K126" s="310"/>
      <c r="L126" s="305"/>
      <c r="M126" s="311"/>
      <c r="N126" s="307"/>
      <c r="O126" s="308"/>
      <c r="P126" s="308"/>
      <c r="Q126" s="308"/>
      <c r="R126" s="308"/>
      <c r="S126" s="308"/>
      <c r="T126" s="308"/>
      <c r="U126" s="308"/>
      <c r="V126" s="308"/>
      <c r="W126" s="309"/>
      <c r="X126" s="310"/>
    </row>
    <row r="127" spans="1:25" ht="51" customHeight="1">
      <c r="A127" s="312"/>
      <c r="B127" s="313"/>
      <c r="C127" s="313"/>
      <c r="D127" s="313"/>
      <c r="E127" s="313"/>
      <c r="F127" s="313"/>
      <c r="G127" s="313"/>
      <c r="H127" s="313"/>
      <c r="I127" s="313"/>
      <c r="J127" s="314"/>
      <c r="K127" s="315"/>
      <c r="L127" s="316"/>
      <c r="M127" s="317"/>
      <c r="N127" s="312"/>
      <c r="O127" s="313"/>
      <c r="P127" s="313"/>
      <c r="Q127" s="313"/>
      <c r="R127" s="313"/>
      <c r="S127" s="313"/>
      <c r="T127" s="313"/>
      <c r="U127" s="313"/>
      <c r="V127" s="313"/>
      <c r="W127" s="314"/>
      <c r="X127" s="315"/>
      <c r="Y127" s="318"/>
    </row>
    <row r="128" spans="1:25" ht="26.25">
      <c r="A128" s="572" t="s">
        <v>363</v>
      </c>
      <c r="B128" s="572"/>
      <c r="C128" s="572"/>
      <c r="D128" s="572"/>
      <c r="E128" s="572"/>
      <c r="F128" s="572"/>
      <c r="G128" s="572"/>
      <c r="H128" s="572"/>
      <c r="I128" s="572"/>
      <c r="J128" s="572"/>
      <c r="K128" s="572"/>
      <c r="L128" s="291">
        <v>7</v>
      </c>
      <c r="N128" s="572" t="s">
        <v>362</v>
      </c>
      <c r="O128" s="572"/>
      <c r="P128" s="572"/>
      <c r="Q128" s="572"/>
      <c r="R128" s="572"/>
      <c r="S128" s="572"/>
      <c r="T128" s="572"/>
      <c r="U128" s="572"/>
      <c r="V128" s="572"/>
      <c r="W128" s="572"/>
      <c r="X128" s="572"/>
      <c r="Y128" s="256">
        <v>7</v>
      </c>
    </row>
    <row r="129" spans="1:25" ht="14.25" thickBot="1">
      <c r="A129" s="258"/>
      <c r="C129" s="259"/>
      <c r="D129" s="259" t="s">
        <v>303</v>
      </c>
      <c r="J129" s="292" t="s">
        <v>255</v>
      </c>
      <c r="L129" s="291"/>
      <c r="N129" s="258"/>
      <c r="P129" s="259"/>
      <c r="Q129" s="259" t="s">
        <v>303</v>
      </c>
      <c r="W129" s="292" t="s">
        <v>255</v>
      </c>
    </row>
    <row r="130" spans="1:25" ht="19.899999999999999" customHeight="1" thickBot="1">
      <c r="A130" s="261"/>
      <c r="B130" s="573" t="s">
        <v>279</v>
      </c>
      <c r="C130" s="574"/>
      <c r="D130" s="575" t="str">
        <f>IF(②選手情報入力!I16="","",②選手情報入力!I16)</f>
        <v/>
      </c>
      <c r="E130" s="576"/>
      <c r="F130" s="576"/>
      <c r="G130" s="577"/>
      <c r="H130" s="320" t="s">
        <v>280</v>
      </c>
      <c r="I130" s="321"/>
      <c r="J130" s="322"/>
      <c r="K130" s="323"/>
      <c r="L130" s="291"/>
      <c r="N130" s="261"/>
      <c r="O130" s="573" t="s">
        <v>279</v>
      </c>
      <c r="P130" s="574"/>
      <c r="Q130" s="575" t="str">
        <f>IF(②選手情報入力!L16="","",②選手情報入力!L16)</f>
        <v/>
      </c>
      <c r="R130" s="576"/>
      <c r="S130" s="576"/>
      <c r="T130" s="577"/>
      <c r="U130" s="320" t="s">
        <v>280</v>
      </c>
      <c r="V130" s="321"/>
      <c r="W130" s="322"/>
      <c r="X130" s="323"/>
    </row>
    <row r="131" spans="1:25" ht="21" customHeight="1">
      <c r="A131" s="264" t="s">
        <v>282</v>
      </c>
      <c r="B131" s="584" t="str">
        <f>IF(②選手情報入力!$G$16="","",②選手情報入力!$G$16)</f>
        <v/>
      </c>
      <c r="C131" s="585"/>
      <c r="D131" s="578"/>
      <c r="E131" s="579"/>
      <c r="F131" s="579"/>
      <c r="G131" s="580"/>
      <c r="H131" s="588"/>
      <c r="I131" s="589"/>
      <c r="J131" s="589"/>
      <c r="K131" s="590"/>
      <c r="L131" s="291"/>
      <c r="N131" s="264" t="s">
        <v>282</v>
      </c>
      <c r="O131" s="584" t="str">
        <f>IF(②選手情報入力!$G$16="","",②選手情報入力!$G$16)</f>
        <v/>
      </c>
      <c r="P131" s="585"/>
      <c r="Q131" s="578"/>
      <c r="R131" s="579"/>
      <c r="S131" s="579"/>
      <c r="T131" s="580"/>
      <c r="U131" s="588"/>
      <c r="V131" s="589"/>
      <c r="W131" s="589"/>
      <c r="X131" s="590"/>
    </row>
    <row r="132" spans="1:25" ht="19.899999999999999" customHeight="1" thickBot="1">
      <c r="A132" s="266"/>
      <c r="B132" s="586"/>
      <c r="C132" s="587"/>
      <c r="D132" s="581"/>
      <c r="E132" s="582"/>
      <c r="F132" s="582"/>
      <c r="G132" s="583"/>
      <c r="H132" s="591"/>
      <c r="I132" s="592"/>
      <c r="J132" s="592"/>
      <c r="K132" s="593"/>
      <c r="L132" s="291"/>
      <c r="N132" s="266"/>
      <c r="O132" s="586"/>
      <c r="P132" s="587"/>
      <c r="Q132" s="581"/>
      <c r="R132" s="582"/>
      <c r="S132" s="582"/>
      <c r="T132" s="583"/>
      <c r="U132" s="591"/>
      <c r="V132" s="592"/>
      <c r="W132" s="592"/>
      <c r="X132" s="593"/>
    </row>
    <row r="133" spans="1:25" ht="14.25">
      <c r="A133" s="293" t="s">
        <v>6</v>
      </c>
      <c r="B133" s="294"/>
      <c r="C133" s="270" t="s">
        <v>271</v>
      </c>
      <c r="D133" s="597" t="str">
        <f>IF(②選手情報入力!$E$16="","",②選手情報入力!$E$16)</f>
        <v/>
      </c>
      <c r="E133" s="598"/>
      <c r="F133" s="598"/>
      <c r="G133" s="599"/>
      <c r="H133" s="591"/>
      <c r="I133" s="592"/>
      <c r="J133" s="592"/>
      <c r="K133" s="593"/>
      <c r="L133" s="291"/>
      <c r="N133" s="293" t="s">
        <v>6</v>
      </c>
      <c r="O133" s="294"/>
      <c r="P133" s="270" t="s">
        <v>271</v>
      </c>
      <c r="Q133" s="597" t="str">
        <f>IF(②選手情報入力!$E$16="","",②選手情報入力!$E$16)</f>
        <v/>
      </c>
      <c r="R133" s="598"/>
      <c r="S133" s="598"/>
      <c r="T133" s="599"/>
      <c r="U133" s="591"/>
      <c r="V133" s="592"/>
      <c r="W133" s="592"/>
      <c r="X133" s="593"/>
    </row>
    <row r="134" spans="1:25" ht="14.25" customHeight="1">
      <c r="A134" s="600" t="str">
        <f>IF(②選手情報入力!$B$16="","",②選手情報入力!$B$16)</f>
        <v/>
      </c>
      <c r="B134" s="601"/>
      <c r="C134" s="604" t="s">
        <v>286</v>
      </c>
      <c r="D134" s="606" t="str">
        <f>IF(②選手情報入力!$D$16="","",②選手情報入力!$D$16)</f>
        <v/>
      </c>
      <c r="E134" s="607"/>
      <c r="F134" s="607"/>
      <c r="G134" s="608"/>
      <c r="H134" s="591"/>
      <c r="I134" s="592"/>
      <c r="J134" s="592"/>
      <c r="K134" s="593"/>
      <c r="L134" s="291"/>
      <c r="N134" s="600" t="str">
        <f>IF(②選手情報入力!$B$16="","",②選手情報入力!$B$16)</f>
        <v/>
      </c>
      <c r="O134" s="601"/>
      <c r="P134" s="604" t="s">
        <v>286</v>
      </c>
      <c r="Q134" s="606" t="str">
        <f>IF(②選手情報入力!$D$16="","",②選手情報入力!$D$16)</f>
        <v/>
      </c>
      <c r="R134" s="607"/>
      <c r="S134" s="607"/>
      <c r="T134" s="608"/>
      <c r="U134" s="591"/>
      <c r="V134" s="592"/>
      <c r="W134" s="592"/>
      <c r="X134" s="593"/>
    </row>
    <row r="135" spans="1:25" ht="13.9" customHeight="1" thickBot="1">
      <c r="A135" s="602"/>
      <c r="B135" s="603"/>
      <c r="C135" s="605"/>
      <c r="D135" s="609"/>
      <c r="E135" s="610"/>
      <c r="F135" s="610"/>
      <c r="G135" s="611"/>
      <c r="H135" s="594"/>
      <c r="I135" s="595"/>
      <c r="J135" s="595"/>
      <c r="K135" s="596"/>
      <c r="L135" s="291"/>
      <c r="N135" s="602"/>
      <c r="O135" s="603"/>
      <c r="P135" s="605"/>
      <c r="Q135" s="609"/>
      <c r="R135" s="610"/>
      <c r="S135" s="610"/>
      <c r="T135" s="611"/>
      <c r="U135" s="594"/>
      <c r="V135" s="595"/>
      <c r="W135" s="595"/>
      <c r="X135" s="596"/>
    </row>
    <row r="136" spans="1:25" ht="20.45" customHeight="1" thickTop="1" thickBot="1">
      <c r="A136" s="522" t="s">
        <v>289</v>
      </c>
      <c r="B136" s="525" t="s">
        <v>290</v>
      </c>
      <c r="C136" s="526"/>
      <c r="D136" s="526"/>
      <c r="E136" s="527"/>
      <c r="F136" s="528" t="s">
        <v>291</v>
      </c>
      <c r="G136" s="529"/>
      <c r="H136" s="530">
        <f>①団体情報入力!$D$5</f>
        <v>0</v>
      </c>
      <c r="I136" s="531"/>
      <c r="J136" s="531"/>
      <c r="K136" s="532"/>
      <c r="L136" s="291"/>
      <c r="N136" s="522" t="s">
        <v>289</v>
      </c>
      <c r="O136" s="525" t="s">
        <v>290</v>
      </c>
      <c r="P136" s="526"/>
      <c r="Q136" s="526"/>
      <c r="R136" s="527"/>
      <c r="S136" s="528" t="s">
        <v>291</v>
      </c>
      <c r="T136" s="529"/>
      <c r="U136" s="530">
        <f>①団体情報入力!$D$5</f>
        <v>0</v>
      </c>
      <c r="V136" s="531"/>
      <c r="W136" s="531"/>
      <c r="X136" s="532"/>
    </row>
    <row r="137" spans="1:25" ht="13.15" customHeight="1">
      <c r="A137" s="523"/>
      <c r="B137" s="533"/>
      <c r="C137" s="534"/>
      <c r="D137" s="534"/>
      <c r="E137" s="535"/>
      <c r="F137" s="295" t="s">
        <v>293</v>
      </c>
      <c r="G137" s="270" t="s">
        <v>294</v>
      </c>
      <c r="H137" s="269"/>
      <c r="I137" s="270" t="s">
        <v>264</v>
      </c>
      <c r="J137" s="269"/>
      <c r="K137" s="296" t="s">
        <v>295</v>
      </c>
      <c r="L137" s="297"/>
      <c r="M137" s="298"/>
      <c r="N137" s="523"/>
      <c r="O137" s="533"/>
      <c r="P137" s="534"/>
      <c r="Q137" s="534"/>
      <c r="R137" s="535"/>
      <c r="S137" s="295" t="s">
        <v>293</v>
      </c>
      <c r="T137" s="270" t="s">
        <v>294</v>
      </c>
      <c r="U137" s="269"/>
      <c r="V137" s="270" t="s">
        <v>264</v>
      </c>
      <c r="W137" s="269"/>
      <c r="X137" s="296" t="s">
        <v>295</v>
      </c>
    </row>
    <row r="138" spans="1:25" ht="13.15" customHeight="1">
      <c r="A138" s="523"/>
      <c r="B138" s="536"/>
      <c r="C138" s="537"/>
      <c r="D138" s="537"/>
      <c r="E138" s="538"/>
      <c r="F138" s="548"/>
      <c r="G138" s="550"/>
      <c r="H138" s="551"/>
      <c r="I138" s="542" t="str">
        <f>IF(②選手情報入力!J16="","",②選手情報入力!J16)</f>
        <v/>
      </c>
      <c r="J138" s="543"/>
      <c r="K138" s="546"/>
      <c r="L138" s="291"/>
      <c r="N138" s="523"/>
      <c r="O138" s="536"/>
      <c r="P138" s="537"/>
      <c r="Q138" s="537"/>
      <c r="R138" s="538"/>
      <c r="S138" s="548"/>
      <c r="T138" s="550"/>
      <c r="U138" s="551"/>
      <c r="V138" s="542" t="str">
        <f>IF(②選手情報入力!M16="","",②選手情報入力!M16)</f>
        <v/>
      </c>
      <c r="W138" s="543"/>
      <c r="X138" s="546"/>
    </row>
    <row r="139" spans="1:25" ht="13.15" customHeight="1">
      <c r="A139" s="524"/>
      <c r="B139" s="539"/>
      <c r="C139" s="540"/>
      <c r="D139" s="540"/>
      <c r="E139" s="541"/>
      <c r="F139" s="549"/>
      <c r="G139" s="552"/>
      <c r="H139" s="553"/>
      <c r="I139" s="544"/>
      <c r="J139" s="545"/>
      <c r="K139" s="547"/>
      <c r="L139" s="291"/>
      <c r="N139" s="524"/>
      <c r="O139" s="539"/>
      <c r="P139" s="540"/>
      <c r="Q139" s="540"/>
      <c r="R139" s="541"/>
      <c r="S139" s="549"/>
      <c r="T139" s="552"/>
      <c r="U139" s="553"/>
      <c r="V139" s="544"/>
      <c r="W139" s="545"/>
      <c r="X139" s="547"/>
    </row>
    <row r="140" spans="1:25" ht="14.45" customHeight="1">
      <c r="A140" s="339" t="s">
        <v>296</v>
      </c>
      <c r="B140" s="554"/>
      <c r="C140" s="555"/>
      <c r="D140" s="555"/>
      <c r="E140" s="556"/>
      <c r="F140" s="560"/>
      <c r="G140" s="562"/>
      <c r="H140" s="563"/>
      <c r="I140" s="566" t="str">
        <f>IF(②選手情報入力!K16="","同上",②選手情報入力!K16)</f>
        <v>同上</v>
      </c>
      <c r="J140" s="567"/>
      <c r="K140" s="570"/>
      <c r="L140" s="291"/>
      <c r="N140" s="339" t="s">
        <v>296</v>
      </c>
      <c r="O140" s="554"/>
      <c r="P140" s="555"/>
      <c r="Q140" s="555"/>
      <c r="R140" s="556"/>
      <c r="S140" s="560"/>
      <c r="T140" s="562"/>
      <c r="U140" s="563"/>
      <c r="V140" s="566" t="str">
        <f>IF(②選手情報入力!N16="","同上",②選手情報入力!N16)</f>
        <v>同上</v>
      </c>
      <c r="W140" s="567"/>
      <c r="X140" s="570"/>
    </row>
    <row r="141" spans="1:25" ht="15" customHeight="1" thickBot="1">
      <c r="A141" s="340" t="s">
        <v>297</v>
      </c>
      <c r="B141" s="557"/>
      <c r="C141" s="558"/>
      <c r="D141" s="558"/>
      <c r="E141" s="559"/>
      <c r="F141" s="561"/>
      <c r="G141" s="564"/>
      <c r="H141" s="565"/>
      <c r="I141" s="568"/>
      <c r="J141" s="569"/>
      <c r="K141" s="571"/>
      <c r="L141" s="291"/>
      <c r="N141" s="340" t="s">
        <v>297</v>
      </c>
      <c r="O141" s="557"/>
      <c r="P141" s="558"/>
      <c r="Q141" s="558"/>
      <c r="R141" s="559"/>
      <c r="S141" s="561"/>
      <c r="T141" s="564"/>
      <c r="U141" s="565"/>
      <c r="V141" s="568"/>
      <c r="W141" s="569"/>
      <c r="X141" s="571"/>
    </row>
    <row r="142" spans="1:25" ht="15" thickBot="1">
      <c r="A142" s="299" t="s">
        <v>302</v>
      </c>
      <c r="B142" s="300" t="s">
        <v>299</v>
      </c>
      <c r="C142" s="301"/>
      <c r="D142" s="301"/>
      <c r="E142" s="301"/>
      <c r="F142" s="301"/>
      <c r="G142" s="301"/>
      <c r="H142" s="301"/>
      <c r="I142" s="301"/>
      <c r="J142" s="301"/>
      <c r="K142" s="302"/>
      <c r="L142" s="291"/>
      <c r="N142" s="299" t="s">
        <v>302</v>
      </c>
      <c r="O142" s="300" t="s">
        <v>299</v>
      </c>
      <c r="P142" s="301"/>
      <c r="Q142" s="301"/>
      <c r="R142" s="301"/>
      <c r="S142" s="301"/>
      <c r="T142" s="301"/>
      <c r="U142" s="301"/>
      <c r="V142" s="301"/>
      <c r="W142" s="301"/>
      <c r="X142" s="302"/>
    </row>
    <row r="143" spans="1:25">
      <c r="A143" s="303"/>
      <c r="B143" s="280"/>
      <c r="C143" s="280"/>
      <c r="D143" s="280"/>
      <c r="E143" s="280"/>
      <c r="F143" s="280"/>
      <c r="G143" s="280"/>
      <c r="H143" s="280"/>
      <c r="I143" s="280"/>
      <c r="J143" s="280"/>
      <c r="K143" s="281"/>
      <c r="L143" s="291"/>
      <c r="N143" s="303"/>
      <c r="O143" s="280"/>
      <c r="P143" s="280"/>
      <c r="Q143" s="280"/>
      <c r="R143" s="280"/>
      <c r="S143" s="280"/>
      <c r="T143" s="280"/>
      <c r="U143" s="280"/>
      <c r="V143" s="280"/>
      <c r="W143" s="280"/>
      <c r="X143" s="281"/>
    </row>
    <row r="144" spans="1:25" ht="14.25">
      <c r="A144" s="304" t="s">
        <v>273</v>
      </c>
      <c r="B144" s="280"/>
      <c r="C144" s="280"/>
      <c r="D144" s="280"/>
      <c r="E144" s="280"/>
      <c r="F144" s="280"/>
      <c r="G144" s="280"/>
      <c r="H144" s="280"/>
      <c r="I144" s="279"/>
      <c r="J144" s="282"/>
      <c r="K144" s="614" t="s">
        <v>364</v>
      </c>
      <c r="L144" s="615"/>
      <c r="M144" s="306"/>
      <c r="N144" s="304" t="s">
        <v>273</v>
      </c>
      <c r="O144" s="280"/>
      <c r="P144" s="280"/>
      <c r="Q144" s="280"/>
      <c r="R144" s="280"/>
      <c r="S144" s="280"/>
      <c r="T144" s="280"/>
      <c r="U144" s="280"/>
      <c r="V144" s="279"/>
      <c r="W144" s="282"/>
      <c r="X144" s="614" t="s">
        <v>364</v>
      </c>
      <c r="Y144" s="615"/>
    </row>
    <row r="145" spans="1:25" ht="14.25">
      <c r="A145" s="304" t="s">
        <v>274</v>
      </c>
      <c r="B145" s="280"/>
      <c r="C145" s="280"/>
      <c r="D145" s="280"/>
      <c r="E145" s="280"/>
      <c r="F145" s="280"/>
      <c r="G145" s="280"/>
      <c r="H145" s="280"/>
      <c r="I145" s="279"/>
      <c r="J145" s="282"/>
      <c r="K145" s="616" t="s">
        <v>300</v>
      </c>
      <c r="L145" s="617"/>
      <c r="M145" s="306"/>
      <c r="N145" s="304" t="s">
        <v>274</v>
      </c>
      <c r="O145" s="280"/>
      <c r="P145" s="280"/>
      <c r="Q145" s="280"/>
      <c r="R145" s="280"/>
      <c r="S145" s="280"/>
      <c r="T145" s="280"/>
      <c r="U145" s="280"/>
      <c r="V145" s="279"/>
      <c r="W145" s="282"/>
      <c r="X145" s="616" t="s">
        <v>300</v>
      </c>
      <c r="Y145" s="617"/>
    </row>
    <row r="146" spans="1:25" ht="14.25">
      <c r="A146" s="304" t="s">
        <v>275</v>
      </c>
      <c r="B146" s="280"/>
      <c r="C146" s="280"/>
      <c r="D146" s="280"/>
      <c r="E146" s="280"/>
      <c r="F146" s="280"/>
      <c r="G146" s="280"/>
      <c r="H146" s="280"/>
      <c r="I146" s="279"/>
      <c r="J146" s="282"/>
      <c r="K146" s="612" t="s">
        <v>301</v>
      </c>
      <c r="L146" s="613"/>
      <c r="M146" s="306"/>
      <c r="N146" s="304" t="s">
        <v>275</v>
      </c>
      <c r="O146" s="280"/>
      <c r="P146" s="280"/>
      <c r="Q146" s="280"/>
      <c r="R146" s="280"/>
      <c r="S146" s="280"/>
      <c r="T146" s="280"/>
      <c r="U146" s="280"/>
      <c r="V146" s="279"/>
      <c r="W146" s="282"/>
      <c r="X146" s="612" t="s">
        <v>301</v>
      </c>
      <c r="Y146" s="613"/>
    </row>
    <row r="147" spans="1:25" ht="48" customHeight="1">
      <c r="A147" s="307"/>
      <c r="B147" s="308"/>
      <c r="C147" s="308"/>
      <c r="D147" s="308"/>
      <c r="E147" s="308"/>
      <c r="F147" s="308"/>
      <c r="G147" s="308"/>
      <c r="H147" s="308"/>
      <c r="I147" s="308"/>
      <c r="J147" s="309"/>
      <c r="K147" s="310"/>
      <c r="L147" s="305"/>
      <c r="M147" s="311"/>
      <c r="N147" s="307"/>
      <c r="O147" s="308"/>
      <c r="P147" s="308"/>
      <c r="Q147" s="308"/>
      <c r="R147" s="308"/>
      <c r="S147" s="308"/>
      <c r="T147" s="308"/>
      <c r="U147" s="308"/>
      <c r="V147" s="308"/>
      <c r="W147" s="309"/>
      <c r="X147" s="310"/>
    </row>
    <row r="148" spans="1:25" ht="48" customHeight="1">
      <c r="A148" s="312"/>
      <c r="B148" s="313"/>
      <c r="C148" s="313"/>
      <c r="D148" s="313"/>
      <c r="E148" s="313"/>
      <c r="F148" s="313"/>
      <c r="G148" s="313"/>
      <c r="H148" s="313"/>
      <c r="I148" s="313"/>
      <c r="J148" s="314"/>
      <c r="K148" s="315"/>
      <c r="L148" s="316"/>
      <c r="M148" s="319"/>
      <c r="N148" s="312"/>
      <c r="O148" s="313"/>
      <c r="P148" s="313"/>
      <c r="Q148" s="313"/>
      <c r="R148" s="313"/>
      <c r="S148" s="313"/>
      <c r="T148" s="313"/>
      <c r="U148" s="313"/>
      <c r="V148" s="313"/>
      <c r="W148" s="314"/>
      <c r="X148" s="315"/>
      <c r="Y148" s="316"/>
    </row>
    <row r="149" spans="1:25" ht="26.25">
      <c r="A149" s="572" t="s">
        <v>363</v>
      </c>
      <c r="B149" s="572"/>
      <c r="C149" s="572"/>
      <c r="D149" s="572"/>
      <c r="E149" s="572"/>
      <c r="F149" s="572"/>
      <c r="G149" s="572"/>
      <c r="H149" s="572"/>
      <c r="I149" s="572"/>
      <c r="J149" s="572"/>
      <c r="K149" s="572"/>
      <c r="L149" s="291">
        <v>8</v>
      </c>
      <c r="N149" s="572" t="s">
        <v>363</v>
      </c>
      <c r="O149" s="572"/>
      <c r="P149" s="572"/>
      <c r="Q149" s="572"/>
      <c r="R149" s="572"/>
      <c r="S149" s="572"/>
      <c r="T149" s="572"/>
      <c r="U149" s="572"/>
      <c r="V149" s="572"/>
      <c r="W149" s="572"/>
      <c r="X149" s="572"/>
      <c r="Y149" s="291">
        <v>8</v>
      </c>
    </row>
    <row r="150" spans="1:25" ht="14.25" thickBot="1">
      <c r="A150" s="258"/>
      <c r="C150" s="259"/>
      <c r="D150" s="259" t="s">
        <v>303</v>
      </c>
      <c r="J150" s="292" t="s">
        <v>255</v>
      </c>
      <c r="L150" s="291"/>
      <c r="N150" s="258"/>
      <c r="P150" s="259"/>
      <c r="Q150" s="259" t="s">
        <v>303</v>
      </c>
      <c r="W150" s="292" t="s">
        <v>255</v>
      </c>
      <c r="Y150" s="291"/>
    </row>
    <row r="151" spans="1:25" ht="19.899999999999999" customHeight="1" thickBot="1">
      <c r="A151" s="261"/>
      <c r="B151" s="573" t="s">
        <v>279</v>
      </c>
      <c r="C151" s="574"/>
      <c r="D151" s="575" t="str">
        <f>IF(②選手情報入力!I17="","",②選手情報入力!I17)</f>
        <v/>
      </c>
      <c r="E151" s="576"/>
      <c r="F151" s="576"/>
      <c r="G151" s="577"/>
      <c r="H151" s="320" t="s">
        <v>280</v>
      </c>
      <c r="I151" s="321"/>
      <c r="J151" s="322"/>
      <c r="K151" s="323"/>
      <c r="L151" s="291"/>
      <c r="N151" s="261"/>
      <c r="O151" s="573" t="s">
        <v>279</v>
      </c>
      <c r="P151" s="574"/>
      <c r="Q151" s="575" t="str">
        <f>IF(②選手情報入力!L17="","",②選手情報入力!L17)</f>
        <v/>
      </c>
      <c r="R151" s="576"/>
      <c r="S151" s="576"/>
      <c r="T151" s="577"/>
      <c r="U151" s="320" t="s">
        <v>280</v>
      </c>
      <c r="V151" s="321"/>
      <c r="W151" s="322"/>
      <c r="X151" s="323"/>
      <c r="Y151" s="291"/>
    </row>
    <row r="152" spans="1:25" ht="21" customHeight="1">
      <c r="A152" s="264" t="s">
        <v>282</v>
      </c>
      <c r="B152" s="584" t="str">
        <f>IF(②選手情報入力!$G$17="","",②選手情報入力!$G$17)</f>
        <v/>
      </c>
      <c r="C152" s="585"/>
      <c r="D152" s="578"/>
      <c r="E152" s="579"/>
      <c r="F152" s="579"/>
      <c r="G152" s="580"/>
      <c r="H152" s="588"/>
      <c r="I152" s="589"/>
      <c r="J152" s="589"/>
      <c r="K152" s="590"/>
      <c r="L152" s="291"/>
      <c r="N152" s="264" t="s">
        <v>282</v>
      </c>
      <c r="O152" s="584" t="str">
        <f>IF(②選手情報入力!$G$17="","",②選手情報入力!$G$17)</f>
        <v/>
      </c>
      <c r="P152" s="585"/>
      <c r="Q152" s="578"/>
      <c r="R152" s="579"/>
      <c r="S152" s="579"/>
      <c r="T152" s="580"/>
      <c r="U152" s="588"/>
      <c r="V152" s="589"/>
      <c r="W152" s="589"/>
      <c r="X152" s="590"/>
      <c r="Y152" s="291"/>
    </row>
    <row r="153" spans="1:25" ht="19.899999999999999" customHeight="1" thickBot="1">
      <c r="A153" s="266"/>
      <c r="B153" s="586"/>
      <c r="C153" s="587"/>
      <c r="D153" s="581"/>
      <c r="E153" s="582"/>
      <c r="F153" s="582"/>
      <c r="G153" s="583"/>
      <c r="H153" s="591"/>
      <c r="I153" s="592"/>
      <c r="J153" s="592"/>
      <c r="K153" s="593"/>
      <c r="L153" s="291"/>
      <c r="N153" s="266"/>
      <c r="O153" s="586"/>
      <c r="P153" s="587"/>
      <c r="Q153" s="581"/>
      <c r="R153" s="582"/>
      <c r="S153" s="582"/>
      <c r="T153" s="583"/>
      <c r="U153" s="591"/>
      <c r="V153" s="592"/>
      <c r="W153" s="592"/>
      <c r="X153" s="593"/>
      <c r="Y153" s="291"/>
    </row>
    <row r="154" spans="1:25" ht="14.25">
      <c r="A154" s="293" t="s">
        <v>6</v>
      </c>
      <c r="B154" s="294"/>
      <c r="C154" s="270" t="s">
        <v>271</v>
      </c>
      <c r="D154" s="597" t="str">
        <f>IF(②選手情報入力!$E$17="","",②選手情報入力!$E$17)</f>
        <v/>
      </c>
      <c r="E154" s="598"/>
      <c r="F154" s="598"/>
      <c r="G154" s="599"/>
      <c r="H154" s="591"/>
      <c r="I154" s="592"/>
      <c r="J154" s="592"/>
      <c r="K154" s="593"/>
      <c r="L154" s="291"/>
      <c r="N154" s="293" t="s">
        <v>6</v>
      </c>
      <c r="O154" s="294"/>
      <c r="P154" s="270" t="s">
        <v>271</v>
      </c>
      <c r="Q154" s="597" t="str">
        <f>IF(②選手情報入力!$E$17="","",②選手情報入力!$E$17)</f>
        <v/>
      </c>
      <c r="R154" s="598"/>
      <c r="S154" s="598"/>
      <c r="T154" s="599"/>
      <c r="U154" s="591"/>
      <c r="V154" s="592"/>
      <c r="W154" s="592"/>
      <c r="X154" s="593"/>
      <c r="Y154" s="291"/>
    </row>
    <row r="155" spans="1:25" ht="13.15" customHeight="1">
      <c r="A155" s="600" t="str">
        <f>IF(②選手情報入力!$B$17="","",②選手情報入力!$B$17)</f>
        <v/>
      </c>
      <c r="B155" s="601"/>
      <c r="C155" s="604" t="s">
        <v>286</v>
      </c>
      <c r="D155" s="606" t="str">
        <f>IF(②選手情報入力!$D$17="","",②選手情報入力!$D$17)</f>
        <v/>
      </c>
      <c r="E155" s="607"/>
      <c r="F155" s="607"/>
      <c r="G155" s="608"/>
      <c r="H155" s="591"/>
      <c r="I155" s="592"/>
      <c r="J155" s="592"/>
      <c r="K155" s="593"/>
      <c r="L155" s="291"/>
      <c r="N155" s="600" t="str">
        <f>IF(②選手情報入力!$B$17="","",②選手情報入力!$B$17)</f>
        <v/>
      </c>
      <c r="O155" s="601"/>
      <c r="P155" s="604" t="s">
        <v>286</v>
      </c>
      <c r="Q155" s="606" t="str">
        <f>IF(②選手情報入力!$D$17="","",②選手情報入力!$D$17)</f>
        <v/>
      </c>
      <c r="R155" s="607"/>
      <c r="S155" s="607"/>
      <c r="T155" s="608"/>
      <c r="U155" s="591"/>
      <c r="V155" s="592"/>
      <c r="W155" s="592"/>
      <c r="X155" s="593"/>
      <c r="Y155" s="291"/>
    </row>
    <row r="156" spans="1:25" ht="13.9" customHeight="1" thickBot="1">
      <c r="A156" s="602"/>
      <c r="B156" s="603"/>
      <c r="C156" s="605"/>
      <c r="D156" s="609"/>
      <c r="E156" s="610"/>
      <c r="F156" s="610"/>
      <c r="G156" s="611"/>
      <c r="H156" s="594"/>
      <c r="I156" s="595"/>
      <c r="J156" s="595"/>
      <c r="K156" s="596"/>
      <c r="L156" s="291"/>
      <c r="N156" s="602"/>
      <c r="O156" s="603"/>
      <c r="P156" s="605"/>
      <c r="Q156" s="609"/>
      <c r="R156" s="610"/>
      <c r="S156" s="610"/>
      <c r="T156" s="611"/>
      <c r="U156" s="594"/>
      <c r="V156" s="595"/>
      <c r="W156" s="595"/>
      <c r="X156" s="596"/>
      <c r="Y156" s="291"/>
    </row>
    <row r="157" spans="1:25" ht="20.45" customHeight="1" thickTop="1" thickBot="1">
      <c r="A157" s="522" t="s">
        <v>289</v>
      </c>
      <c r="B157" s="525" t="s">
        <v>290</v>
      </c>
      <c r="C157" s="526"/>
      <c r="D157" s="526"/>
      <c r="E157" s="527"/>
      <c r="F157" s="528" t="s">
        <v>291</v>
      </c>
      <c r="G157" s="529"/>
      <c r="H157" s="530">
        <f>①団体情報入力!$D$5</f>
        <v>0</v>
      </c>
      <c r="I157" s="531"/>
      <c r="J157" s="531"/>
      <c r="K157" s="532"/>
      <c r="L157" s="291"/>
      <c r="N157" s="522" t="s">
        <v>289</v>
      </c>
      <c r="O157" s="525" t="s">
        <v>290</v>
      </c>
      <c r="P157" s="526"/>
      <c r="Q157" s="526"/>
      <c r="R157" s="527"/>
      <c r="S157" s="528" t="s">
        <v>291</v>
      </c>
      <c r="T157" s="529"/>
      <c r="U157" s="530">
        <f>①団体情報入力!$D$5</f>
        <v>0</v>
      </c>
      <c r="V157" s="531"/>
      <c r="W157" s="531"/>
      <c r="X157" s="532"/>
      <c r="Y157" s="291"/>
    </row>
    <row r="158" spans="1:25" ht="13.15" customHeight="1">
      <c r="A158" s="523"/>
      <c r="B158" s="533"/>
      <c r="C158" s="534"/>
      <c r="D158" s="534"/>
      <c r="E158" s="535"/>
      <c r="F158" s="295" t="s">
        <v>293</v>
      </c>
      <c r="G158" s="270" t="s">
        <v>294</v>
      </c>
      <c r="H158" s="269"/>
      <c r="I158" s="270" t="s">
        <v>264</v>
      </c>
      <c r="J158" s="269"/>
      <c r="K158" s="296" t="s">
        <v>295</v>
      </c>
      <c r="L158" s="297"/>
      <c r="M158" s="298"/>
      <c r="N158" s="523"/>
      <c r="O158" s="533"/>
      <c r="P158" s="534"/>
      <c r="Q158" s="534"/>
      <c r="R158" s="535"/>
      <c r="S158" s="295" t="s">
        <v>293</v>
      </c>
      <c r="T158" s="270" t="s">
        <v>294</v>
      </c>
      <c r="U158" s="269"/>
      <c r="V158" s="270" t="s">
        <v>264</v>
      </c>
      <c r="W158" s="269"/>
      <c r="X158" s="296" t="s">
        <v>295</v>
      </c>
      <c r="Y158" s="297"/>
    </row>
    <row r="159" spans="1:25" ht="13.15" customHeight="1">
      <c r="A159" s="523"/>
      <c r="B159" s="536"/>
      <c r="C159" s="537"/>
      <c r="D159" s="537"/>
      <c r="E159" s="538"/>
      <c r="F159" s="548"/>
      <c r="G159" s="550"/>
      <c r="H159" s="551"/>
      <c r="I159" s="542" t="str">
        <f>IF(②選手情報入力!J17="","",②選手情報入力!J17)</f>
        <v/>
      </c>
      <c r="J159" s="543"/>
      <c r="K159" s="546"/>
      <c r="L159" s="291"/>
      <c r="N159" s="523"/>
      <c r="O159" s="536"/>
      <c r="P159" s="537"/>
      <c r="Q159" s="537"/>
      <c r="R159" s="538"/>
      <c r="S159" s="548"/>
      <c r="T159" s="550"/>
      <c r="U159" s="551"/>
      <c r="V159" s="542" t="str">
        <f>IF(②選手情報入力!M17="","",②選手情報入力!M17)</f>
        <v/>
      </c>
      <c r="W159" s="543"/>
      <c r="X159" s="546"/>
      <c r="Y159" s="291"/>
    </row>
    <row r="160" spans="1:25" ht="13.15" customHeight="1">
      <c r="A160" s="524"/>
      <c r="B160" s="539"/>
      <c r="C160" s="540"/>
      <c r="D160" s="540"/>
      <c r="E160" s="541"/>
      <c r="F160" s="549"/>
      <c r="G160" s="552"/>
      <c r="H160" s="553"/>
      <c r="I160" s="544"/>
      <c r="J160" s="545"/>
      <c r="K160" s="547"/>
      <c r="L160" s="291"/>
      <c r="N160" s="524"/>
      <c r="O160" s="539"/>
      <c r="P160" s="540"/>
      <c r="Q160" s="540"/>
      <c r="R160" s="541"/>
      <c r="S160" s="549"/>
      <c r="T160" s="552"/>
      <c r="U160" s="553"/>
      <c r="V160" s="544"/>
      <c r="W160" s="545"/>
      <c r="X160" s="547"/>
      <c r="Y160" s="291"/>
    </row>
    <row r="161" spans="1:25" ht="14.45" customHeight="1">
      <c r="A161" s="339" t="s">
        <v>296</v>
      </c>
      <c r="B161" s="554"/>
      <c r="C161" s="555"/>
      <c r="D161" s="555"/>
      <c r="E161" s="556"/>
      <c r="F161" s="560"/>
      <c r="G161" s="562"/>
      <c r="H161" s="563"/>
      <c r="I161" s="566" t="str">
        <f>IF(②選手情報入力!K17="","同上",②選手情報入力!K17)</f>
        <v>同上</v>
      </c>
      <c r="J161" s="567"/>
      <c r="K161" s="570"/>
      <c r="L161" s="291"/>
      <c r="N161" s="339" t="s">
        <v>296</v>
      </c>
      <c r="O161" s="554"/>
      <c r="P161" s="555"/>
      <c r="Q161" s="555"/>
      <c r="R161" s="556"/>
      <c r="S161" s="560"/>
      <c r="T161" s="562"/>
      <c r="U161" s="563"/>
      <c r="V161" s="566" t="str">
        <f>IF(②選手情報入力!N17="","同上",②選手情報入力!N17)</f>
        <v>同上</v>
      </c>
      <c r="W161" s="567"/>
      <c r="X161" s="570"/>
      <c r="Y161" s="291"/>
    </row>
    <row r="162" spans="1:25" ht="15" customHeight="1" thickBot="1">
      <c r="A162" s="340" t="s">
        <v>297</v>
      </c>
      <c r="B162" s="557"/>
      <c r="C162" s="558"/>
      <c r="D162" s="558"/>
      <c r="E162" s="559"/>
      <c r="F162" s="561"/>
      <c r="G162" s="564"/>
      <c r="H162" s="565"/>
      <c r="I162" s="568"/>
      <c r="J162" s="569"/>
      <c r="K162" s="571"/>
      <c r="L162" s="291"/>
      <c r="N162" s="340" t="s">
        <v>297</v>
      </c>
      <c r="O162" s="557"/>
      <c r="P162" s="558"/>
      <c r="Q162" s="558"/>
      <c r="R162" s="559"/>
      <c r="S162" s="561"/>
      <c r="T162" s="564"/>
      <c r="U162" s="565"/>
      <c r="V162" s="568"/>
      <c r="W162" s="569"/>
      <c r="X162" s="571"/>
      <c r="Y162" s="291"/>
    </row>
    <row r="163" spans="1:25" ht="15" thickBot="1">
      <c r="A163" s="299" t="s">
        <v>302</v>
      </c>
      <c r="B163" s="300" t="s">
        <v>299</v>
      </c>
      <c r="C163" s="301"/>
      <c r="D163" s="301"/>
      <c r="E163" s="301"/>
      <c r="F163" s="301"/>
      <c r="G163" s="301"/>
      <c r="H163" s="301"/>
      <c r="I163" s="301"/>
      <c r="J163" s="301"/>
      <c r="K163" s="302"/>
      <c r="L163" s="291"/>
      <c r="N163" s="299" t="s">
        <v>302</v>
      </c>
      <c r="O163" s="300" t="s">
        <v>299</v>
      </c>
      <c r="P163" s="301"/>
      <c r="Q163" s="301"/>
      <c r="R163" s="301"/>
      <c r="S163" s="301"/>
      <c r="T163" s="301"/>
      <c r="U163" s="301"/>
      <c r="V163" s="301"/>
      <c r="W163" s="301"/>
      <c r="X163" s="302"/>
      <c r="Y163" s="291"/>
    </row>
    <row r="164" spans="1:25">
      <c r="A164" s="303"/>
      <c r="B164" s="280"/>
      <c r="C164" s="280"/>
      <c r="D164" s="280"/>
      <c r="E164" s="280"/>
      <c r="F164" s="280"/>
      <c r="G164" s="280"/>
      <c r="H164" s="280"/>
      <c r="I164" s="280"/>
      <c r="J164" s="280"/>
      <c r="K164" s="281"/>
      <c r="L164" s="291"/>
      <c r="N164" s="303"/>
      <c r="O164" s="280"/>
      <c r="P164" s="280"/>
      <c r="Q164" s="280"/>
      <c r="R164" s="280"/>
      <c r="S164" s="280"/>
      <c r="T164" s="280"/>
      <c r="U164" s="280"/>
      <c r="V164" s="280"/>
      <c r="W164" s="280"/>
      <c r="X164" s="281"/>
      <c r="Y164" s="291"/>
    </row>
    <row r="165" spans="1:25" ht="14.25">
      <c r="A165" s="304" t="s">
        <v>273</v>
      </c>
      <c r="B165" s="280"/>
      <c r="C165" s="280"/>
      <c r="D165" s="280"/>
      <c r="E165" s="280"/>
      <c r="F165" s="280"/>
      <c r="G165" s="280"/>
      <c r="H165" s="280"/>
      <c r="I165" s="279"/>
      <c r="J165" s="282"/>
      <c r="K165" s="614" t="s">
        <v>364</v>
      </c>
      <c r="L165" s="615"/>
      <c r="M165" s="306"/>
      <c r="N165" s="304" t="s">
        <v>273</v>
      </c>
      <c r="O165" s="280"/>
      <c r="P165" s="280"/>
      <c r="Q165" s="280"/>
      <c r="R165" s="280"/>
      <c r="S165" s="280"/>
      <c r="T165" s="280"/>
      <c r="U165" s="280"/>
      <c r="V165" s="279"/>
      <c r="W165" s="282"/>
      <c r="X165" s="614" t="s">
        <v>364</v>
      </c>
      <c r="Y165" s="615"/>
    </row>
    <row r="166" spans="1:25" ht="14.25">
      <c r="A166" s="304" t="s">
        <v>274</v>
      </c>
      <c r="B166" s="280"/>
      <c r="C166" s="280"/>
      <c r="D166" s="280"/>
      <c r="E166" s="280"/>
      <c r="F166" s="280"/>
      <c r="G166" s="280"/>
      <c r="H166" s="280"/>
      <c r="I166" s="279"/>
      <c r="J166" s="282"/>
      <c r="K166" s="616" t="s">
        <v>300</v>
      </c>
      <c r="L166" s="617"/>
      <c r="M166" s="306"/>
      <c r="N166" s="304" t="s">
        <v>274</v>
      </c>
      <c r="O166" s="280"/>
      <c r="P166" s="280"/>
      <c r="Q166" s="280"/>
      <c r="R166" s="280"/>
      <c r="S166" s="280"/>
      <c r="T166" s="280"/>
      <c r="U166" s="280"/>
      <c r="V166" s="279"/>
      <c r="W166" s="282"/>
      <c r="X166" s="616" t="s">
        <v>300</v>
      </c>
      <c r="Y166" s="617"/>
    </row>
    <row r="167" spans="1:25" ht="14.25">
      <c r="A167" s="304" t="s">
        <v>275</v>
      </c>
      <c r="B167" s="280"/>
      <c r="C167" s="280"/>
      <c r="D167" s="280"/>
      <c r="E167" s="280"/>
      <c r="F167" s="280"/>
      <c r="G167" s="280"/>
      <c r="H167" s="280"/>
      <c r="I167" s="279"/>
      <c r="J167" s="282"/>
      <c r="K167" s="612" t="s">
        <v>301</v>
      </c>
      <c r="L167" s="613"/>
      <c r="M167" s="306"/>
      <c r="N167" s="304" t="s">
        <v>275</v>
      </c>
      <c r="O167" s="280"/>
      <c r="P167" s="280"/>
      <c r="Q167" s="280"/>
      <c r="R167" s="280"/>
      <c r="S167" s="280"/>
      <c r="T167" s="280"/>
      <c r="U167" s="280"/>
      <c r="V167" s="279"/>
      <c r="W167" s="282"/>
      <c r="X167" s="612" t="s">
        <v>301</v>
      </c>
      <c r="Y167" s="613"/>
    </row>
    <row r="168" spans="1:25" ht="14.25">
      <c r="A168" s="307"/>
      <c r="B168" s="308"/>
      <c r="C168" s="308"/>
      <c r="D168" s="308"/>
      <c r="E168" s="308"/>
      <c r="F168" s="308"/>
      <c r="G168" s="308"/>
      <c r="H168" s="308"/>
      <c r="I168" s="308"/>
      <c r="J168" s="309"/>
      <c r="K168" s="310"/>
      <c r="L168" s="305"/>
      <c r="N168" s="307"/>
      <c r="O168" s="308"/>
      <c r="P168" s="308"/>
      <c r="Q168" s="308"/>
      <c r="R168" s="308"/>
      <c r="S168" s="308"/>
      <c r="T168" s="308"/>
      <c r="U168" s="308"/>
      <c r="V168" s="308"/>
      <c r="W168" s="309"/>
      <c r="X168" s="310"/>
      <c r="Y168" s="305"/>
    </row>
    <row r="169" spans="1:25" ht="48" customHeight="1">
      <c r="A169" s="307"/>
      <c r="B169" s="308"/>
      <c r="C169" s="308"/>
      <c r="D169" s="308"/>
      <c r="E169" s="308"/>
      <c r="F169" s="308"/>
      <c r="G169" s="308"/>
      <c r="H169" s="308"/>
      <c r="I169" s="308"/>
      <c r="J169" s="309"/>
      <c r="K169" s="310"/>
      <c r="L169" s="305"/>
      <c r="M169" s="311"/>
      <c r="N169" s="307"/>
      <c r="O169" s="308"/>
      <c r="P169" s="308"/>
      <c r="Q169" s="308"/>
      <c r="R169" s="308"/>
      <c r="S169" s="308"/>
      <c r="T169" s="308"/>
      <c r="U169" s="308"/>
      <c r="V169" s="308"/>
      <c r="W169" s="309"/>
      <c r="X169" s="310"/>
    </row>
    <row r="170" spans="1:25" ht="69" customHeight="1">
      <c r="A170" s="312"/>
      <c r="B170" s="313"/>
      <c r="C170" s="313"/>
      <c r="D170" s="313"/>
      <c r="E170" s="313"/>
      <c r="F170" s="313"/>
      <c r="G170" s="313"/>
      <c r="H170" s="313"/>
      <c r="I170" s="313"/>
      <c r="J170" s="314"/>
      <c r="K170" s="315"/>
      <c r="L170" s="316"/>
      <c r="M170" s="317"/>
      <c r="N170" s="312"/>
      <c r="O170" s="313"/>
      <c r="P170" s="313"/>
      <c r="Q170" s="313"/>
      <c r="R170" s="313"/>
      <c r="S170" s="313"/>
      <c r="T170" s="313"/>
      <c r="U170" s="313"/>
      <c r="V170" s="313"/>
      <c r="W170" s="314"/>
      <c r="X170" s="315"/>
    </row>
    <row r="171" spans="1:25" ht="26.25">
      <c r="A171" s="572" t="s">
        <v>362</v>
      </c>
      <c r="B171" s="572"/>
      <c r="C171" s="572"/>
      <c r="D171" s="572"/>
      <c r="E171" s="572"/>
      <c r="F171" s="572"/>
      <c r="G171" s="572"/>
      <c r="H171" s="572"/>
      <c r="I171" s="572"/>
      <c r="J171" s="572"/>
      <c r="K171" s="572"/>
      <c r="L171" s="291">
        <v>9</v>
      </c>
      <c r="N171" s="572" t="s">
        <v>363</v>
      </c>
      <c r="O171" s="572"/>
      <c r="P171" s="572"/>
      <c r="Q171" s="572"/>
      <c r="R171" s="572"/>
      <c r="S171" s="572"/>
      <c r="T171" s="572"/>
      <c r="U171" s="572"/>
      <c r="V171" s="572"/>
      <c r="W171" s="572"/>
      <c r="X171" s="572"/>
      <c r="Y171" s="256">
        <v>9</v>
      </c>
    </row>
    <row r="172" spans="1:25" ht="14.25" thickBot="1">
      <c r="A172" s="258"/>
      <c r="C172" s="259"/>
      <c r="D172" s="259" t="s">
        <v>303</v>
      </c>
      <c r="J172" s="292" t="s">
        <v>255</v>
      </c>
      <c r="L172" s="291"/>
      <c r="N172" s="258"/>
      <c r="P172" s="259"/>
      <c r="Q172" s="259" t="s">
        <v>303</v>
      </c>
      <c r="W172" s="292" t="s">
        <v>255</v>
      </c>
    </row>
    <row r="173" spans="1:25" ht="19.899999999999999" customHeight="1" thickBot="1">
      <c r="A173" s="261"/>
      <c r="B173" s="573" t="s">
        <v>279</v>
      </c>
      <c r="C173" s="574"/>
      <c r="D173" s="575" t="str">
        <f>IF(②選手情報入力!I18="","",②選手情報入力!I18)</f>
        <v/>
      </c>
      <c r="E173" s="576"/>
      <c r="F173" s="576"/>
      <c r="G173" s="577"/>
      <c r="H173" s="320" t="s">
        <v>280</v>
      </c>
      <c r="I173" s="321"/>
      <c r="J173" s="322"/>
      <c r="K173" s="323"/>
      <c r="L173" s="291"/>
      <c r="N173" s="261"/>
      <c r="O173" s="573" t="s">
        <v>279</v>
      </c>
      <c r="P173" s="574"/>
      <c r="Q173" s="575" t="str">
        <f>IF(②選手情報入力!L18="","",②選手情報入力!L18)</f>
        <v/>
      </c>
      <c r="R173" s="576"/>
      <c r="S173" s="576"/>
      <c r="T173" s="577"/>
      <c r="U173" s="320" t="s">
        <v>280</v>
      </c>
      <c r="V173" s="321"/>
      <c r="W173" s="322"/>
      <c r="X173" s="323"/>
    </row>
    <row r="174" spans="1:25" ht="21" customHeight="1">
      <c r="A174" s="264" t="s">
        <v>282</v>
      </c>
      <c r="B174" s="584" t="str">
        <f>IF(②選手情報入力!$G$18="","",②選手情報入力!$G$18)</f>
        <v/>
      </c>
      <c r="C174" s="585"/>
      <c r="D174" s="578"/>
      <c r="E174" s="579"/>
      <c r="F174" s="579"/>
      <c r="G174" s="580"/>
      <c r="H174" s="588"/>
      <c r="I174" s="589"/>
      <c r="J174" s="589"/>
      <c r="K174" s="590"/>
      <c r="L174" s="291"/>
      <c r="N174" s="264" t="s">
        <v>282</v>
      </c>
      <c r="O174" s="584" t="str">
        <f>IF(②選手情報入力!$G$18="","",②選手情報入力!$G$18)</f>
        <v/>
      </c>
      <c r="P174" s="585"/>
      <c r="Q174" s="578"/>
      <c r="R174" s="579"/>
      <c r="S174" s="579"/>
      <c r="T174" s="580"/>
      <c r="U174" s="588"/>
      <c r="V174" s="589"/>
      <c r="W174" s="589"/>
      <c r="X174" s="590"/>
    </row>
    <row r="175" spans="1:25" ht="19.899999999999999" customHeight="1" thickBot="1">
      <c r="A175" s="266"/>
      <c r="B175" s="586"/>
      <c r="C175" s="587"/>
      <c r="D175" s="581"/>
      <c r="E175" s="582"/>
      <c r="F175" s="582"/>
      <c r="G175" s="583"/>
      <c r="H175" s="591"/>
      <c r="I175" s="592"/>
      <c r="J175" s="592"/>
      <c r="K175" s="593"/>
      <c r="L175" s="291"/>
      <c r="N175" s="266"/>
      <c r="O175" s="586"/>
      <c r="P175" s="587"/>
      <c r="Q175" s="581"/>
      <c r="R175" s="582"/>
      <c r="S175" s="582"/>
      <c r="T175" s="583"/>
      <c r="U175" s="591"/>
      <c r="V175" s="592"/>
      <c r="W175" s="592"/>
      <c r="X175" s="593"/>
    </row>
    <row r="176" spans="1:25" ht="14.25">
      <c r="A176" s="293" t="s">
        <v>6</v>
      </c>
      <c r="B176" s="294"/>
      <c r="C176" s="270" t="s">
        <v>271</v>
      </c>
      <c r="D176" s="597" t="str">
        <f>IF(②選手情報入力!$E$18="","",②選手情報入力!$E$18)</f>
        <v/>
      </c>
      <c r="E176" s="598"/>
      <c r="F176" s="598"/>
      <c r="G176" s="599"/>
      <c r="H176" s="591"/>
      <c r="I176" s="592"/>
      <c r="J176" s="592"/>
      <c r="K176" s="593"/>
      <c r="L176" s="291"/>
      <c r="N176" s="293" t="s">
        <v>6</v>
      </c>
      <c r="O176" s="294"/>
      <c r="P176" s="270" t="s">
        <v>271</v>
      </c>
      <c r="Q176" s="597" t="str">
        <f>IF(②選手情報入力!$E$18="","",②選手情報入力!$E$18)</f>
        <v/>
      </c>
      <c r="R176" s="598"/>
      <c r="S176" s="598"/>
      <c r="T176" s="599"/>
      <c r="U176" s="591"/>
      <c r="V176" s="592"/>
      <c r="W176" s="592"/>
      <c r="X176" s="593"/>
    </row>
    <row r="177" spans="1:25" ht="14.25" customHeight="1">
      <c r="A177" s="600" t="str">
        <f>IF(②選手情報入力!$B$18="","",②選手情報入力!$B$18)</f>
        <v/>
      </c>
      <c r="B177" s="601"/>
      <c r="C177" s="604" t="s">
        <v>286</v>
      </c>
      <c r="D177" s="606" t="str">
        <f>IF(②選手情報入力!$D$18="","",②選手情報入力!$D$18)</f>
        <v/>
      </c>
      <c r="E177" s="607"/>
      <c r="F177" s="607"/>
      <c r="G177" s="608"/>
      <c r="H177" s="591"/>
      <c r="I177" s="592"/>
      <c r="J177" s="592"/>
      <c r="K177" s="593"/>
      <c r="L177" s="291"/>
      <c r="N177" s="600" t="str">
        <f>IF(②選手情報入力!$B$18="","",②選手情報入力!$B$18)</f>
        <v/>
      </c>
      <c r="O177" s="601"/>
      <c r="P177" s="604" t="s">
        <v>286</v>
      </c>
      <c r="Q177" s="606" t="str">
        <f>IF(②選手情報入力!$D$18="","",②選手情報入力!$D$18)</f>
        <v/>
      </c>
      <c r="R177" s="607"/>
      <c r="S177" s="607"/>
      <c r="T177" s="608"/>
      <c r="U177" s="591"/>
      <c r="V177" s="592"/>
      <c r="W177" s="592"/>
      <c r="X177" s="593"/>
    </row>
    <row r="178" spans="1:25" ht="13.9" customHeight="1" thickBot="1">
      <c r="A178" s="602"/>
      <c r="B178" s="603"/>
      <c r="C178" s="605"/>
      <c r="D178" s="609"/>
      <c r="E178" s="610"/>
      <c r="F178" s="610"/>
      <c r="G178" s="611"/>
      <c r="H178" s="594"/>
      <c r="I178" s="595"/>
      <c r="J178" s="595"/>
      <c r="K178" s="596"/>
      <c r="L178" s="291"/>
      <c r="N178" s="602"/>
      <c r="O178" s="603"/>
      <c r="P178" s="605"/>
      <c r="Q178" s="609"/>
      <c r="R178" s="610"/>
      <c r="S178" s="610"/>
      <c r="T178" s="611"/>
      <c r="U178" s="594"/>
      <c r="V178" s="595"/>
      <c r="W178" s="595"/>
      <c r="X178" s="596"/>
    </row>
    <row r="179" spans="1:25" ht="20.45" customHeight="1" thickTop="1" thickBot="1">
      <c r="A179" s="522" t="s">
        <v>289</v>
      </c>
      <c r="B179" s="525" t="s">
        <v>290</v>
      </c>
      <c r="C179" s="526"/>
      <c r="D179" s="526"/>
      <c r="E179" s="527"/>
      <c r="F179" s="528" t="s">
        <v>291</v>
      </c>
      <c r="G179" s="529"/>
      <c r="H179" s="530">
        <f>①団体情報入力!$D$5</f>
        <v>0</v>
      </c>
      <c r="I179" s="531"/>
      <c r="J179" s="531"/>
      <c r="K179" s="532"/>
      <c r="L179" s="291"/>
      <c r="N179" s="522" t="s">
        <v>289</v>
      </c>
      <c r="O179" s="525" t="s">
        <v>290</v>
      </c>
      <c r="P179" s="526"/>
      <c r="Q179" s="526"/>
      <c r="R179" s="527"/>
      <c r="S179" s="528" t="s">
        <v>291</v>
      </c>
      <c r="T179" s="529"/>
      <c r="U179" s="530">
        <f>①団体情報入力!$D$5</f>
        <v>0</v>
      </c>
      <c r="V179" s="531"/>
      <c r="W179" s="531"/>
      <c r="X179" s="532"/>
    </row>
    <row r="180" spans="1:25" ht="13.15" customHeight="1">
      <c r="A180" s="523"/>
      <c r="B180" s="533"/>
      <c r="C180" s="534"/>
      <c r="D180" s="534"/>
      <c r="E180" s="535"/>
      <c r="F180" s="295" t="s">
        <v>293</v>
      </c>
      <c r="G180" s="270" t="s">
        <v>294</v>
      </c>
      <c r="H180" s="269"/>
      <c r="I180" s="270" t="s">
        <v>264</v>
      </c>
      <c r="J180" s="269"/>
      <c r="K180" s="296" t="s">
        <v>295</v>
      </c>
      <c r="L180" s="297"/>
      <c r="M180" s="298"/>
      <c r="N180" s="523"/>
      <c r="O180" s="533"/>
      <c r="P180" s="534"/>
      <c r="Q180" s="534"/>
      <c r="R180" s="535"/>
      <c r="S180" s="295" t="s">
        <v>293</v>
      </c>
      <c r="T180" s="270" t="s">
        <v>294</v>
      </c>
      <c r="U180" s="269"/>
      <c r="V180" s="270" t="s">
        <v>264</v>
      </c>
      <c r="W180" s="269"/>
      <c r="X180" s="296" t="s">
        <v>295</v>
      </c>
    </row>
    <row r="181" spans="1:25" ht="13.15" customHeight="1">
      <c r="A181" s="523"/>
      <c r="B181" s="536"/>
      <c r="C181" s="537"/>
      <c r="D181" s="537"/>
      <c r="E181" s="538"/>
      <c r="F181" s="548"/>
      <c r="G181" s="550"/>
      <c r="H181" s="551"/>
      <c r="I181" s="542" t="str">
        <f>IF(②選手情報入力!J18="","",②選手情報入力!J18)</f>
        <v/>
      </c>
      <c r="J181" s="543"/>
      <c r="K181" s="546"/>
      <c r="L181" s="291"/>
      <c r="N181" s="523"/>
      <c r="O181" s="536"/>
      <c r="P181" s="537"/>
      <c r="Q181" s="537"/>
      <c r="R181" s="538"/>
      <c r="S181" s="548"/>
      <c r="T181" s="550"/>
      <c r="U181" s="551"/>
      <c r="V181" s="542" t="str">
        <f>IF(②選手情報入力!M18="","",②選手情報入力!M18)</f>
        <v/>
      </c>
      <c r="W181" s="543"/>
      <c r="X181" s="546"/>
    </row>
    <row r="182" spans="1:25" ht="13.15" customHeight="1">
      <c r="A182" s="524"/>
      <c r="B182" s="539"/>
      <c r="C182" s="540"/>
      <c r="D182" s="540"/>
      <c r="E182" s="541"/>
      <c r="F182" s="549"/>
      <c r="G182" s="552"/>
      <c r="H182" s="553"/>
      <c r="I182" s="544"/>
      <c r="J182" s="545"/>
      <c r="K182" s="547"/>
      <c r="L182" s="291"/>
      <c r="N182" s="524"/>
      <c r="O182" s="539"/>
      <c r="P182" s="540"/>
      <c r="Q182" s="540"/>
      <c r="R182" s="541"/>
      <c r="S182" s="549"/>
      <c r="T182" s="552"/>
      <c r="U182" s="553"/>
      <c r="V182" s="544"/>
      <c r="W182" s="545"/>
      <c r="X182" s="547"/>
    </row>
    <row r="183" spans="1:25" ht="14.45" customHeight="1">
      <c r="A183" s="339" t="s">
        <v>296</v>
      </c>
      <c r="B183" s="554"/>
      <c r="C183" s="555"/>
      <c r="D183" s="555"/>
      <c r="E183" s="556"/>
      <c r="F183" s="560"/>
      <c r="G183" s="562"/>
      <c r="H183" s="563"/>
      <c r="I183" s="566" t="str">
        <f>IF(②選手情報入力!K18="","同上",②選手情報入力!K18)</f>
        <v>同上</v>
      </c>
      <c r="J183" s="567"/>
      <c r="K183" s="570"/>
      <c r="L183" s="291"/>
      <c r="N183" s="339" t="s">
        <v>296</v>
      </c>
      <c r="O183" s="554"/>
      <c r="P183" s="555"/>
      <c r="Q183" s="555"/>
      <c r="R183" s="556"/>
      <c r="S183" s="560"/>
      <c r="T183" s="562"/>
      <c r="U183" s="563"/>
      <c r="V183" s="566" t="str">
        <f>IF(②選手情報入力!N18="","同上",②選手情報入力!N18)</f>
        <v>同上</v>
      </c>
      <c r="W183" s="567"/>
      <c r="X183" s="570"/>
    </row>
    <row r="184" spans="1:25" ht="15" customHeight="1" thickBot="1">
      <c r="A184" s="340" t="s">
        <v>297</v>
      </c>
      <c r="B184" s="557"/>
      <c r="C184" s="558"/>
      <c r="D184" s="558"/>
      <c r="E184" s="559"/>
      <c r="F184" s="561"/>
      <c r="G184" s="564"/>
      <c r="H184" s="565"/>
      <c r="I184" s="568"/>
      <c r="J184" s="569"/>
      <c r="K184" s="571"/>
      <c r="L184" s="291"/>
      <c r="N184" s="340" t="s">
        <v>297</v>
      </c>
      <c r="O184" s="557"/>
      <c r="P184" s="558"/>
      <c r="Q184" s="558"/>
      <c r="R184" s="559"/>
      <c r="S184" s="561"/>
      <c r="T184" s="564"/>
      <c r="U184" s="565"/>
      <c r="V184" s="568"/>
      <c r="W184" s="569"/>
      <c r="X184" s="571"/>
    </row>
    <row r="185" spans="1:25" ht="15" thickBot="1">
      <c r="A185" s="299" t="s">
        <v>298</v>
      </c>
      <c r="B185" s="300" t="s">
        <v>299</v>
      </c>
      <c r="C185" s="301"/>
      <c r="D185" s="301"/>
      <c r="E185" s="301"/>
      <c r="F185" s="301"/>
      <c r="G185" s="301"/>
      <c r="H185" s="301"/>
      <c r="I185" s="301"/>
      <c r="J185" s="301"/>
      <c r="K185" s="302"/>
      <c r="L185" s="291"/>
      <c r="N185" s="299" t="s">
        <v>298</v>
      </c>
      <c r="O185" s="300" t="s">
        <v>299</v>
      </c>
      <c r="P185" s="301"/>
      <c r="Q185" s="301"/>
      <c r="R185" s="301"/>
      <c r="S185" s="301"/>
      <c r="T185" s="301"/>
      <c r="U185" s="301"/>
      <c r="V185" s="301"/>
      <c r="W185" s="301"/>
      <c r="X185" s="302"/>
    </row>
    <row r="186" spans="1:25">
      <c r="A186" s="303"/>
      <c r="B186" s="280"/>
      <c r="C186" s="280"/>
      <c r="D186" s="280"/>
      <c r="E186" s="280"/>
      <c r="F186" s="280"/>
      <c r="G186" s="280"/>
      <c r="H186" s="280"/>
      <c r="I186" s="280"/>
      <c r="J186" s="280"/>
      <c r="K186" s="281"/>
      <c r="L186" s="291"/>
      <c r="N186" s="303"/>
      <c r="O186" s="280"/>
      <c r="P186" s="280"/>
      <c r="Q186" s="280"/>
      <c r="R186" s="280"/>
      <c r="S186" s="280"/>
      <c r="T186" s="280"/>
      <c r="U186" s="280"/>
      <c r="V186" s="280"/>
      <c r="W186" s="280"/>
      <c r="X186" s="281"/>
    </row>
    <row r="187" spans="1:25" ht="14.25">
      <c r="A187" s="304" t="s">
        <v>273</v>
      </c>
      <c r="B187" s="280"/>
      <c r="C187" s="280"/>
      <c r="D187" s="280"/>
      <c r="E187" s="280"/>
      <c r="F187" s="280"/>
      <c r="G187" s="280"/>
      <c r="H187" s="280"/>
      <c r="I187" s="279"/>
      <c r="J187" s="282"/>
      <c r="K187" s="614" t="s">
        <v>364</v>
      </c>
      <c r="L187" s="615"/>
      <c r="M187" s="306"/>
      <c r="N187" s="304" t="s">
        <v>273</v>
      </c>
      <c r="O187" s="280"/>
      <c r="P187" s="280"/>
      <c r="Q187" s="280"/>
      <c r="R187" s="280"/>
      <c r="S187" s="280"/>
      <c r="T187" s="280"/>
      <c r="U187" s="280"/>
      <c r="V187" s="279"/>
      <c r="W187" s="282"/>
      <c r="X187" s="614" t="s">
        <v>364</v>
      </c>
      <c r="Y187" s="615"/>
    </row>
    <row r="188" spans="1:25" ht="14.25">
      <c r="A188" s="304" t="s">
        <v>274</v>
      </c>
      <c r="B188" s="280"/>
      <c r="C188" s="280"/>
      <c r="D188" s="280"/>
      <c r="E188" s="280"/>
      <c r="F188" s="280"/>
      <c r="G188" s="280"/>
      <c r="H188" s="280"/>
      <c r="I188" s="279"/>
      <c r="J188" s="282"/>
      <c r="K188" s="616" t="s">
        <v>300</v>
      </c>
      <c r="L188" s="617"/>
      <c r="M188" s="306"/>
      <c r="N188" s="304" t="s">
        <v>274</v>
      </c>
      <c r="O188" s="280"/>
      <c r="P188" s="280"/>
      <c r="Q188" s="280"/>
      <c r="R188" s="280"/>
      <c r="S188" s="280"/>
      <c r="T188" s="280"/>
      <c r="U188" s="280"/>
      <c r="V188" s="279"/>
      <c r="W188" s="282"/>
      <c r="X188" s="616" t="s">
        <v>300</v>
      </c>
      <c r="Y188" s="617"/>
    </row>
    <row r="189" spans="1:25" ht="14.25">
      <c r="A189" s="304" t="s">
        <v>275</v>
      </c>
      <c r="B189" s="280"/>
      <c r="C189" s="280"/>
      <c r="D189" s="280"/>
      <c r="E189" s="280"/>
      <c r="F189" s="280"/>
      <c r="G189" s="280"/>
      <c r="H189" s="280"/>
      <c r="I189" s="279"/>
      <c r="J189" s="282"/>
      <c r="K189" s="612" t="s">
        <v>301</v>
      </c>
      <c r="L189" s="613"/>
      <c r="M189" s="306"/>
      <c r="N189" s="304" t="s">
        <v>275</v>
      </c>
      <c r="O189" s="280"/>
      <c r="P189" s="280"/>
      <c r="Q189" s="280"/>
      <c r="R189" s="280"/>
      <c r="S189" s="280"/>
      <c r="T189" s="280"/>
      <c r="U189" s="280"/>
      <c r="V189" s="279"/>
      <c r="W189" s="282"/>
      <c r="X189" s="612" t="s">
        <v>301</v>
      </c>
      <c r="Y189" s="613"/>
    </row>
    <row r="190" spans="1:25" ht="14.25">
      <c r="A190" s="307"/>
      <c r="B190" s="308"/>
      <c r="C190" s="308"/>
      <c r="D190" s="308"/>
      <c r="E190" s="308"/>
      <c r="F190" s="308"/>
      <c r="G190" s="308"/>
      <c r="H190" s="308"/>
      <c r="I190" s="308"/>
      <c r="J190" s="309"/>
      <c r="K190" s="310"/>
      <c r="L190" s="305"/>
      <c r="M190" s="311"/>
      <c r="N190" s="307"/>
      <c r="O190" s="308"/>
      <c r="P190" s="308"/>
      <c r="Q190" s="308"/>
      <c r="R190" s="308"/>
      <c r="S190" s="308"/>
      <c r="T190" s="308"/>
      <c r="U190" s="308"/>
      <c r="V190" s="308"/>
      <c r="W190" s="309"/>
      <c r="X190" s="310"/>
    </row>
    <row r="191" spans="1:25" ht="8.25" customHeight="1">
      <c r="A191" s="312"/>
      <c r="B191" s="313"/>
      <c r="C191" s="313"/>
      <c r="D191" s="313"/>
      <c r="E191" s="313"/>
      <c r="F191" s="313"/>
      <c r="G191" s="313"/>
      <c r="H191" s="313"/>
      <c r="I191" s="313"/>
      <c r="J191" s="314"/>
      <c r="K191" s="315"/>
      <c r="L191" s="316"/>
      <c r="M191" s="317"/>
      <c r="N191" s="312"/>
      <c r="O191" s="313"/>
      <c r="P191" s="313"/>
      <c r="Q191" s="313"/>
      <c r="R191" s="313"/>
      <c r="S191" s="313"/>
      <c r="T191" s="313"/>
      <c r="U191" s="313"/>
      <c r="V191" s="313"/>
      <c r="W191" s="314"/>
      <c r="X191" s="315"/>
    </row>
    <row r="192" spans="1:25" ht="26.25">
      <c r="A192" s="572" t="s">
        <v>362</v>
      </c>
      <c r="B192" s="572"/>
      <c r="C192" s="572"/>
      <c r="D192" s="572"/>
      <c r="E192" s="572"/>
      <c r="F192" s="572"/>
      <c r="G192" s="572"/>
      <c r="H192" s="572"/>
      <c r="I192" s="572"/>
      <c r="J192" s="572"/>
      <c r="K192" s="572"/>
      <c r="L192" s="291">
        <v>10</v>
      </c>
      <c r="N192" s="572" t="s">
        <v>362</v>
      </c>
      <c r="O192" s="572"/>
      <c r="P192" s="572"/>
      <c r="Q192" s="572"/>
      <c r="R192" s="572"/>
      <c r="S192" s="572"/>
      <c r="T192" s="572"/>
      <c r="U192" s="572"/>
      <c r="V192" s="572"/>
      <c r="W192" s="572"/>
      <c r="X192" s="572"/>
      <c r="Y192" s="256">
        <v>10</v>
      </c>
    </row>
    <row r="193" spans="1:25" ht="14.25" thickBot="1">
      <c r="A193" s="258"/>
      <c r="C193" s="259"/>
      <c r="D193" s="259" t="s">
        <v>303</v>
      </c>
      <c r="J193" s="292" t="s">
        <v>255</v>
      </c>
      <c r="L193" s="291"/>
      <c r="N193" s="258"/>
      <c r="P193" s="259"/>
      <c r="Q193" s="259" t="s">
        <v>303</v>
      </c>
      <c r="W193" s="292" t="s">
        <v>255</v>
      </c>
    </row>
    <row r="194" spans="1:25" ht="19.899999999999999" customHeight="1" thickBot="1">
      <c r="A194" s="261"/>
      <c r="B194" s="573" t="s">
        <v>279</v>
      </c>
      <c r="C194" s="574"/>
      <c r="D194" s="575" t="str">
        <f>IF(②選手情報入力!I20="","",②選手情報入力!I20)</f>
        <v/>
      </c>
      <c r="E194" s="576"/>
      <c r="F194" s="576"/>
      <c r="G194" s="577"/>
      <c r="H194" s="320" t="s">
        <v>280</v>
      </c>
      <c r="I194" s="321"/>
      <c r="J194" s="322"/>
      <c r="K194" s="323"/>
      <c r="L194" s="291"/>
      <c r="N194" s="261"/>
      <c r="O194" s="573" t="s">
        <v>279</v>
      </c>
      <c r="P194" s="574"/>
      <c r="Q194" s="575" t="str">
        <f>IF(②選手情報入力!L20="","",②選手情報入力!L20)</f>
        <v/>
      </c>
      <c r="R194" s="576"/>
      <c r="S194" s="576"/>
      <c r="T194" s="577"/>
      <c r="U194" s="320" t="s">
        <v>280</v>
      </c>
      <c r="V194" s="321"/>
      <c r="W194" s="322"/>
      <c r="X194" s="323"/>
    </row>
    <row r="195" spans="1:25" ht="21" customHeight="1">
      <c r="A195" s="264" t="s">
        <v>282</v>
      </c>
      <c r="B195" s="584" t="str">
        <f>IF(②選手情報入力!$G$20="","",②選手情報入力!$G$20)</f>
        <v/>
      </c>
      <c r="C195" s="585"/>
      <c r="D195" s="578"/>
      <c r="E195" s="579"/>
      <c r="F195" s="579"/>
      <c r="G195" s="580"/>
      <c r="H195" s="588"/>
      <c r="I195" s="589"/>
      <c r="J195" s="589"/>
      <c r="K195" s="590"/>
      <c r="L195" s="291"/>
      <c r="N195" s="264" t="s">
        <v>282</v>
      </c>
      <c r="O195" s="584" t="str">
        <f>IF(②選手情報入力!$G$20="","",②選手情報入力!$G$20)</f>
        <v/>
      </c>
      <c r="P195" s="585"/>
      <c r="Q195" s="578"/>
      <c r="R195" s="579"/>
      <c r="S195" s="579"/>
      <c r="T195" s="580"/>
      <c r="U195" s="588"/>
      <c r="V195" s="589"/>
      <c r="W195" s="589"/>
      <c r="X195" s="590"/>
    </row>
    <row r="196" spans="1:25" ht="19.899999999999999" customHeight="1" thickBot="1">
      <c r="A196" s="266"/>
      <c r="B196" s="586"/>
      <c r="C196" s="587"/>
      <c r="D196" s="581"/>
      <c r="E196" s="582"/>
      <c r="F196" s="582"/>
      <c r="G196" s="583"/>
      <c r="H196" s="591"/>
      <c r="I196" s="592"/>
      <c r="J196" s="592"/>
      <c r="K196" s="593"/>
      <c r="L196" s="291"/>
      <c r="N196" s="266"/>
      <c r="O196" s="586"/>
      <c r="P196" s="587"/>
      <c r="Q196" s="581"/>
      <c r="R196" s="582"/>
      <c r="S196" s="582"/>
      <c r="T196" s="583"/>
      <c r="U196" s="591"/>
      <c r="V196" s="592"/>
      <c r="W196" s="592"/>
      <c r="X196" s="593"/>
    </row>
    <row r="197" spans="1:25" ht="14.25">
      <c r="A197" s="293" t="s">
        <v>6</v>
      </c>
      <c r="B197" s="294"/>
      <c r="C197" s="270" t="s">
        <v>271</v>
      </c>
      <c r="D197" s="597" t="str">
        <f>IF(②選手情報入力!$E$20="","",②選手情報入力!$E$20)</f>
        <v/>
      </c>
      <c r="E197" s="598"/>
      <c r="F197" s="598"/>
      <c r="G197" s="599"/>
      <c r="H197" s="591"/>
      <c r="I197" s="592"/>
      <c r="J197" s="592"/>
      <c r="K197" s="593"/>
      <c r="L197" s="291"/>
      <c r="N197" s="293" t="s">
        <v>6</v>
      </c>
      <c r="O197" s="294"/>
      <c r="P197" s="270" t="s">
        <v>271</v>
      </c>
      <c r="Q197" s="597" t="str">
        <f>IF(②選手情報入力!$E$20="","",②選手情報入力!$E$20)</f>
        <v/>
      </c>
      <c r="R197" s="598"/>
      <c r="S197" s="598"/>
      <c r="T197" s="599"/>
      <c r="U197" s="591"/>
      <c r="V197" s="592"/>
      <c r="W197" s="592"/>
      <c r="X197" s="593"/>
    </row>
    <row r="198" spans="1:25" ht="14.25" customHeight="1">
      <c r="A198" s="600" t="str">
        <f>IF(②選手情報入力!$B$20="","",②選手情報入力!$B$20)</f>
        <v/>
      </c>
      <c r="B198" s="601"/>
      <c r="C198" s="604" t="s">
        <v>286</v>
      </c>
      <c r="D198" s="606" t="str">
        <f>IF(②選手情報入力!$D$20="","",②選手情報入力!$D$20)</f>
        <v/>
      </c>
      <c r="E198" s="607"/>
      <c r="F198" s="607"/>
      <c r="G198" s="608"/>
      <c r="H198" s="591"/>
      <c r="I198" s="592"/>
      <c r="J198" s="592"/>
      <c r="K198" s="593"/>
      <c r="L198" s="291"/>
      <c r="N198" s="600" t="str">
        <f>IF(②選手情報入力!$B$20="","",②選手情報入力!$B$20)</f>
        <v/>
      </c>
      <c r="O198" s="601"/>
      <c r="P198" s="604" t="s">
        <v>286</v>
      </c>
      <c r="Q198" s="606" t="str">
        <f>IF(②選手情報入力!$D$20="","",②選手情報入力!$D$20)</f>
        <v/>
      </c>
      <c r="R198" s="607"/>
      <c r="S198" s="607"/>
      <c r="T198" s="608"/>
      <c r="U198" s="591"/>
      <c r="V198" s="592"/>
      <c r="W198" s="592"/>
      <c r="X198" s="593"/>
    </row>
    <row r="199" spans="1:25" ht="13.9" customHeight="1" thickBot="1">
      <c r="A199" s="602"/>
      <c r="B199" s="603"/>
      <c r="C199" s="605"/>
      <c r="D199" s="609"/>
      <c r="E199" s="610"/>
      <c r="F199" s="610"/>
      <c r="G199" s="611"/>
      <c r="H199" s="594"/>
      <c r="I199" s="595"/>
      <c r="J199" s="595"/>
      <c r="K199" s="596"/>
      <c r="L199" s="291"/>
      <c r="N199" s="602"/>
      <c r="O199" s="603"/>
      <c r="P199" s="605"/>
      <c r="Q199" s="609"/>
      <c r="R199" s="610"/>
      <c r="S199" s="610"/>
      <c r="T199" s="611"/>
      <c r="U199" s="594"/>
      <c r="V199" s="595"/>
      <c r="W199" s="595"/>
      <c r="X199" s="596"/>
    </row>
    <row r="200" spans="1:25" ht="20.45" customHeight="1" thickTop="1" thickBot="1">
      <c r="A200" s="522" t="s">
        <v>289</v>
      </c>
      <c r="B200" s="525" t="s">
        <v>290</v>
      </c>
      <c r="C200" s="526"/>
      <c r="D200" s="526"/>
      <c r="E200" s="527"/>
      <c r="F200" s="528" t="s">
        <v>291</v>
      </c>
      <c r="G200" s="529"/>
      <c r="H200" s="530">
        <f>①団体情報入力!$D$5</f>
        <v>0</v>
      </c>
      <c r="I200" s="531"/>
      <c r="J200" s="531"/>
      <c r="K200" s="532"/>
      <c r="L200" s="291"/>
      <c r="N200" s="522" t="s">
        <v>289</v>
      </c>
      <c r="O200" s="525" t="s">
        <v>290</v>
      </c>
      <c r="P200" s="526"/>
      <c r="Q200" s="526"/>
      <c r="R200" s="527"/>
      <c r="S200" s="528" t="s">
        <v>291</v>
      </c>
      <c r="T200" s="529"/>
      <c r="U200" s="530">
        <f>①団体情報入力!$D$5</f>
        <v>0</v>
      </c>
      <c r="V200" s="531"/>
      <c r="W200" s="531"/>
      <c r="X200" s="532"/>
    </row>
    <row r="201" spans="1:25" ht="13.15" customHeight="1">
      <c r="A201" s="523"/>
      <c r="B201" s="533"/>
      <c r="C201" s="534"/>
      <c r="D201" s="534"/>
      <c r="E201" s="535"/>
      <c r="F201" s="295" t="s">
        <v>293</v>
      </c>
      <c r="G201" s="270" t="s">
        <v>294</v>
      </c>
      <c r="H201" s="269"/>
      <c r="I201" s="270" t="s">
        <v>264</v>
      </c>
      <c r="J201" s="269"/>
      <c r="K201" s="296" t="s">
        <v>295</v>
      </c>
      <c r="L201" s="297"/>
      <c r="M201" s="298"/>
      <c r="N201" s="523"/>
      <c r="O201" s="533"/>
      <c r="P201" s="534"/>
      <c r="Q201" s="534"/>
      <c r="R201" s="535"/>
      <c r="S201" s="295" t="s">
        <v>293</v>
      </c>
      <c r="T201" s="270" t="s">
        <v>294</v>
      </c>
      <c r="U201" s="269"/>
      <c r="V201" s="270" t="s">
        <v>264</v>
      </c>
      <c r="W201" s="269"/>
      <c r="X201" s="296" t="s">
        <v>295</v>
      </c>
    </row>
    <row r="202" spans="1:25" ht="13.15" customHeight="1">
      <c r="A202" s="523"/>
      <c r="B202" s="536"/>
      <c r="C202" s="537"/>
      <c r="D202" s="537"/>
      <c r="E202" s="538"/>
      <c r="F202" s="548"/>
      <c r="G202" s="550"/>
      <c r="H202" s="551"/>
      <c r="I202" s="542" t="str">
        <f>IF(②選手情報入力!J20="","",②選手情報入力!J20)</f>
        <v/>
      </c>
      <c r="J202" s="543"/>
      <c r="K202" s="546"/>
      <c r="L202" s="291"/>
      <c r="N202" s="523"/>
      <c r="O202" s="536"/>
      <c r="P202" s="537"/>
      <c r="Q202" s="537"/>
      <c r="R202" s="538"/>
      <c r="S202" s="548"/>
      <c r="T202" s="550"/>
      <c r="U202" s="551"/>
      <c r="V202" s="542" t="str">
        <f>IF(②選手情報入力!M20="","",②選手情報入力!M20)</f>
        <v/>
      </c>
      <c r="W202" s="543"/>
      <c r="X202" s="546"/>
    </row>
    <row r="203" spans="1:25" ht="13.15" customHeight="1">
      <c r="A203" s="524"/>
      <c r="B203" s="539"/>
      <c r="C203" s="540"/>
      <c r="D203" s="540"/>
      <c r="E203" s="541"/>
      <c r="F203" s="549"/>
      <c r="G203" s="552"/>
      <c r="H203" s="553"/>
      <c r="I203" s="544"/>
      <c r="J203" s="545"/>
      <c r="K203" s="547"/>
      <c r="L203" s="291"/>
      <c r="N203" s="524"/>
      <c r="O203" s="539"/>
      <c r="P203" s="540"/>
      <c r="Q203" s="540"/>
      <c r="R203" s="541"/>
      <c r="S203" s="549"/>
      <c r="T203" s="552"/>
      <c r="U203" s="553"/>
      <c r="V203" s="544"/>
      <c r="W203" s="545"/>
      <c r="X203" s="547"/>
    </row>
    <row r="204" spans="1:25" ht="14.45" customHeight="1">
      <c r="A204" s="339" t="s">
        <v>296</v>
      </c>
      <c r="B204" s="554"/>
      <c r="C204" s="555"/>
      <c r="D204" s="555"/>
      <c r="E204" s="556"/>
      <c r="F204" s="560"/>
      <c r="G204" s="562"/>
      <c r="H204" s="563"/>
      <c r="I204" s="566" t="str">
        <f>IF(②選手情報入力!K20="","同上",②選手情報入力!K20)</f>
        <v>同上</v>
      </c>
      <c r="J204" s="567"/>
      <c r="K204" s="570"/>
      <c r="L204" s="291"/>
      <c r="N204" s="339" t="s">
        <v>296</v>
      </c>
      <c r="O204" s="554"/>
      <c r="P204" s="555"/>
      <c r="Q204" s="555"/>
      <c r="R204" s="556"/>
      <c r="S204" s="560"/>
      <c r="T204" s="562"/>
      <c r="U204" s="563"/>
      <c r="V204" s="566" t="str">
        <f>IF(②選手情報入力!N20="","同上",②選手情報入力!N20)</f>
        <v>同上</v>
      </c>
      <c r="W204" s="567"/>
      <c r="X204" s="570"/>
    </row>
    <row r="205" spans="1:25" ht="15" customHeight="1" thickBot="1">
      <c r="A205" s="340" t="s">
        <v>297</v>
      </c>
      <c r="B205" s="557"/>
      <c r="C205" s="558"/>
      <c r="D205" s="558"/>
      <c r="E205" s="559"/>
      <c r="F205" s="561"/>
      <c r="G205" s="564"/>
      <c r="H205" s="565"/>
      <c r="I205" s="568"/>
      <c r="J205" s="569"/>
      <c r="K205" s="571"/>
      <c r="L205" s="291"/>
      <c r="N205" s="340" t="s">
        <v>297</v>
      </c>
      <c r="O205" s="557"/>
      <c r="P205" s="558"/>
      <c r="Q205" s="558"/>
      <c r="R205" s="559"/>
      <c r="S205" s="561"/>
      <c r="T205" s="564"/>
      <c r="U205" s="565"/>
      <c r="V205" s="568"/>
      <c r="W205" s="569"/>
      <c r="X205" s="571"/>
    </row>
    <row r="206" spans="1:25" ht="15" thickBot="1">
      <c r="A206" s="299" t="s">
        <v>298</v>
      </c>
      <c r="B206" s="300" t="s">
        <v>299</v>
      </c>
      <c r="C206" s="301"/>
      <c r="D206" s="301"/>
      <c r="E206" s="301"/>
      <c r="F206" s="301"/>
      <c r="G206" s="301"/>
      <c r="H206" s="301"/>
      <c r="I206" s="301"/>
      <c r="J206" s="301"/>
      <c r="K206" s="302"/>
      <c r="L206" s="291"/>
      <c r="N206" s="299" t="s">
        <v>298</v>
      </c>
      <c r="O206" s="300" t="s">
        <v>299</v>
      </c>
      <c r="P206" s="301"/>
      <c r="Q206" s="301"/>
      <c r="R206" s="301"/>
      <c r="S206" s="301"/>
      <c r="T206" s="301"/>
      <c r="U206" s="301"/>
      <c r="V206" s="301"/>
      <c r="W206" s="301"/>
      <c r="X206" s="302"/>
    </row>
    <row r="207" spans="1:25">
      <c r="A207" s="303"/>
      <c r="B207" s="280"/>
      <c r="C207" s="280"/>
      <c r="D207" s="280"/>
      <c r="E207" s="280"/>
      <c r="F207" s="280"/>
      <c r="G207" s="280"/>
      <c r="H207" s="280"/>
      <c r="I207" s="280"/>
      <c r="J207" s="280"/>
      <c r="K207" s="281"/>
      <c r="L207" s="291"/>
      <c r="N207" s="303"/>
      <c r="O207" s="280"/>
      <c r="P207" s="280"/>
      <c r="Q207" s="280"/>
      <c r="R207" s="280"/>
      <c r="S207" s="280"/>
      <c r="T207" s="280"/>
      <c r="U207" s="280"/>
      <c r="V207" s="280"/>
      <c r="W207" s="280"/>
      <c r="X207" s="281"/>
    </row>
    <row r="208" spans="1:25" ht="14.25">
      <c r="A208" s="304" t="s">
        <v>273</v>
      </c>
      <c r="B208" s="280"/>
      <c r="C208" s="280"/>
      <c r="D208" s="280"/>
      <c r="E208" s="280"/>
      <c r="F208" s="280"/>
      <c r="G208" s="280"/>
      <c r="H208" s="280"/>
      <c r="I208" s="279"/>
      <c r="J208" s="282"/>
      <c r="K208" s="614" t="s">
        <v>364</v>
      </c>
      <c r="L208" s="615"/>
      <c r="M208" s="306"/>
      <c r="N208" s="304" t="s">
        <v>273</v>
      </c>
      <c r="O208" s="280"/>
      <c r="P208" s="280"/>
      <c r="Q208" s="280"/>
      <c r="R208" s="280"/>
      <c r="S208" s="280"/>
      <c r="T208" s="280"/>
      <c r="U208" s="280"/>
      <c r="V208" s="279"/>
      <c r="W208" s="282"/>
      <c r="X208" s="614" t="s">
        <v>364</v>
      </c>
      <c r="Y208" s="615"/>
    </row>
    <row r="209" spans="1:25" ht="14.25">
      <c r="A209" s="304" t="s">
        <v>274</v>
      </c>
      <c r="B209" s="280"/>
      <c r="C209" s="280"/>
      <c r="D209" s="280"/>
      <c r="E209" s="280"/>
      <c r="F209" s="280"/>
      <c r="G209" s="280"/>
      <c r="H209" s="280"/>
      <c r="I209" s="279"/>
      <c r="J209" s="282"/>
      <c r="K209" s="616" t="s">
        <v>300</v>
      </c>
      <c r="L209" s="617"/>
      <c r="M209" s="306"/>
      <c r="N209" s="304" t="s">
        <v>274</v>
      </c>
      <c r="O209" s="280"/>
      <c r="P209" s="280"/>
      <c r="Q209" s="280"/>
      <c r="R209" s="280"/>
      <c r="S209" s="280"/>
      <c r="T209" s="280"/>
      <c r="U209" s="280"/>
      <c r="V209" s="279"/>
      <c r="W209" s="282"/>
      <c r="X209" s="616" t="s">
        <v>300</v>
      </c>
      <c r="Y209" s="617"/>
    </row>
    <row r="210" spans="1:25" ht="14.25">
      <c r="A210" s="304" t="s">
        <v>275</v>
      </c>
      <c r="B210" s="280"/>
      <c r="C210" s="280"/>
      <c r="D210" s="280"/>
      <c r="E210" s="280"/>
      <c r="F210" s="280"/>
      <c r="G210" s="280"/>
      <c r="H210" s="280"/>
      <c r="I210" s="279"/>
      <c r="J210" s="282"/>
      <c r="K210" s="612" t="s">
        <v>301</v>
      </c>
      <c r="L210" s="613"/>
      <c r="M210" s="306"/>
      <c r="N210" s="304" t="s">
        <v>275</v>
      </c>
      <c r="O210" s="280"/>
      <c r="P210" s="280"/>
      <c r="Q210" s="280"/>
      <c r="R210" s="280"/>
      <c r="S210" s="280"/>
      <c r="T210" s="280"/>
      <c r="U210" s="280"/>
      <c r="V210" s="279"/>
      <c r="W210" s="282"/>
      <c r="X210" s="612" t="s">
        <v>301</v>
      </c>
      <c r="Y210" s="613"/>
    </row>
    <row r="211" spans="1:25" ht="45" customHeight="1">
      <c r="A211" s="307"/>
      <c r="B211" s="308"/>
      <c r="C211" s="308"/>
      <c r="D211" s="308"/>
      <c r="E211" s="308"/>
      <c r="F211" s="308"/>
      <c r="G211" s="308"/>
      <c r="H211" s="308"/>
      <c r="I211" s="308"/>
      <c r="J211" s="309"/>
      <c r="K211" s="310"/>
      <c r="L211" s="305"/>
      <c r="M211" s="311"/>
      <c r="N211" s="307"/>
      <c r="O211" s="308"/>
      <c r="P211" s="308"/>
      <c r="Q211" s="308"/>
      <c r="R211" s="308"/>
      <c r="S211" s="308"/>
      <c r="T211" s="308"/>
      <c r="U211" s="308"/>
      <c r="V211" s="308"/>
      <c r="W211" s="309"/>
      <c r="X211" s="310"/>
    </row>
    <row r="212" spans="1:25" ht="71.25" customHeight="1">
      <c r="A212" s="312"/>
      <c r="B212" s="313"/>
      <c r="C212" s="313"/>
      <c r="D212" s="313"/>
      <c r="E212" s="313"/>
      <c r="F212" s="313"/>
      <c r="G212" s="313"/>
      <c r="H212" s="313"/>
      <c r="I212" s="313"/>
      <c r="J212" s="314"/>
      <c r="K212" s="315"/>
      <c r="L212" s="316"/>
      <c r="M212" s="317"/>
      <c r="N212" s="312"/>
      <c r="O212" s="313"/>
      <c r="P212" s="313"/>
      <c r="Q212" s="313"/>
      <c r="R212" s="313"/>
      <c r="S212" s="313"/>
      <c r="T212" s="313"/>
      <c r="U212" s="313"/>
      <c r="V212" s="313"/>
      <c r="W212" s="314"/>
      <c r="X212" s="315"/>
      <c r="Y212" s="318"/>
    </row>
    <row r="213" spans="1:25" ht="26.25">
      <c r="A213" s="572" t="s">
        <v>363</v>
      </c>
      <c r="B213" s="572"/>
      <c r="C213" s="572"/>
      <c r="D213" s="572"/>
      <c r="E213" s="572"/>
      <c r="F213" s="572"/>
      <c r="G213" s="572"/>
      <c r="H213" s="572"/>
      <c r="I213" s="572"/>
      <c r="J213" s="572"/>
      <c r="K213" s="572"/>
      <c r="L213" s="291">
        <v>11</v>
      </c>
      <c r="N213" s="572" t="s">
        <v>362</v>
      </c>
      <c r="O213" s="572"/>
      <c r="P213" s="572"/>
      <c r="Q213" s="572"/>
      <c r="R213" s="572"/>
      <c r="S213" s="572"/>
      <c r="T213" s="572"/>
      <c r="U213" s="572"/>
      <c r="V213" s="572"/>
      <c r="W213" s="572"/>
      <c r="X213" s="572"/>
      <c r="Y213" s="256">
        <v>11</v>
      </c>
    </row>
    <row r="214" spans="1:25" ht="14.25" thickBot="1">
      <c r="A214" s="258"/>
      <c r="C214" s="259"/>
      <c r="D214" s="259" t="s">
        <v>303</v>
      </c>
      <c r="J214" s="292" t="s">
        <v>255</v>
      </c>
      <c r="L214" s="291"/>
      <c r="N214" s="258"/>
      <c r="P214" s="259"/>
      <c r="Q214" s="259" t="s">
        <v>303</v>
      </c>
      <c r="W214" s="292" t="s">
        <v>255</v>
      </c>
    </row>
    <row r="215" spans="1:25" ht="19.899999999999999" customHeight="1" thickBot="1">
      <c r="A215" s="261"/>
      <c r="B215" s="573" t="s">
        <v>279</v>
      </c>
      <c r="C215" s="574"/>
      <c r="D215" s="575" t="str">
        <f>IF(②選手情報入力!I20="","",②選手情報入力!I20)</f>
        <v/>
      </c>
      <c r="E215" s="576"/>
      <c r="F215" s="576"/>
      <c r="G215" s="577"/>
      <c r="H215" s="320" t="s">
        <v>280</v>
      </c>
      <c r="I215" s="321"/>
      <c r="J215" s="322"/>
      <c r="K215" s="323"/>
      <c r="L215" s="291"/>
      <c r="N215" s="261"/>
      <c r="O215" s="573" t="s">
        <v>279</v>
      </c>
      <c r="P215" s="574"/>
      <c r="Q215" s="575" t="str">
        <f>IF(②選手情報入力!L20="","",②選手情報入力!L20)</f>
        <v/>
      </c>
      <c r="R215" s="576"/>
      <c r="S215" s="576"/>
      <c r="T215" s="577"/>
      <c r="U215" s="320" t="s">
        <v>280</v>
      </c>
      <c r="V215" s="321"/>
      <c r="W215" s="322"/>
      <c r="X215" s="323"/>
    </row>
    <row r="216" spans="1:25" ht="21" customHeight="1">
      <c r="A216" s="264" t="s">
        <v>282</v>
      </c>
      <c r="B216" s="584" t="str">
        <f>IF(②選手情報入力!$G$20="","",②選手情報入力!$G$20)</f>
        <v/>
      </c>
      <c r="C216" s="585"/>
      <c r="D216" s="578"/>
      <c r="E216" s="579"/>
      <c r="F216" s="579"/>
      <c r="G216" s="580"/>
      <c r="H216" s="588"/>
      <c r="I216" s="589"/>
      <c r="J216" s="589"/>
      <c r="K216" s="590"/>
      <c r="L216" s="291"/>
      <c r="N216" s="264" t="s">
        <v>282</v>
      </c>
      <c r="O216" s="584" t="str">
        <f>IF(②選手情報入力!$G$20="","",②選手情報入力!$G$20)</f>
        <v/>
      </c>
      <c r="P216" s="585"/>
      <c r="Q216" s="578"/>
      <c r="R216" s="579"/>
      <c r="S216" s="579"/>
      <c r="T216" s="580"/>
      <c r="U216" s="588"/>
      <c r="V216" s="589"/>
      <c r="W216" s="589"/>
      <c r="X216" s="590"/>
    </row>
    <row r="217" spans="1:25" ht="19.899999999999999" customHeight="1" thickBot="1">
      <c r="A217" s="266"/>
      <c r="B217" s="586"/>
      <c r="C217" s="587"/>
      <c r="D217" s="581"/>
      <c r="E217" s="582"/>
      <c r="F217" s="582"/>
      <c r="G217" s="583"/>
      <c r="H217" s="591"/>
      <c r="I217" s="592"/>
      <c r="J217" s="592"/>
      <c r="K217" s="593"/>
      <c r="L217" s="291"/>
      <c r="N217" s="266"/>
      <c r="O217" s="586"/>
      <c r="P217" s="587"/>
      <c r="Q217" s="581"/>
      <c r="R217" s="582"/>
      <c r="S217" s="582"/>
      <c r="T217" s="583"/>
      <c r="U217" s="591"/>
      <c r="V217" s="592"/>
      <c r="W217" s="592"/>
      <c r="X217" s="593"/>
    </row>
    <row r="218" spans="1:25" ht="14.25">
      <c r="A218" s="293" t="s">
        <v>6</v>
      </c>
      <c r="B218" s="294"/>
      <c r="C218" s="270" t="s">
        <v>271</v>
      </c>
      <c r="D218" s="597" t="str">
        <f>IF(②選手情報入力!$E$20="","",②選手情報入力!$E$20)</f>
        <v/>
      </c>
      <c r="E218" s="598"/>
      <c r="F218" s="598"/>
      <c r="G218" s="599"/>
      <c r="H218" s="591"/>
      <c r="I218" s="592"/>
      <c r="J218" s="592"/>
      <c r="K218" s="593"/>
      <c r="L218" s="291"/>
      <c r="N218" s="293" t="s">
        <v>6</v>
      </c>
      <c r="O218" s="294"/>
      <c r="P218" s="270" t="s">
        <v>271</v>
      </c>
      <c r="Q218" s="597" t="str">
        <f>IF(②選手情報入力!$E$20="","",②選手情報入力!$E$20)</f>
        <v/>
      </c>
      <c r="R218" s="598"/>
      <c r="S218" s="598"/>
      <c r="T218" s="599"/>
      <c r="U218" s="591"/>
      <c r="V218" s="592"/>
      <c r="W218" s="592"/>
      <c r="X218" s="593"/>
    </row>
    <row r="219" spans="1:25" ht="14.25" customHeight="1">
      <c r="A219" s="600" t="str">
        <f>IF(②選手情報入力!$B$20="","",②選手情報入力!$B$20)</f>
        <v/>
      </c>
      <c r="B219" s="601"/>
      <c r="C219" s="604" t="s">
        <v>286</v>
      </c>
      <c r="D219" s="606" t="str">
        <f>IF(②選手情報入力!$D$20="","",②選手情報入力!$D$20)</f>
        <v/>
      </c>
      <c r="E219" s="607"/>
      <c r="F219" s="607"/>
      <c r="G219" s="608"/>
      <c r="H219" s="591"/>
      <c r="I219" s="592"/>
      <c r="J219" s="592"/>
      <c r="K219" s="593"/>
      <c r="L219" s="291"/>
      <c r="N219" s="600" t="str">
        <f>IF(②選手情報入力!$B$20="","",②選手情報入力!$B$20)</f>
        <v/>
      </c>
      <c r="O219" s="601"/>
      <c r="P219" s="604" t="s">
        <v>286</v>
      </c>
      <c r="Q219" s="606" t="str">
        <f>IF(②選手情報入力!$D$20="","",②選手情報入力!$D$20)</f>
        <v/>
      </c>
      <c r="R219" s="607"/>
      <c r="S219" s="607"/>
      <c r="T219" s="608"/>
      <c r="U219" s="591"/>
      <c r="V219" s="592"/>
      <c r="W219" s="592"/>
      <c r="X219" s="593"/>
    </row>
    <row r="220" spans="1:25" ht="13.9" customHeight="1" thickBot="1">
      <c r="A220" s="602"/>
      <c r="B220" s="603"/>
      <c r="C220" s="605"/>
      <c r="D220" s="609"/>
      <c r="E220" s="610"/>
      <c r="F220" s="610"/>
      <c r="G220" s="611"/>
      <c r="H220" s="594"/>
      <c r="I220" s="595"/>
      <c r="J220" s="595"/>
      <c r="K220" s="596"/>
      <c r="L220" s="291"/>
      <c r="N220" s="602"/>
      <c r="O220" s="603"/>
      <c r="P220" s="605"/>
      <c r="Q220" s="609"/>
      <c r="R220" s="610"/>
      <c r="S220" s="610"/>
      <c r="T220" s="611"/>
      <c r="U220" s="594"/>
      <c r="V220" s="595"/>
      <c r="W220" s="595"/>
      <c r="X220" s="596"/>
    </row>
    <row r="221" spans="1:25" ht="20.45" customHeight="1" thickTop="1" thickBot="1">
      <c r="A221" s="522" t="s">
        <v>289</v>
      </c>
      <c r="B221" s="525" t="s">
        <v>290</v>
      </c>
      <c r="C221" s="526"/>
      <c r="D221" s="526"/>
      <c r="E221" s="527"/>
      <c r="F221" s="528" t="s">
        <v>291</v>
      </c>
      <c r="G221" s="529"/>
      <c r="H221" s="530">
        <f>①団体情報入力!$D$5</f>
        <v>0</v>
      </c>
      <c r="I221" s="531"/>
      <c r="J221" s="531"/>
      <c r="K221" s="532"/>
      <c r="L221" s="291"/>
      <c r="N221" s="522" t="s">
        <v>289</v>
      </c>
      <c r="O221" s="525" t="s">
        <v>290</v>
      </c>
      <c r="P221" s="526"/>
      <c r="Q221" s="526"/>
      <c r="R221" s="527"/>
      <c r="S221" s="528" t="s">
        <v>291</v>
      </c>
      <c r="T221" s="529"/>
      <c r="U221" s="530">
        <f>①団体情報入力!$D$5</f>
        <v>0</v>
      </c>
      <c r="V221" s="531"/>
      <c r="W221" s="531"/>
      <c r="X221" s="532"/>
    </row>
    <row r="222" spans="1:25" ht="13.15" customHeight="1">
      <c r="A222" s="523"/>
      <c r="B222" s="533"/>
      <c r="C222" s="534"/>
      <c r="D222" s="534"/>
      <c r="E222" s="535"/>
      <c r="F222" s="295" t="s">
        <v>293</v>
      </c>
      <c r="G222" s="270" t="s">
        <v>294</v>
      </c>
      <c r="H222" s="269"/>
      <c r="I222" s="270" t="s">
        <v>264</v>
      </c>
      <c r="J222" s="269"/>
      <c r="K222" s="296" t="s">
        <v>295</v>
      </c>
      <c r="L222" s="297"/>
      <c r="M222" s="298"/>
      <c r="N222" s="523"/>
      <c r="O222" s="533"/>
      <c r="P222" s="534"/>
      <c r="Q222" s="534"/>
      <c r="R222" s="535"/>
      <c r="S222" s="295" t="s">
        <v>293</v>
      </c>
      <c r="T222" s="270" t="s">
        <v>294</v>
      </c>
      <c r="U222" s="269"/>
      <c r="V222" s="270" t="s">
        <v>264</v>
      </c>
      <c r="W222" s="269"/>
      <c r="X222" s="296" t="s">
        <v>295</v>
      </c>
    </row>
    <row r="223" spans="1:25" ht="13.15" customHeight="1">
      <c r="A223" s="523"/>
      <c r="B223" s="536"/>
      <c r="C223" s="537"/>
      <c r="D223" s="537"/>
      <c r="E223" s="538"/>
      <c r="F223" s="548"/>
      <c r="G223" s="550"/>
      <c r="H223" s="551"/>
      <c r="I223" s="542" t="str">
        <f>IF(②選手情報入力!J20="","",②選手情報入力!J20)</f>
        <v/>
      </c>
      <c r="J223" s="543"/>
      <c r="K223" s="546"/>
      <c r="L223" s="291"/>
      <c r="N223" s="523"/>
      <c r="O223" s="536"/>
      <c r="P223" s="537"/>
      <c r="Q223" s="537"/>
      <c r="R223" s="538"/>
      <c r="S223" s="548"/>
      <c r="T223" s="550"/>
      <c r="U223" s="551"/>
      <c r="V223" s="542" t="str">
        <f>IF(②選手情報入力!M20="","",②選手情報入力!M20)</f>
        <v/>
      </c>
      <c r="W223" s="543"/>
      <c r="X223" s="546"/>
    </row>
    <row r="224" spans="1:25" ht="13.15" customHeight="1">
      <c r="A224" s="524"/>
      <c r="B224" s="539"/>
      <c r="C224" s="540"/>
      <c r="D224" s="540"/>
      <c r="E224" s="541"/>
      <c r="F224" s="549"/>
      <c r="G224" s="552"/>
      <c r="H224" s="553"/>
      <c r="I224" s="544"/>
      <c r="J224" s="545"/>
      <c r="K224" s="547"/>
      <c r="L224" s="291"/>
      <c r="N224" s="524"/>
      <c r="O224" s="539"/>
      <c r="P224" s="540"/>
      <c r="Q224" s="540"/>
      <c r="R224" s="541"/>
      <c r="S224" s="549"/>
      <c r="T224" s="552"/>
      <c r="U224" s="553"/>
      <c r="V224" s="544"/>
      <c r="W224" s="545"/>
      <c r="X224" s="547"/>
    </row>
    <row r="225" spans="1:25" ht="14.45" customHeight="1">
      <c r="A225" s="339" t="s">
        <v>296</v>
      </c>
      <c r="B225" s="554"/>
      <c r="C225" s="555"/>
      <c r="D225" s="555"/>
      <c r="E225" s="556"/>
      <c r="F225" s="560"/>
      <c r="G225" s="562"/>
      <c r="H225" s="563"/>
      <c r="I225" s="566" t="str">
        <f>IF(②選手情報入力!K20="","同上",②選手情報入力!K20)</f>
        <v>同上</v>
      </c>
      <c r="J225" s="567"/>
      <c r="K225" s="570"/>
      <c r="L225" s="291"/>
      <c r="N225" s="339" t="s">
        <v>296</v>
      </c>
      <c r="O225" s="554"/>
      <c r="P225" s="555"/>
      <c r="Q225" s="555"/>
      <c r="R225" s="556"/>
      <c r="S225" s="560"/>
      <c r="T225" s="562"/>
      <c r="U225" s="563"/>
      <c r="V225" s="566" t="str">
        <f>IF(②選手情報入力!N20="","同上",②選手情報入力!N20)</f>
        <v>同上</v>
      </c>
      <c r="W225" s="567"/>
      <c r="X225" s="570"/>
    </row>
    <row r="226" spans="1:25" ht="15" customHeight="1" thickBot="1">
      <c r="A226" s="340" t="s">
        <v>297</v>
      </c>
      <c r="B226" s="557"/>
      <c r="C226" s="558"/>
      <c r="D226" s="558"/>
      <c r="E226" s="559"/>
      <c r="F226" s="561"/>
      <c r="G226" s="564"/>
      <c r="H226" s="565"/>
      <c r="I226" s="568"/>
      <c r="J226" s="569"/>
      <c r="K226" s="571"/>
      <c r="L226" s="291"/>
      <c r="N226" s="340" t="s">
        <v>297</v>
      </c>
      <c r="O226" s="557"/>
      <c r="P226" s="558"/>
      <c r="Q226" s="558"/>
      <c r="R226" s="559"/>
      <c r="S226" s="561"/>
      <c r="T226" s="564"/>
      <c r="U226" s="565"/>
      <c r="V226" s="568"/>
      <c r="W226" s="569"/>
      <c r="X226" s="571"/>
    </row>
    <row r="227" spans="1:25" ht="15" thickBot="1">
      <c r="A227" s="299" t="s">
        <v>298</v>
      </c>
      <c r="B227" s="300" t="s">
        <v>299</v>
      </c>
      <c r="C227" s="301"/>
      <c r="D227" s="301"/>
      <c r="E227" s="301"/>
      <c r="F227" s="301"/>
      <c r="G227" s="301"/>
      <c r="H227" s="301"/>
      <c r="I227" s="301"/>
      <c r="J227" s="301"/>
      <c r="K227" s="302"/>
      <c r="L227" s="291"/>
      <c r="N227" s="299" t="s">
        <v>298</v>
      </c>
      <c r="O227" s="300" t="s">
        <v>299</v>
      </c>
      <c r="P227" s="301"/>
      <c r="Q227" s="301"/>
      <c r="R227" s="301"/>
      <c r="S227" s="301"/>
      <c r="T227" s="301"/>
      <c r="U227" s="301"/>
      <c r="V227" s="301"/>
      <c r="W227" s="301"/>
      <c r="X227" s="302"/>
    </row>
    <row r="228" spans="1:25">
      <c r="A228" s="303"/>
      <c r="B228" s="280"/>
      <c r="C228" s="280"/>
      <c r="D228" s="280"/>
      <c r="E228" s="280"/>
      <c r="F228" s="280"/>
      <c r="G228" s="280"/>
      <c r="H228" s="280"/>
      <c r="I228" s="280"/>
      <c r="J228" s="280"/>
      <c r="K228" s="281"/>
      <c r="L228" s="291"/>
      <c r="N228" s="303"/>
      <c r="O228" s="280"/>
      <c r="P228" s="280"/>
      <c r="Q228" s="280"/>
      <c r="R228" s="280"/>
      <c r="S228" s="280"/>
      <c r="T228" s="280"/>
      <c r="U228" s="280"/>
      <c r="V228" s="280"/>
      <c r="W228" s="280"/>
      <c r="X228" s="281"/>
    </row>
    <row r="229" spans="1:25" ht="14.25">
      <c r="A229" s="304" t="s">
        <v>273</v>
      </c>
      <c r="B229" s="280"/>
      <c r="C229" s="280"/>
      <c r="D229" s="280"/>
      <c r="E229" s="280"/>
      <c r="F229" s="280"/>
      <c r="G229" s="280"/>
      <c r="H229" s="280"/>
      <c r="I229" s="279"/>
      <c r="J229" s="282"/>
      <c r="K229" s="614" t="s">
        <v>364</v>
      </c>
      <c r="L229" s="615"/>
      <c r="M229" s="306"/>
      <c r="N229" s="304" t="s">
        <v>273</v>
      </c>
      <c r="O229" s="280"/>
      <c r="P229" s="280"/>
      <c r="Q229" s="280"/>
      <c r="R229" s="280"/>
      <c r="S229" s="280"/>
      <c r="T229" s="280"/>
      <c r="U229" s="280"/>
      <c r="V229" s="279"/>
      <c r="W229" s="282"/>
      <c r="X229" s="614" t="s">
        <v>364</v>
      </c>
      <c r="Y229" s="615"/>
    </row>
    <row r="230" spans="1:25" ht="14.25">
      <c r="A230" s="304" t="s">
        <v>274</v>
      </c>
      <c r="B230" s="280"/>
      <c r="C230" s="280"/>
      <c r="D230" s="280"/>
      <c r="E230" s="280"/>
      <c r="F230" s="280"/>
      <c r="G230" s="280"/>
      <c r="H230" s="280"/>
      <c r="I230" s="279"/>
      <c r="J230" s="282"/>
      <c r="K230" s="616" t="s">
        <v>300</v>
      </c>
      <c r="L230" s="617"/>
      <c r="M230" s="306"/>
      <c r="N230" s="304" t="s">
        <v>274</v>
      </c>
      <c r="O230" s="280"/>
      <c r="P230" s="280"/>
      <c r="Q230" s="280"/>
      <c r="R230" s="280"/>
      <c r="S230" s="280"/>
      <c r="T230" s="280"/>
      <c r="U230" s="280"/>
      <c r="V230" s="279"/>
      <c r="W230" s="282"/>
      <c r="X230" s="616" t="s">
        <v>300</v>
      </c>
      <c r="Y230" s="617"/>
    </row>
    <row r="231" spans="1:25" ht="14.25">
      <c r="A231" s="304" t="s">
        <v>275</v>
      </c>
      <c r="B231" s="280"/>
      <c r="C231" s="280"/>
      <c r="D231" s="280"/>
      <c r="E231" s="280"/>
      <c r="F231" s="280"/>
      <c r="G231" s="280"/>
      <c r="H231" s="280"/>
      <c r="I231" s="279"/>
      <c r="J231" s="282"/>
      <c r="K231" s="612" t="s">
        <v>301</v>
      </c>
      <c r="L231" s="613"/>
      <c r="M231" s="306"/>
      <c r="N231" s="304" t="s">
        <v>275</v>
      </c>
      <c r="O231" s="280"/>
      <c r="P231" s="280"/>
      <c r="Q231" s="280"/>
      <c r="R231" s="280"/>
      <c r="S231" s="280"/>
      <c r="T231" s="280"/>
      <c r="U231" s="280"/>
      <c r="V231" s="279"/>
      <c r="W231" s="282"/>
      <c r="X231" s="612" t="s">
        <v>301</v>
      </c>
      <c r="Y231" s="613"/>
    </row>
    <row r="232" spans="1:25" ht="45.75" customHeight="1">
      <c r="A232" s="307"/>
      <c r="B232" s="308"/>
      <c r="C232" s="308"/>
      <c r="D232" s="308"/>
      <c r="E232" s="308"/>
      <c r="F232" s="308"/>
      <c r="G232" s="308"/>
      <c r="H232" s="308"/>
      <c r="I232" s="308"/>
      <c r="J232" s="309"/>
      <c r="K232" s="310"/>
      <c r="L232" s="305"/>
      <c r="M232" s="311"/>
      <c r="N232" s="307"/>
      <c r="O232" s="308"/>
      <c r="P232" s="308"/>
      <c r="Q232" s="308"/>
      <c r="R232" s="308"/>
      <c r="S232" s="308"/>
      <c r="T232" s="308"/>
      <c r="U232" s="308"/>
      <c r="V232" s="308"/>
      <c r="W232" s="309"/>
      <c r="X232" s="310"/>
    </row>
    <row r="233" spans="1:25" ht="45" customHeight="1">
      <c r="A233" s="312"/>
      <c r="B233" s="313"/>
      <c r="C233" s="313"/>
      <c r="D233" s="313"/>
      <c r="E233" s="313"/>
      <c r="F233" s="313"/>
      <c r="G233" s="313"/>
      <c r="H233" s="313"/>
      <c r="I233" s="313"/>
      <c r="J233" s="314"/>
      <c r="K233" s="315"/>
      <c r="L233" s="316"/>
      <c r="M233" s="317"/>
      <c r="N233" s="312"/>
      <c r="O233" s="313"/>
      <c r="P233" s="313"/>
      <c r="Q233" s="313"/>
      <c r="R233" s="313"/>
      <c r="S233" s="313"/>
      <c r="T233" s="313"/>
      <c r="U233" s="313"/>
      <c r="V233" s="313"/>
      <c r="W233" s="314"/>
      <c r="X233" s="315"/>
      <c r="Y233" s="318"/>
    </row>
    <row r="234" spans="1:25" ht="26.25">
      <c r="A234" s="572" t="s">
        <v>362</v>
      </c>
      <c r="B234" s="572"/>
      <c r="C234" s="572"/>
      <c r="D234" s="572"/>
      <c r="E234" s="572"/>
      <c r="F234" s="572"/>
      <c r="G234" s="572"/>
      <c r="H234" s="572"/>
      <c r="I234" s="572"/>
      <c r="J234" s="572"/>
      <c r="K234" s="572"/>
      <c r="L234" s="291">
        <v>12</v>
      </c>
      <c r="N234" s="572" t="s">
        <v>362</v>
      </c>
      <c r="O234" s="572"/>
      <c r="P234" s="572"/>
      <c r="Q234" s="572"/>
      <c r="R234" s="572"/>
      <c r="S234" s="572"/>
      <c r="T234" s="572"/>
      <c r="U234" s="572"/>
      <c r="V234" s="572"/>
      <c r="W234" s="572"/>
      <c r="X234" s="572"/>
      <c r="Y234" s="256">
        <v>12</v>
      </c>
    </row>
    <row r="235" spans="1:25" ht="14.25" thickBot="1">
      <c r="A235" s="258"/>
      <c r="C235" s="259"/>
      <c r="D235" s="259" t="s">
        <v>303</v>
      </c>
      <c r="J235" s="292" t="s">
        <v>255</v>
      </c>
      <c r="L235" s="291"/>
      <c r="N235" s="258"/>
      <c r="P235" s="259"/>
      <c r="Q235" s="259" t="s">
        <v>303</v>
      </c>
      <c r="W235" s="292" t="s">
        <v>255</v>
      </c>
    </row>
    <row r="236" spans="1:25" ht="19.899999999999999" customHeight="1" thickBot="1">
      <c r="A236" s="261"/>
      <c r="B236" s="573" t="s">
        <v>279</v>
      </c>
      <c r="C236" s="574"/>
      <c r="D236" s="575" t="str">
        <f>IF(②選手情報入力!I21="","",②選手情報入力!I21)</f>
        <v/>
      </c>
      <c r="E236" s="576"/>
      <c r="F236" s="576"/>
      <c r="G236" s="577"/>
      <c r="H236" s="320" t="s">
        <v>280</v>
      </c>
      <c r="I236" s="321"/>
      <c r="J236" s="322"/>
      <c r="K236" s="323"/>
      <c r="L236" s="291"/>
      <c r="N236" s="261"/>
      <c r="O236" s="573" t="s">
        <v>279</v>
      </c>
      <c r="P236" s="574"/>
      <c r="Q236" s="575" t="str">
        <f>IF(②選手情報入力!L21="","",②選手情報入力!L21)</f>
        <v/>
      </c>
      <c r="R236" s="576"/>
      <c r="S236" s="576"/>
      <c r="T236" s="577"/>
      <c r="U236" s="320" t="s">
        <v>280</v>
      </c>
      <c r="V236" s="321"/>
      <c r="W236" s="322"/>
      <c r="X236" s="323"/>
    </row>
    <row r="237" spans="1:25" ht="21" customHeight="1">
      <c r="A237" s="264" t="s">
        <v>282</v>
      </c>
      <c r="B237" s="584" t="str">
        <f>IF(②選手情報入力!$G$21="","",②選手情報入力!$G$21)</f>
        <v/>
      </c>
      <c r="C237" s="585"/>
      <c r="D237" s="578"/>
      <c r="E237" s="579"/>
      <c r="F237" s="579"/>
      <c r="G237" s="580"/>
      <c r="H237" s="588"/>
      <c r="I237" s="589"/>
      <c r="J237" s="589"/>
      <c r="K237" s="590"/>
      <c r="L237" s="291"/>
      <c r="N237" s="264" t="s">
        <v>282</v>
      </c>
      <c r="O237" s="584" t="str">
        <f>IF(②選手情報入力!$G$21="","",②選手情報入力!$G$21)</f>
        <v/>
      </c>
      <c r="P237" s="585"/>
      <c r="Q237" s="578"/>
      <c r="R237" s="579"/>
      <c r="S237" s="579"/>
      <c r="T237" s="580"/>
      <c r="U237" s="588"/>
      <c r="V237" s="589"/>
      <c r="W237" s="589"/>
      <c r="X237" s="590"/>
    </row>
    <row r="238" spans="1:25" ht="19.899999999999999" customHeight="1" thickBot="1">
      <c r="A238" s="266"/>
      <c r="B238" s="586"/>
      <c r="C238" s="587"/>
      <c r="D238" s="581"/>
      <c r="E238" s="582"/>
      <c r="F238" s="582"/>
      <c r="G238" s="583"/>
      <c r="H238" s="591"/>
      <c r="I238" s="592"/>
      <c r="J238" s="592"/>
      <c r="K238" s="593"/>
      <c r="L238" s="291"/>
      <c r="N238" s="266"/>
      <c r="O238" s="586"/>
      <c r="P238" s="587"/>
      <c r="Q238" s="581"/>
      <c r="R238" s="582"/>
      <c r="S238" s="582"/>
      <c r="T238" s="583"/>
      <c r="U238" s="591"/>
      <c r="V238" s="592"/>
      <c r="W238" s="592"/>
      <c r="X238" s="593"/>
    </row>
    <row r="239" spans="1:25" ht="14.25">
      <c r="A239" s="293" t="s">
        <v>6</v>
      </c>
      <c r="B239" s="294"/>
      <c r="C239" s="270" t="s">
        <v>271</v>
      </c>
      <c r="D239" s="597" t="str">
        <f>IF(②選手情報入力!$E$21="","",②選手情報入力!$E$21)</f>
        <v/>
      </c>
      <c r="E239" s="598"/>
      <c r="F239" s="598"/>
      <c r="G239" s="599"/>
      <c r="H239" s="591"/>
      <c r="I239" s="592"/>
      <c r="J239" s="592"/>
      <c r="K239" s="593"/>
      <c r="L239" s="291"/>
      <c r="N239" s="293" t="s">
        <v>6</v>
      </c>
      <c r="O239" s="294"/>
      <c r="P239" s="270" t="s">
        <v>271</v>
      </c>
      <c r="Q239" s="597" t="str">
        <f>IF(②選手情報入力!$E$21="","",②選手情報入力!$E$21)</f>
        <v/>
      </c>
      <c r="R239" s="598"/>
      <c r="S239" s="598"/>
      <c r="T239" s="599"/>
      <c r="U239" s="591"/>
      <c r="V239" s="592"/>
      <c r="W239" s="592"/>
      <c r="X239" s="593"/>
    </row>
    <row r="240" spans="1:25" ht="14.25" customHeight="1">
      <c r="A240" s="600" t="str">
        <f>IF(②選手情報入力!$B$21="","",②選手情報入力!$B$21)</f>
        <v/>
      </c>
      <c r="B240" s="601"/>
      <c r="C240" s="604" t="s">
        <v>286</v>
      </c>
      <c r="D240" s="606" t="str">
        <f>IF(②選手情報入力!$D$21="","",②選手情報入力!$D$21)</f>
        <v/>
      </c>
      <c r="E240" s="607"/>
      <c r="F240" s="607"/>
      <c r="G240" s="608"/>
      <c r="H240" s="591"/>
      <c r="I240" s="592"/>
      <c r="J240" s="592"/>
      <c r="K240" s="593"/>
      <c r="L240" s="291"/>
      <c r="N240" s="600" t="str">
        <f>IF(②選手情報入力!$B$21="","",②選手情報入力!$B$21)</f>
        <v/>
      </c>
      <c r="O240" s="601"/>
      <c r="P240" s="604" t="s">
        <v>286</v>
      </c>
      <c r="Q240" s="606" t="str">
        <f>IF(②選手情報入力!$D$21="","",②選手情報入力!$D$21)</f>
        <v/>
      </c>
      <c r="R240" s="607"/>
      <c r="S240" s="607"/>
      <c r="T240" s="608"/>
      <c r="U240" s="591"/>
      <c r="V240" s="592"/>
      <c r="W240" s="592"/>
      <c r="X240" s="593"/>
    </row>
    <row r="241" spans="1:25" ht="13.9" customHeight="1" thickBot="1">
      <c r="A241" s="602"/>
      <c r="B241" s="603"/>
      <c r="C241" s="605"/>
      <c r="D241" s="609"/>
      <c r="E241" s="610"/>
      <c r="F241" s="610"/>
      <c r="G241" s="611"/>
      <c r="H241" s="594"/>
      <c r="I241" s="595"/>
      <c r="J241" s="595"/>
      <c r="K241" s="596"/>
      <c r="L241" s="291"/>
      <c r="N241" s="602"/>
      <c r="O241" s="603"/>
      <c r="P241" s="605"/>
      <c r="Q241" s="609"/>
      <c r="R241" s="610"/>
      <c r="S241" s="610"/>
      <c r="T241" s="611"/>
      <c r="U241" s="594"/>
      <c r="V241" s="595"/>
      <c r="W241" s="595"/>
      <c r="X241" s="596"/>
    </row>
    <row r="242" spans="1:25" ht="20.45" customHeight="1" thickTop="1" thickBot="1">
      <c r="A242" s="522" t="s">
        <v>289</v>
      </c>
      <c r="B242" s="525" t="s">
        <v>290</v>
      </c>
      <c r="C242" s="526"/>
      <c r="D242" s="526"/>
      <c r="E242" s="527"/>
      <c r="F242" s="528" t="s">
        <v>291</v>
      </c>
      <c r="G242" s="529"/>
      <c r="H242" s="530">
        <f>①団体情報入力!$D$5</f>
        <v>0</v>
      </c>
      <c r="I242" s="531"/>
      <c r="J242" s="531"/>
      <c r="K242" s="532"/>
      <c r="L242" s="291"/>
      <c r="N242" s="522" t="s">
        <v>289</v>
      </c>
      <c r="O242" s="525" t="s">
        <v>290</v>
      </c>
      <c r="P242" s="526"/>
      <c r="Q242" s="526"/>
      <c r="R242" s="527"/>
      <c r="S242" s="528" t="s">
        <v>291</v>
      </c>
      <c r="T242" s="529"/>
      <c r="U242" s="530">
        <f>①団体情報入力!$D$5</f>
        <v>0</v>
      </c>
      <c r="V242" s="531"/>
      <c r="W242" s="531"/>
      <c r="X242" s="532"/>
    </row>
    <row r="243" spans="1:25" ht="13.15" customHeight="1">
      <c r="A243" s="523"/>
      <c r="B243" s="533"/>
      <c r="C243" s="534"/>
      <c r="D243" s="534"/>
      <c r="E243" s="535"/>
      <c r="F243" s="295" t="s">
        <v>293</v>
      </c>
      <c r="G243" s="270" t="s">
        <v>294</v>
      </c>
      <c r="H243" s="269"/>
      <c r="I243" s="270" t="s">
        <v>264</v>
      </c>
      <c r="J243" s="269"/>
      <c r="K243" s="296" t="s">
        <v>295</v>
      </c>
      <c r="L243" s="297"/>
      <c r="M243" s="298"/>
      <c r="N243" s="523"/>
      <c r="O243" s="533"/>
      <c r="P243" s="534"/>
      <c r="Q243" s="534"/>
      <c r="R243" s="535"/>
      <c r="S243" s="295" t="s">
        <v>293</v>
      </c>
      <c r="T243" s="270" t="s">
        <v>294</v>
      </c>
      <c r="U243" s="269"/>
      <c r="V243" s="270" t="s">
        <v>264</v>
      </c>
      <c r="W243" s="269"/>
      <c r="X243" s="296" t="s">
        <v>295</v>
      </c>
    </row>
    <row r="244" spans="1:25" ht="13.15" customHeight="1">
      <c r="A244" s="523"/>
      <c r="B244" s="536"/>
      <c r="C244" s="537"/>
      <c r="D244" s="537"/>
      <c r="E244" s="538"/>
      <c r="F244" s="548"/>
      <c r="G244" s="550"/>
      <c r="H244" s="551"/>
      <c r="I244" s="542" t="str">
        <f>IF(②選手情報入力!J21="","",②選手情報入力!J21)</f>
        <v/>
      </c>
      <c r="J244" s="543"/>
      <c r="K244" s="546"/>
      <c r="L244" s="291"/>
      <c r="N244" s="523"/>
      <c r="O244" s="536"/>
      <c r="P244" s="537"/>
      <c r="Q244" s="537"/>
      <c r="R244" s="538"/>
      <c r="S244" s="548"/>
      <c r="T244" s="550"/>
      <c r="U244" s="551"/>
      <c r="V244" s="542" t="str">
        <f>IF(②選手情報入力!M21="","",②選手情報入力!M21)</f>
        <v/>
      </c>
      <c r="W244" s="543"/>
      <c r="X244" s="546"/>
    </row>
    <row r="245" spans="1:25" ht="13.15" customHeight="1">
      <c r="A245" s="524"/>
      <c r="B245" s="539"/>
      <c r="C245" s="540"/>
      <c r="D245" s="540"/>
      <c r="E245" s="541"/>
      <c r="F245" s="549"/>
      <c r="G245" s="552"/>
      <c r="H245" s="553"/>
      <c r="I245" s="544"/>
      <c r="J245" s="545"/>
      <c r="K245" s="547"/>
      <c r="L245" s="291"/>
      <c r="N245" s="524"/>
      <c r="O245" s="539"/>
      <c r="P245" s="540"/>
      <c r="Q245" s="540"/>
      <c r="R245" s="541"/>
      <c r="S245" s="549"/>
      <c r="T245" s="552"/>
      <c r="U245" s="553"/>
      <c r="V245" s="544"/>
      <c r="W245" s="545"/>
      <c r="X245" s="547"/>
    </row>
    <row r="246" spans="1:25" ht="14.45" customHeight="1">
      <c r="A246" s="339" t="s">
        <v>296</v>
      </c>
      <c r="B246" s="554"/>
      <c r="C246" s="555"/>
      <c r="D246" s="555"/>
      <c r="E246" s="556"/>
      <c r="F246" s="560"/>
      <c r="G246" s="562"/>
      <c r="H246" s="563"/>
      <c r="I246" s="566" t="str">
        <f>IF(②選手情報入力!K21="","同上",②選手情報入力!K21)</f>
        <v>同上</v>
      </c>
      <c r="J246" s="567"/>
      <c r="K246" s="570"/>
      <c r="L246" s="291"/>
      <c r="N246" s="339" t="s">
        <v>296</v>
      </c>
      <c r="O246" s="554"/>
      <c r="P246" s="555"/>
      <c r="Q246" s="555"/>
      <c r="R246" s="556"/>
      <c r="S246" s="560"/>
      <c r="T246" s="562"/>
      <c r="U246" s="563"/>
      <c r="V246" s="566" t="str">
        <f>IF(②選手情報入力!N21="","同上",②選手情報入力!N21)</f>
        <v>同上</v>
      </c>
      <c r="W246" s="567"/>
      <c r="X246" s="570"/>
    </row>
    <row r="247" spans="1:25" ht="15" customHeight="1" thickBot="1">
      <c r="A247" s="340" t="s">
        <v>297</v>
      </c>
      <c r="B247" s="557"/>
      <c r="C247" s="558"/>
      <c r="D247" s="558"/>
      <c r="E247" s="559"/>
      <c r="F247" s="561"/>
      <c r="G247" s="564"/>
      <c r="H247" s="565"/>
      <c r="I247" s="568"/>
      <c r="J247" s="569"/>
      <c r="K247" s="571"/>
      <c r="L247" s="291"/>
      <c r="N247" s="340" t="s">
        <v>297</v>
      </c>
      <c r="O247" s="557"/>
      <c r="P247" s="558"/>
      <c r="Q247" s="558"/>
      <c r="R247" s="559"/>
      <c r="S247" s="561"/>
      <c r="T247" s="564"/>
      <c r="U247" s="565"/>
      <c r="V247" s="568"/>
      <c r="W247" s="569"/>
      <c r="X247" s="571"/>
    </row>
    <row r="248" spans="1:25" ht="15" thickBot="1">
      <c r="A248" s="299" t="s">
        <v>298</v>
      </c>
      <c r="B248" s="300" t="s">
        <v>299</v>
      </c>
      <c r="C248" s="301"/>
      <c r="D248" s="301"/>
      <c r="E248" s="301"/>
      <c r="F248" s="301"/>
      <c r="G248" s="301"/>
      <c r="H248" s="301"/>
      <c r="I248" s="301"/>
      <c r="J248" s="301"/>
      <c r="K248" s="302"/>
      <c r="L248" s="291"/>
      <c r="N248" s="299" t="s">
        <v>298</v>
      </c>
      <c r="O248" s="300" t="s">
        <v>299</v>
      </c>
      <c r="P248" s="301"/>
      <c r="Q248" s="301"/>
      <c r="R248" s="301"/>
      <c r="S248" s="301"/>
      <c r="T248" s="301"/>
      <c r="U248" s="301"/>
      <c r="V248" s="301"/>
      <c r="W248" s="301"/>
      <c r="X248" s="302"/>
    </row>
    <row r="249" spans="1:25">
      <c r="A249" s="303"/>
      <c r="B249" s="280"/>
      <c r="C249" s="280"/>
      <c r="D249" s="280"/>
      <c r="E249" s="280"/>
      <c r="F249" s="280"/>
      <c r="G249" s="280"/>
      <c r="H249" s="280"/>
      <c r="I249" s="280"/>
      <c r="J249" s="280"/>
      <c r="K249" s="281"/>
      <c r="L249" s="291"/>
      <c r="N249" s="303"/>
      <c r="O249" s="280"/>
      <c r="P249" s="280"/>
      <c r="Q249" s="280"/>
      <c r="R249" s="280"/>
      <c r="S249" s="280"/>
      <c r="T249" s="280"/>
      <c r="U249" s="280"/>
      <c r="V249" s="280"/>
      <c r="W249" s="280"/>
      <c r="X249" s="281"/>
    </row>
    <row r="250" spans="1:25" ht="14.25">
      <c r="A250" s="304" t="s">
        <v>273</v>
      </c>
      <c r="B250" s="280"/>
      <c r="C250" s="280"/>
      <c r="D250" s="280"/>
      <c r="E250" s="280"/>
      <c r="F250" s="280"/>
      <c r="G250" s="280"/>
      <c r="H250" s="280"/>
      <c r="I250" s="279"/>
      <c r="J250" s="282"/>
      <c r="K250" s="614" t="s">
        <v>364</v>
      </c>
      <c r="L250" s="615"/>
      <c r="M250" s="306"/>
      <c r="N250" s="304" t="s">
        <v>273</v>
      </c>
      <c r="O250" s="280"/>
      <c r="P250" s="280"/>
      <c r="Q250" s="280"/>
      <c r="R250" s="280"/>
      <c r="S250" s="280"/>
      <c r="T250" s="280"/>
      <c r="U250" s="280"/>
      <c r="V250" s="279"/>
      <c r="W250" s="282"/>
      <c r="X250" s="614" t="s">
        <v>364</v>
      </c>
      <c r="Y250" s="615"/>
    </row>
    <row r="251" spans="1:25" ht="14.25">
      <c r="A251" s="304" t="s">
        <v>274</v>
      </c>
      <c r="B251" s="280"/>
      <c r="C251" s="280"/>
      <c r="D251" s="280"/>
      <c r="E251" s="280"/>
      <c r="F251" s="280"/>
      <c r="G251" s="280"/>
      <c r="H251" s="280"/>
      <c r="I251" s="279"/>
      <c r="J251" s="282"/>
      <c r="K251" s="616" t="s">
        <v>300</v>
      </c>
      <c r="L251" s="617"/>
      <c r="M251" s="306"/>
      <c r="N251" s="304" t="s">
        <v>274</v>
      </c>
      <c r="O251" s="280"/>
      <c r="P251" s="280"/>
      <c r="Q251" s="280"/>
      <c r="R251" s="280"/>
      <c r="S251" s="280"/>
      <c r="T251" s="280"/>
      <c r="U251" s="280"/>
      <c r="V251" s="279"/>
      <c r="W251" s="282"/>
      <c r="X251" s="616" t="s">
        <v>300</v>
      </c>
      <c r="Y251" s="617"/>
    </row>
    <row r="252" spans="1:25" ht="14.25">
      <c r="A252" s="304" t="s">
        <v>275</v>
      </c>
      <c r="B252" s="280"/>
      <c r="C252" s="280"/>
      <c r="D252" s="280"/>
      <c r="E252" s="280"/>
      <c r="F252" s="280"/>
      <c r="G252" s="280"/>
      <c r="H252" s="280"/>
      <c r="I252" s="279"/>
      <c r="J252" s="282"/>
      <c r="K252" s="612" t="s">
        <v>301</v>
      </c>
      <c r="L252" s="613"/>
      <c r="M252" s="306"/>
      <c r="N252" s="304" t="s">
        <v>275</v>
      </c>
      <c r="O252" s="280"/>
      <c r="P252" s="280"/>
      <c r="Q252" s="280"/>
      <c r="R252" s="280"/>
      <c r="S252" s="280"/>
      <c r="T252" s="280"/>
      <c r="U252" s="280"/>
      <c r="V252" s="279"/>
      <c r="W252" s="282"/>
      <c r="X252" s="612" t="s">
        <v>301</v>
      </c>
      <c r="Y252" s="613"/>
    </row>
    <row r="253" spans="1:25" ht="14.25">
      <c r="A253" s="307"/>
      <c r="B253" s="308"/>
      <c r="C253" s="308"/>
      <c r="D253" s="308"/>
      <c r="E253" s="308"/>
      <c r="F253" s="308"/>
      <c r="G253" s="308"/>
      <c r="H253" s="308"/>
      <c r="I253" s="308"/>
      <c r="J253" s="309"/>
      <c r="K253" s="310"/>
      <c r="L253" s="305"/>
      <c r="M253" s="311"/>
      <c r="N253" s="307"/>
      <c r="O253" s="308"/>
      <c r="P253" s="308"/>
      <c r="Q253" s="308"/>
      <c r="R253" s="308"/>
      <c r="S253" s="308"/>
      <c r="T253" s="308"/>
      <c r="U253" s="308"/>
      <c r="V253" s="308"/>
      <c r="W253" s="309"/>
      <c r="X253" s="310"/>
    </row>
    <row r="254" spans="1:25" ht="39.75" customHeight="1">
      <c r="A254" s="307"/>
      <c r="B254" s="308"/>
      <c r="C254" s="308"/>
      <c r="D254" s="308"/>
      <c r="E254" s="308"/>
      <c r="F254" s="308"/>
      <c r="G254" s="308"/>
      <c r="H254" s="308"/>
      <c r="I254" s="308"/>
      <c r="J254" s="309"/>
      <c r="K254" s="310"/>
      <c r="L254" s="305"/>
      <c r="M254" s="311"/>
      <c r="N254" s="307"/>
      <c r="O254" s="308"/>
      <c r="P254" s="308"/>
      <c r="Q254" s="308"/>
      <c r="R254" s="308"/>
      <c r="S254" s="308"/>
      <c r="T254" s="308"/>
      <c r="U254" s="308"/>
      <c r="V254" s="308"/>
      <c r="W254" s="309"/>
      <c r="X254" s="310"/>
    </row>
    <row r="255" spans="1:25" ht="40.5" customHeight="1">
      <c r="A255" s="312"/>
      <c r="B255" s="313"/>
      <c r="C255" s="313"/>
      <c r="D255" s="313"/>
      <c r="E255" s="313"/>
      <c r="F255" s="313"/>
      <c r="G255" s="313"/>
      <c r="H255" s="313"/>
      <c r="I255" s="313"/>
      <c r="J255" s="314"/>
      <c r="K255" s="315"/>
      <c r="L255" s="316"/>
      <c r="M255" s="317"/>
      <c r="N255" s="312"/>
      <c r="O255" s="313"/>
      <c r="P255" s="313"/>
      <c r="Q255" s="313"/>
      <c r="R255" s="313"/>
      <c r="S255" s="313"/>
      <c r="T255" s="313"/>
      <c r="U255" s="313"/>
      <c r="V255" s="313"/>
      <c r="W255" s="314"/>
      <c r="X255" s="315"/>
      <c r="Y255" s="318"/>
    </row>
    <row r="256" spans="1:25" ht="26.25">
      <c r="A256" s="572" t="s">
        <v>362</v>
      </c>
      <c r="B256" s="572"/>
      <c r="C256" s="572"/>
      <c r="D256" s="572"/>
      <c r="E256" s="572"/>
      <c r="F256" s="572"/>
      <c r="G256" s="572"/>
      <c r="H256" s="572"/>
      <c r="I256" s="572"/>
      <c r="J256" s="572"/>
      <c r="K256" s="572"/>
      <c r="L256" s="291">
        <v>13</v>
      </c>
      <c r="N256" s="572" t="s">
        <v>362</v>
      </c>
      <c r="O256" s="572"/>
      <c r="P256" s="572"/>
      <c r="Q256" s="572"/>
      <c r="R256" s="572"/>
      <c r="S256" s="572"/>
      <c r="T256" s="572"/>
      <c r="U256" s="572"/>
      <c r="V256" s="572"/>
      <c r="W256" s="572"/>
      <c r="X256" s="572"/>
      <c r="Y256" s="256">
        <v>13</v>
      </c>
    </row>
    <row r="257" spans="1:25" ht="14.25" thickBot="1">
      <c r="A257" s="258"/>
      <c r="C257" s="259"/>
      <c r="D257" s="259" t="s">
        <v>303</v>
      </c>
      <c r="J257" s="292" t="s">
        <v>255</v>
      </c>
      <c r="L257" s="291"/>
      <c r="N257" s="258"/>
      <c r="P257" s="259"/>
      <c r="Q257" s="259" t="s">
        <v>303</v>
      </c>
      <c r="W257" s="292" t="s">
        <v>255</v>
      </c>
    </row>
    <row r="258" spans="1:25" ht="19.899999999999999" customHeight="1" thickBot="1">
      <c r="A258" s="261"/>
      <c r="B258" s="573" t="s">
        <v>279</v>
      </c>
      <c r="C258" s="574"/>
      <c r="D258" s="575" t="str">
        <f>IF(②選手情報入力!I22="","",②選手情報入力!I22)</f>
        <v/>
      </c>
      <c r="E258" s="576"/>
      <c r="F258" s="576"/>
      <c r="G258" s="577"/>
      <c r="H258" s="320" t="s">
        <v>280</v>
      </c>
      <c r="I258" s="321"/>
      <c r="J258" s="322"/>
      <c r="K258" s="323"/>
      <c r="L258" s="291"/>
      <c r="N258" s="261"/>
      <c r="O258" s="573" t="s">
        <v>279</v>
      </c>
      <c r="P258" s="574"/>
      <c r="Q258" s="575" t="str">
        <f>IF(②選手情報入力!L22="","",②選手情報入力!L22)</f>
        <v/>
      </c>
      <c r="R258" s="576"/>
      <c r="S258" s="576"/>
      <c r="T258" s="577"/>
      <c r="U258" s="320" t="s">
        <v>280</v>
      </c>
      <c r="V258" s="321"/>
      <c r="W258" s="322"/>
      <c r="X258" s="323"/>
    </row>
    <row r="259" spans="1:25" ht="21" customHeight="1">
      <c r="A259" s="264" t="s">
        <v>282</v>
      </c>
      <c r="B259" s="584" t="str">
        <f>IF(②選手情報入力!$G$22="","",②選手情報入力!$G$22)</f>
        <v/>
      </c>
      <c r="C259" s="585"/>
      <c r="D259" s="578"/>
      <c r="E259" s="579"/>
      <c r="F259" s="579"/>
      <c r="G259" s="580"/>
      <c r="H259" s="588"/>
      <c r="I259" s="589"/>
      <c r="J259" s="589"/>
      <c r="K259" s="590"/>
      <c r="L259" s="291"/>
      <c r="N259" s="264" t="s">
        <v>282</v>
      </c>
      <c r="O259" s="584" t="str">
        <f>IF(②選手情報入力!$G$22="","",②選手情報入力!$G$22)</f>
        <v/>
      </c>
      <c r="P259" s="585"/>
      <c r="Q259" s="578"/>
      <c r="R259" s="579"/>
      <c r="S259" s="579"/>
      <c r="T259" s="580"/>
      <c r="U259" s="588"/>
      <c r="V259" s="589"/>
      <c r="W259" s="589"/>
      <c r="X259" s="590"/>
    </row>
    <row r="260" spans="1:25" ht="19.899999999999999" customHeight="1" thickBot="1">
      <c r="A260" s="266"/>
      <c r="B260" s="586"/>
      <c r="C260" s="587"/>
      <c r="D260" s="581"/>
      <c r="E260" s="582"/>
      <c r="F260" s="582"/>
      <c r="G260" s="583"/>
      <c r="H260" s="591"/>
      <c r="I260" s="592"/>
      <c r="J260" s="592"/>
      <c r="K260" s="593"/>
      <c r="L260" s="291"/>
      <c r="N260" s="266"/>
      <c r="O260" s="586"/>
      <c r="P260" s="587"/>
      <c r="Q260" s="581"/>
      <c r="R260" s="582"/>
      <c r="S260" s="582"/>
      <c r="T260" s="583"/>
      <c r="U260" s="591"/>
      <c r="V260" s="592"/>
      <c r="W260" s="592"/>
      <c r="X260" s="593"/>
    </row>
    <row r="261" spans="1:25" ht="14.25">
      <c r="A261" s="293" t="s">
        <v>6</v>
      </c>
      <c r="B261" s="294"/>
      <c r="C261" s="270" t="s">
        <v>271</v>
      </c>
      <c r="D261" s="597" t="str">
        <f>IF(②選手情報入力!$E$22="","",②選手情報入力!$E$22)</f>
        <v/>
      </c>
      <c r="E261" s="598"/>
      <c r="F261" s="598"/>
      <c r="G261" s="599"/>
      <c r="H261" s="591"/>
      <c r="I261" s="592"/>
      <c r="J261" s="592"/>
      <c r="K261" s="593"/>
      <c r="L261" s="291"/>
      <c r="N261" s="293" t="s">
        <v>6</v>
      </c>
      <c r="O261" s="294"/>
      <c r="P261" s="270" t="s">
        <v>271</v>
      </c>
      <c r="Q261" s="597" t="str">
        <f>IF(②選手情報入力!$E$22="","",②選手情報入力!$E$22)</f>
        <v/>
      </c>
      <c r="R261" s="598"/>
      <c r="S261" s="598"/>
      <c r="T261" s="599"/>
      <c r="U261" s="591"/>
      <c r="V261" s="592"/>
      <c r="W261" s="592"/>
      <c r="X261" s="593"/>
    </row>
    <row r="262" spans="1:25" ht="14.25" customHeight="1">
      <c r="A262" s="600" t="str">
        <f>IF(②選手情報入力!$B$22="","",②選手情報入力!$B$22)</f>
        <v/>
      </c>
      <c r="B262" s="601"/>
      <c r="C262" s="604" t="s">
        <v>286</v>
      </c>
      <c r="D262" s="606" t="str">
        <f>IF(②選手情報入力!$D$22="","",②選手情報入力!$D$22)</f>
        <v/>
      </c>
      <c r="E262" s="607"/>
      <c r="F262" s="607"/>
      <c r="G262" s="608"/>
      <c r="H262" s="591"/>
      <c r="I262" s="592"/>
      <c r="J262" s="592"/>
      <c r="K262" s="593"/>
      <c r="L262" s="291"/>
      <c r="N262" s="600" t="str">
        <f>IF(②選手情報入力!$B$22="","",②選手情報入力!$B$22)</f>
        <v/>
      </c>
      <c r="O262" s="601"/>
      <c r="P262" s="604" t="s">
        <v>286</v>
      </c>
      <c r="Q262" s="606" t="str">
        <f>IF(②選手情報入力!$D$22="","",②選手情報入力!$D$22)</f>
        <v/>
      </c>
      <c r="R262" s="607"/>
      <c r="S262" s="607"/>
      <c r="T262" s="608"/>
      <c r="U262" s="591"/>
      <c r="V262" s="592"/>
      <c r="W262" s="592"/>
      <c r="X262" s="593"/>
    </row>
    <row r="263" spans="1:25" ht="13.9" customHeight="1" thickBot="1">
      <c r="A263" s="602"/>
      <c r="B263" s="603"/>
      <c r="C263" s="605"/>
      <c r="D263" s="609"/>
      <c r="E263" s="610"/>
      <c r="F263" s="610"/>
      <c r="G263" s="611"/>
      <c r="H263" s="594"/>
      <c r="I263" s="595"/>
      <c r="J263" s="595"/>
      <c r="K263" s="596"/>
      <c r="L263" s="291"/>
      <c r="N263" s="602"/>
      <c r="O263" s="603"/>
      <c r="P263" s="605"/>
      <c r="Q263" s="609"/>
      <c r="R263" s="610"/>
      <c r="S263" s="610"/>
      <c r="T263" s="611"/>
      <c r="U263" s="594"/>
      <c r="V263" s="595"/>
      <c r="W263" s="595"/>
      <c r="X263" s="596"/>
    </row>
    <row r="264" spans="1:25" ht="20.45" customHeight="1" thickTop="1" thickBot="1">
      <c r="A264" s="522" t="s">
        <v>289</v>
      </c>
      <c r="B264" s="525" t="s">
        <v>290</v>
      </c>
      <c r="C264" s="526"/>
      <c r="D264" s="526"/>
      <c r="E264" s="527"/>
      <c r="F264" s="528" t="s">
        <v>291</v>
      </c>
      <c r="G264" s="529"/>
      <c r="H264" s="530">
        <f>①団体情報入力!$D$5</f>
        <v>0</v>
      </c>
      <c r="I264" s="531"/>
      <c r="J264" s="531"/>
      <c r="K264" s="532"/>
      <c r="L264" s="291"/>
      <c r="N264" s="522" t="s">
        <v>289</v>
      </c>
      <c r="O264" s="525" t="s">
        <v>290</v>
      </c>
      <c r="P264" s="526"/>
      <c r="Q264" s="526"/>
      <c r="R264" s="527"/>
      <c r="S264" s="528" t="s">
        <v>291</v>
      </c>
      <c r="T264" s="529"/>
      <c r="U264" s="530">
        <f>①団体情報入力!$D$5</f>
        <v>0</v>
      </c>
      <c r="V264" s="531"/>
      <c r="W264" s="531"/>
      <c r="X264" s="532"/>
    </row>
    <row r="265" spans="1:25" ht="13.15" customHeight="1">
      <c r="A265" s="523"/>
      <c r="B265" s="533"/>
      <c r="C265" s="534"/>
      <c r="D265" s="534"/>
      <c r="E265" s="535"/>
      <c r="F265" s="295" t="s">
        <v>293</v>
      </c>
      <c r="G265" s="270" t="s">
        <v>294</v>
      </c>
      <c r="H265" s="269"/>
      <c r="I265" s="270" t="s">
        <v>264</v>
      </c>
      <c r="J265" s="269"/>
      <c r="K265" s="296" t="s">
        <v>295</v>
      </c>
      <c r="L265" s="297"/>
      <c r="M265" s="298"/>
      <c r="N265" s="523"/>
      <c r="O265" s="533"/>
      <c r="P265" s="534"/>
      <c r="Q265" s="534"/>
      <c r="R265" s="535"/>
      <c r="S265" s="295" t="s">
        <v>293</v>
      </c>
      <c r="T265" s="270" t="s">
        <v>294</v>
      </c>
      <c r="U265" s="269"/>
      <c r="V265" s="270" t="s">
        <v>264</v>
      </c>
      <c r="W265" s="269"/>
      <c r="X265" s="296" t="s">
        <v>295</v>
      </c>
    </row>
    <row r="266" spans="1:25" ht="13.15" customHeight="1">
      <c r="A266" s="523"/>
      <c r="B266" s="536"/>
      <c r="C266" s="537"/>
      <c r="D266" s="537"/>
      <c r="E266" s="538"/>
      <c r="F266" s="548"/>
      <c r="G266" s="550"/>
      <c r="H266" s="551"/>
      <c r="I266" s="542" t="str">
        <f>IF(②選手情報入力!J22="","",②選手情報入力!J22)</f>
        <v/>
      </c>
      <c r="J266" s="543"/>
      <c r="K266" s="546"/>
      <c r="L266" s="291"/>
      <c r="N266" s="523"/>
      <c r="O266" s="536"/>
      <c r="P266" s="537"/>
      <c r="Q266" s="537"/>
      <c r="R266" s="538"/>
      <c r="S266" s="548"/>
      <c r="T266" s="550"/>
      <c r="U266" s="551"/>
      <c r="V266" s="542" t="str">
        <f>IF(②選手情報入力!M22="","",②選手情報入力!M22)</f>
        <v/>
      </c>
      <c r="W266" s="543"/>
      <c r="X266" s="546"/>
    </row>
    <row r="267" spans="1:25" ht="13.15" customHeight="1">
      <c r="A267" s="524"/>
      <c r="B267" s="539"/>
      <c r="C267" s="540"/>
      <c r="D267" s="540"/>
      <c r="E267" s="541"/>
      <c r="F267" s="549"/>
      <c r="G267" s="552"/>
      <c r="H267" s="553"/>
      <c r="I267" s="544"/>
      <c r="J267" s="545"/>
      <c r="K267" s="547"/>
      <c r="L267" s="291"/>
      <c r="N267" s="524"/>
      <c r="O267" s="539"/>
      <c r="P267" s="540"/>
      <c r="Q267" s="540"/>
      <c r="R267" s="541"/>
      <c r="S267" s="549"/>
      <c r="T267" s="552"/>
      <c r="U267" s="553"/>
      <c r="V267" s="544"/>
      <c r="W267" s="545"/>
      <c r="X267" s="547"/>
    </row>
    <row r="268" spans="1:25" ht="14.45" customHeight="1">
      <c r="A268" s="339" t="s">
        <v>296</v>
      </c>
      <c r="B268" s="554"/>
      <c r="C268" s="555"/>
      <c r="D268" s="555"/>
      <c r="E268" s="556"/>
      <c r="F268" s="560"/>
      <c r="G268" s="562"/>
      <c r="H268" s="563"/>
      <c r="I268" s="566" t="str">
        <f>IF(②選手情報入力!K22="","同上",②選手情報入力!K22)</f>
        <v>同上</v>
      </c>
      <c r="J268" s="567"/>
      <c r="K268" s="570"/>
      <c r="L268" s="291"/>
      <c r="N268" s="339" t="s">
        <v>296</v>
      </c>
      <c r="O268" s="554"/>
      <c r="P268" s="555"/>
      <c r="Q268" s="555"/>
      <c r="R268" s="556"/>
      <c r="S268" s="560"/>
      <c r="T268" s="562"/>
      <c r="U268" s="563"/>
      <c r="V268" s="566" t="str">
        <f>IF(②選手情報入力!N22="","同上",②選手情報入力!N22)</f>
        <v>同上</v>
      </c>
      <c r="W268" s="567"/>
      <c r="X268" s="570"/>
    </row>
    <row r="269" spans="1:25" ht="15" customHeight="1" thickBot="1">
      <c r="A269" s="340" t="s">
        <v>297</v>
      </c>
      <c r="B269" s="557"/>
      <c r="C269" s="558"/>
      <c r="D269" s="558"/>
      <c r="E269" s="559"/>
      <c r="F269" s="561"/>
      <c r="G269" s="564"/>
      <c r="H269" s="565"/>
      <c r="I269" s="568"/>
      <c r="J269" s="569"/>
      <c r="K269" s="571"/>
      <c r="L269" s="291"/>
      <c r="N269" s="340" t="s">
        <v>297</v>
      </c>
      <c r="O269" s="557"/>
      <c r="P269" s="558"/>
      <c r="Q269" s="558"/>
      <c r="R269" s="559"/>
      <c r="S269" s="561"/>
      <c r="T269" s="564"/>
      <c r="U269" s="565"/>
      <c r="V269" s="568"/>
      <c r="W269" s="569"/>
      <c r="X269" s="571"/>
    </row>
    <row r="270" spans="1:25" ht="15" thickBot="1">
      <c r="A270" s="299" t="s">
        <v>298</v>
      </c>
      <c r="B270" s="300" t="s">
        <v>299</v>
      </c>
      <c r="C270" s="301"/>
      <c r="D270" s="301"/>
      <c r="E270" s="301"/>
      <c r="F270" s="301"/>
      <c r="G270" s="301"/>
      <c r="H270" s="301"/>
      <c r="I270" s="301"/>
      <c r="J270" s="301"/>
      <c r="K270" s="302"/>
      <c r="L270" s="291"/>
      <c r="N270" s="299" t="s">
        <v>298</v>
      </c>
      <c r="O270" s="300" t="s">
        <v>299</v>
      </c>
      <c r="P270" s="301"/>
      <c r="Q270" s="301"/>
      <c r="R270" s="301"/>
      <c r="S270" s="301"/>
      <c r="T270" s="301"/>
      <c r="U270" s="301"/>
      <c r="V270" s="301"/>
      <c r="W270" s="301"/>
      <c r="X270" s="302"/>
    </row>
    <row r="271" spans="1:25">
      <c r="A271" s="303"/>
      <c r="B271" s="280"/>
      <c r="C271" s="280"/>
      <c r="D271" s="280"/>
      <c r="E271" s="280"/>
      <c r="F271" s="280"/>
      <c r="G271" s="280"/>
      <c r="H271" s="280"/>
      <c r="I271" s="280"/>
      <c r="J271" s="280"/>
      <c r="K271" s="281"/>
      <c r="L271" s="291"/>
      <c r="N271" s="303"/>
      <c r="O271" s="280"/>
      <c r="P271" s="280"/>
      <c r="Q271" s="280"/>
      <c r="R271" s="280"/>
      <c r="S271" s="280"/>
      <c r="T271" s="280"/>
      <c r="U271" s="280"/>
      <c r="V271" s="280"/>
      <c r="W271" s="280"/>
      <c r="X271" s="281"/>
    </row>
    <row r="272" spans="1:25" ht="14.25">
      <c r="A272" s="304" t="s">
        <v>273</v>
      </c>
      <c r="B272" s="280"/>
      <c r="C272" s="280"/>
      <c r="D272" s="280"/>
      <c r="E272" s="280"/>
      <c r="F272" s="280"/>
      <c r="G272" s="280"/>
      <c r="H272" s="280"/>
      <c r="I272" s="279"/>
      <c r="J272" s="282"/>
      <c r="K272" s="614" t="s">
        <v>364</v>
      </c>
      <c r="L272" s="615"/>
      <c r="M272" s="306"/>
      <c r="N272" s="304" t="s">
        <v>273</v>
      </c>
      <c r="O272" s="280"/>
      <c r="P272" s="280"/>
      <c r="Q272" s="280"/>
      <c r="R272" s="280"/>
      <c r="S272" s="280"/>
      <c r="T272" s="280"/>
      <c r="U272" s="280"/>
      <c r="V272" s="279"/>
      <c r="W272" s="282"/>
      <c r="X272" s="614" t="s">
        <v>364</v>
      </c>
      <c r="Y272" s="615"/>
    </row>
    <row r="273" spans="1:25" ht="14.25">
      <c r="A273" s="304" t="s">
        <v>274</v>
      </c>
      <c r="B273" s="280"/>
      <c r="C273" s="280"/>
      <c r="D273" s="280"/>
      <c r="E273" s="280"/>
      <c r="F273" s="280"/>
      <c r="G273" s="280"/>
      <c r="H273" s="280"/>
      <c r="I273" s="279"/>
      <c r="J273" s="282"/>
      <c r="K273" s="616" t="s">
        <v>300</v>
      </c>
      <c r="L273" s="617"/>
      <c r="M273" s="306"/>
      <c r="N273" s="304" t="s">
        <v>274</v>
      </c>
      <c r="O273" s="280"/>
      <c r="P273" s="280"/>
      <c r="Q273" s="280"/>
      <c r="R273" s="280"/>
      <c r="S273" s="280"/>
      <c r="T273" s="280"/>
      <c r="U273" s="280"/>
      <c r="V273" s="279"/>
      <c r="W273" s="282"/>
      <c r="X273" s="616" t="s">
        <v>300</v>
      </c>
      <c r="Y273" s="617"/>
    </row>
    <row r="274" spans="1:25" ht="14.25">
      <c r="A274" s="304" t="s">
        <v>275</v>
      </c>
      <c r="B274" s="280"/>
      <c r="C274" s="280"/>
      <c r="D274" s="280"/>
      <c r="E274" s="280"/>
      <c r="F274" s="280"/>
      <c r="G274" s="280"/>
      <c r="H274" s="280"/>
      <c r="I274" s="279"/>
      <c r="J274" s="282"/>
      <c r="K274" s="612" t="s">
        <v>301</v>
      </c>
      <c r="L274" s="613"/>
      <c r="M274" s="306"/>
      <c r="N274" s="304" t="s">
        <v>275</v>
      </c>
      <c r="O274" s="280"/>
      <c r="P274" s="280"/>
      <c r="Q274" s="280"/>
      <c r="R274" s="280"/>
      <c r="S274" s="280"/>
      <c r="T274" s="280"/>
      <c r="U274" s="280"/>
      <c r="V274" s="279"/>
      <c r="W274" s="282"/>
      <c r="X274" s="612" t="s">
        <v>301</v>
      </c>
      <c r="Y274" s="613"/>
    </row>
    <row r="275" spans="1:25" ht="43.5" customHeight="1">
      <c r="A275" s="307"/>
      <c r="B275" s="308"/>
      <c r="C275" s="308"/>
      <c r="D275" s="308"/>
      <c r="E275" s="308"/>
      <c r="F275" s="308"/>
      <c r="G275" s="308"/>
      <c r="H275" s="308"/>
      <c r="I275" s="308"/>
      <c r="J275" s="309"/>
      <c r="K275" s="310"/>
      <c r="L275" s="305"/>
      <c r="M275" s="311"/>
      <c r="N275" s="307"/>
      <c r="O275" s="308"/>
      <c r="P275" s="308"/>
      <c r="Q275" s="308"/>
      <c r="R275" s="308"/>
      <c r="S275" s="308"/>
      <c r="T275" s="308"/>
      <c r="U275" s="308"/>
      <c r="V275" s="308"/>
      <c r="W275" s="309"/>
      <c r="X275" s="310"/>
    </row>
    <row r="276" spans="1:25" ht="51" customHeight="1">
      <c r="A276" s="312"/>
      <c r="B276" s="313"/>
      <c r="C276" s="313"/>
      <c r="D276" s="313"/>
      <c r="E276" s="313"/>
      <c r="F276" s="313"/>
      <c r="G276" s="313"/>
      <c r="H276" s="313"/>
      <c r="I276" s="313"/>
      <c r="J276" s="314"/>
      <c r="K276" s="315"/>
      <c r="L276" s="316"/>
      <c r="M276" s="317"/>
      <c r="N276" s="312"/>
      <c r="O276" s="313"/>
      <c r="P276" s="313"/>
      <c r="Q276" s="313"/>
      <c r="R276" s="313"/>
      <c r="S276" s="313"/>
      <c r="T276" s="313"/>
      <c r="U276" s="313"/>
      <c r="V276" s="313"/>
      <c r="W276" s="314"/>
      <c r="X276" s="315"/>
      <c r="Y276" s="318"/>
    </row>
    <row r="277" spans="1:25" ht="26.25">
      <c r="A277" s="572" t="s">
        <v>362</v>
      </c>
      <c r="B277" s="572"/>
      <c r="C277" s="572"/>
      <c r="D277" s="572"/>
      <c r="E277" s="572"/>
      <c r="F277" s="572"/>
      <c r="G277" s="572"/>
      <c r="H277" s="572"/>
      <c r="I277" s="572"/>
      <c r="J277" s="572"/>
      <c r="K277" s="572"/>
      <c r="L277" s="291">
        <v>14</v>
      </c>
      <c r="N277" s="572" t="s">
        <v>362</v>
      </c>
      <c r="O277" s="572"/>
      <c r="P277" s="572"/>
      <c r="Q277" s="572"/>
      <c r="R277" s="572"/>
      <c r="S277" s="572"/>
      <c r="T277" s="572"/>
      <c r="U277" s="572"/>
      <c r="V277" s="572"/>
      <c r="W277" s="572"/>
      <c r="X277" s="572"/>
      <c r="Y277" s="256">
        <v>14</v>
      </c>
    </row>
    <row r="278" spans="1:25" ht="14.25" thickBot="1">
      <c r="A278" s="258"/>
      <c r="C278" s="259"/>
      <c r="D278" s="259" t="s">
        <v>303</v>
      </c>
      <c r="J278" s="292" t="s">
        <v>255</v>
      </c>
      <c r="L278" s="291"/>
      <c r="N278" s="258"/>
      <c r="P278" s="259"/>
      <c r="Q278" s="259" t="s">
        <v>303</v>
      </c>
      <c r="W278" s="292" t="s">
        <v>255</v>
      </c>
    </row>
    <row r="279" spans="1:25" ht="19.899999999999999" customHeight="1" thickBot="1">
      <c r="A279" s="261"/>
      <c r="B279" s="573" t="s">
        <v>279</v>
      </c>
      <c r="C279" s="574"/>
      <c r="D279" s="575" t="str">
        <f>IF(②選手情報入力!I23="","",②選手情報入力!I23)</f>
        <v/>
      </c>
      <c r="E279" s="576"/>
      <c r="F279" s="576"/>
      <c r="G279" s="577"/>
      <c r="H279" s="320" t="s">
        <v>280</v>
      </c>
      <c r="I279" s="321"/>
      <c r="J279" s="322"/>
      <c r="K279" s="323"/>
      <c r="L279" s="291"/>
      <c r="N279" s="261"/>
      <c r="O279" s="573" t="s">
        <v>279</v>
      </c>
      <c r="P279" s="574"/>
      <c r="Q279" s="575" t="str">
        <f>IF(②選手情報入力!L23="","",②選手情報入力!L23)</f>
        <v/>
      </c>
      <c r="R279" s="576"/>
      <c r="S279" s="576"/>
      <c r="T279" s="577"/>
      <c r="U279" s="320" t="s">
        <v>280</v>
      </c>
      <c r="V279" s="321"/>
      <c r="W279" s="322"/>
      <c r="X279" s="323"/>
    </row>
    <row r="280" spans="1:25" ht="21" customHeight="1">
      <c r="A280" s="264" t="s">
        <v>282</v>
      </c>
      <c r="B280" s="584" t="str">
        <f>IF(②選手情報入力!$G$23="","",②選手情報入力!$G$23)</f>
        <v/>
      </c>
      <c r="C280" s="585"/>
      <c r="D280" s="578"/>
      <c r="E280" s="579"/>
      <c r="F280" s="579"/>
      <c r="G280" s="580"/>
      <c r="H280" s="588"/>
      <c r="I280" s="589"/>
      <c r="J280" s="589"/>
      <c r="K280" s="590"/>
      <c r="L280" s="291"/>
      <c r="N280" s="264" t="s">
        <v>282</v>
      </c>
      <c r="O280" s="584" t="str">
        <f>IF(②選手情報入力!$G$23="","",②選手情報入力!$G$23)</f>
        <v/>
      </c>
      <c r="P280" s="585"/>
      <c r="Q280" s="578"/>
      <c r="R280" s="579"/>
      <c r="S280" s="579"/>
      <c r="T280" s="580"/>
      <c r="U280" s="588"/>
      <c r="V280" s="589"/>
      <c r="W280" s="589"/>
      <c r="X280" s="590"/>
    </row>
    <row r="281" spans="1:25" ht="19.899999999999999" customHeight="1" thickBot="1">
      <c r="A281" s="266"/>
      <c r="B281" s="586"/>
      <c r="C281" s="587"/>
      <c r="D281" s="581"/>
      <c r="E281" s="582"/>
      <c r="F281" s="582"/>
      <c r="G281" s="583"/>
      <c r="H281" s="591"/>
      <c r="I281" s="592"/>
      <c r="J281" s="592"/>
      <c r="K281" s="593"/>
      <c r="L281" s="291"/>
      <c r="N281" s="266"/>
      <c r="O281" s="586"/>
      <c r="P281" s="587"/>
      <c r="Q281" s="581"/>
      <c r="R281" s="582"/>
      <c r="S281" s="582"/>
      <c r="T281" s="583"/>
      <c r="U281" s="591"/>
      <c r="V281" s="592"/>
      <c r="W281" s="592"/>
      <c r="X281" s="593"/>
    </row>
    <row r="282" spans="1:25" ht="14.25">
      <c r="A282" s="293" t="s">
        <v>6</v>
      </c>
      <c r="B282" s="294"/>
      <c r="C282" s="270" t="s">
        <v>271</v>
      </c>
      <c r="D282" s="597" t="str">
        <f>IF(②選手情報入力!$E$23="","",②選手情報入力!$E$23)</f>
        <v/>
      </c>
      <c r="E282" s="598"/>
      <c r="F282" s="598"/>
      <c r="G282" s="599"/>
      <c r="H282" s="591"/>
      <c r="I282" s="592"/>
      <c r="J282" s="592"/>
      <c r="K282" s="593"/>
      <c r="L282" s="291"/>
      <c r="N282" s="293" t="s">
        <v>6</v>
      </c>
      <c r="O282" s="294"/>
      <c r="P282" s="270" t="s">
        <v>271</v>
      </c>
      <c r="Q282" s="597" t="str">
        <f>IF(②選手情報入力!$E$23="","",②選手情報入力!$E$23)</f>
        <v/>
      </c>
      <c r="R282" s="598"/>
      <c r="S282" s="598"/>
      <c r="T282" s="599"/>
      <c r="U282" s="591"/>
      <c r="V282" s="592"/>
      <c r="W282" s="592"/>
      <c r="X282" s="593"/>
    </row>
    <row r="283" spans="1:25" ht="14.25" customHeight="1">
      <c r="A283" s="600" t="str">
        <f>IF(②選手情報入力!$B$23="","",②選手情報入力!$B$23)</f>
        <v/>
      </c>
      <c r="B283" s="601"/>
      <c r="C283" s="604" t="s">
        <v>286</v>
      </c>
      <c r="D283" s="606" t="str">
        <f>IF(②選手情報入力!$D$23="","",②選手情報入力!$D$23)</f>
        <v/>
      </c>
      <c r="E283" s="607"/>
      <c r="F283" s="607"/>
      <c r="G283" s="608"/>
      <c r="H283" s="591"/>
      <c r="I283" s="592"/>
      <c r="J283" s="592"/>
      <c r="K283" s="593"/>
      <c r="L283" s="291"/>
      <c r="N283" s="600" t="str">
        <f>IF(②選手情報入力!$B$23="","",②選手情報入力!$B$23)</f>
        <v/>
      </c>
      <c r="O283" s="601"/>
      <c r="P283" s="604" t="s">
        <v>286</v>
      </c>
      <c r="Q283" s="606" t="str">
        <f>IF(②選手情報入力!$D$23="","",②選手情報入力!$D$23)</f>
        <v/>
      </c>
      <c r="R283" s="607"/>
      <c r="S283" s="607"/>
      <c r="T283" s="608"/>
      <c r="U283" s="591"/>
      <c r="V283" s="592"/>
      <c r="W283" s="592"/>
      <c r="X283" s="593"/>
    </row>
    <row r="284" spans="1:25" ht="13.9" customHeight="1" thickBot="1">
      <c r="A284" s="602"/>
      <c r="B284" s="603"/>
      <c r="C284" s="605"/>
      <c r="D284" s="609"/>
      <c r="E284" s="610"/>
      <c r="F284" s="610"/>
      <c r="G284" s="611"/>
      <c r="H284" s="594"/>
      <c r="I284" s="595"/>
      <c r="J284" s="595"/>
      <c r="K284" s="596"/>
      <c r="L284" s="291"/>
      <c r="N284" s="602"/>
      <c r="O284" s="603"/>
      <c r="P284" s="605"/>
      <c r="Q284" s="609"/>
      <c r="R284" s="610"/>
      <c r="S284" s="610"/>
      <c r="T284" s="611"/>
      <c r="U284" s="594"/>
      <c r="V284" s="595"/>
      <c r="W284" s="595"/>
      <c r="X284" s="596"/>
    </row>
    <row r="285" spans="1:25" ht="20.45" customHeight="1" thickTop="1" thickBot="1">
      <c r="A285" s="522" t="s">
        <v>289</v>
      </c>
      <c r="B285" s="525" t="s">
        <v>290</v>
      </c>
      <c r="C285" s="526"/>
      <c r="D285" s="526"/>
      <c r="E285" s="527"/>
      <c r="F285" s="528" t="s">
        <v>291</v>
      </c>
      <c r="G285" s="529"/>
      <c r="H285" s="530">
        <f>①団体情報入力!$D$5</f>
        <v>0</v>
      </c>
      <c r="I285" s="531"/>
      <c r="J285" s="531"/>
      <c r="K285" s="532"/>
      <c r="L285" s="291"/>
      <c r="N285" s="522" t="s">
        <v>289</v>
      </c>
      <c r="O285" s="525" t="s">
        <v>290</v>
      </c>
      <c r="P285" s="526"/>
      <c r="Q285" s="526"/>
      <c r="R285" s="527"/>
      <c r="S285" s="528" t="s">
        <v>291</v>
      </c>
      <c r="T285" s="529"/>
      <c r="U285" s="530">
        <f>①団体情報入力!$D$5</f>
        <v>0</v>
      </c>
      <c r="V285" s="531"/>
      <c r="W285" s="531"/>
      <c r="X285" s="532"/>
    </row>
    <row r="286" spans="1:25" ht="13.15" customHeight="1">
      <c r="A286" s="523"/>
      <c r="B286" s="533"/>
      <c r="C286" s="534"/>
      <c r="D286" s="534"/>
      <c r="E286" s="535"/>
      <c r="F286" s="295" t="s">
        <v>293</v>
      </c>
      <c r="G286" s="270" t="s">
        <v>294</v>
      </c>
      <c r="H286" s="269"/>
      <c r="I286" s="270" t="s">
        <v>264</v>
      </c>
      <c r="J286" s="269"/>
      <c r="K286" s="296" t="s">
        <v>295</v>
      </c>
      <c r="L286" s="297"/>
      <c r="M286" s="298"/>
      <c r="N286" s="523"/>
      <c r="O286" s="533"/>
      <c r="P286" s="534"/>
      <c r="Q286" s="534"/>
      <c r="R286" s="535"/>
      <c r="S286" s="295" t="s">
        <v>293</v>
      </c>
      <c r="T286" s="270" t="s">
        <v>294</v>
      </c>
      <c r="U286" s="269"/>
      <c r="V286" s="270" t="s">
        <v>264</v>
      </c>
      <c r="W286" s="269"/>
      <c r="X286" s="296" t="s">
        <v>295</v>
      </c>
    </row>
    <row r="287" spans="1:25" ht="13.15" customHeight="1">
      <c r="A287" s="523"/>
      <c r="B287" s="536"/>
      <c r="C287" s="537"/>
      <c r="D287" s="537"/>
      <c r="E287" s="538"/>
      <c r="F287" s="548"/>
      <c r="G287" s="550"/>
      <c r="H287" s="551"/>
      <c r="I287" s="542" t="str">
        <f>IF(②選手情報入力!J23="","",②選手情報入力!J23)</f>
        <v/>
      </c>
      <c r="J287" s="543"/>
      <c r="K287" s="546"/>
      <c r="L287" s="291"/>
      <c r="N287" s="523"/>
      <c r="O287" s="536"/>
      <c r="P287" s="537"/>
      <c r="Q287" s="537"/>
      <c r="R287" s="538"/>
      <c r="S287" s="548"/>
      <c r="T287" s="550"/>
      <c r="U287" s="551"/>
      <c r="V287" s="542" t="str">
        <f>IF(②選手情報入力!M23="","",②選手情報入力!M23)</f>
        <v/>
      </c>
      <c r="W287" s="543"/>
      <c r="X287" s="546"/>
    </row>
    <row r="288" spans="1:25" ht="13.15" customHeight="1">
      <c r="A288" s="524"/>
      <c r="B288" s="539"/>
      <c r="C288" s="540"/>
      <c r="D288" s="540"/>
      <c r="E288" s="541"/>
      <c r="F288" s="549"/>
      <c r="G288" s="552"/>
      <c r="H288" s="553"/>
      <c r="I288" s="544"/>
      <c r="J288" s="545"/>
      <c r="K288" s="547"/>
      <c r="L288" s="291"/>
      <c r="N288" s="524"/>
      <c r="O288" s="539"/>
      <c r="P288" s="540"/>
      <c r="Q288" s="540"/>
      <c r="R288" s="541"/>
      <c r="S288" s="549"/>
      <c r="T288" s="552"/>
      <c r="U288" s="553"/>
      <c r="V288" s="544"/>
      <c r="W288" s="545"/>
      <c r="X288" s="547"/>
    </row>
    <row r="289" spans="1:25" ht="14.45" customHeight="1">
      <c r="A289" s="339" t="s">
        <v>296</v>
      </c>
      <c r="B289" s="554"/>
      <c r="C289" s="555"/>
      <c r="D289" s="555"/>
      <c r="E289" s="556"/>
      <c r="F289" s="560"/>
      <c r="G289" s="562"/>
      <c r="H289" s="563"/>
      <c r="I289" s="566" t="str">
        <f>IF(②選手情報入力!K23="","同上",②選手情報入力!K23)</f>
        <v>同上</v>
      </c>
      <c r="J289" s="567"/>
      <c r="K289" s="570"/>
      <c r="L289" s="291"/>
      <c r="N289" s="339" t="s">
        <v>296</v>
      </c>
      <c r="O289" s="554"/>
      <c r="P289" s="555"/>
      <c r="Q289" s="555"/>
      <c r="R289" s="556"/>
      <c r="S289" s="560"/>
      <c r="T289" s="562"/>
      <c r="U289" s="563"/>
      <c r="V289" s="566" t="str">
        <f>IF(②選手情報入力!N23="","同上",②選手情報入力!N23)</f>
        <v>同上</v>
      </c>
      <c r="W289" s="567"/>
      <c r="X289" s="570"/>
    </row>
    <row r="290" spans="1:25" ht="15" customHeight="1" thickBot="1">
      <c r="A290" s="340" t="s">
        <v>297</v>
      </c>
      <c r="B290" s="557"/>
      <c r="C290" s="558"/>
      <c r="D290" s="558"/>
      <c r="E290" s="559"/>
      <c r="F290" s="561"/>
      <c r="G290" s="564"/>
      <c r="H290" s="565"/>
      <c r="I290" s="568"/>
      <c r="J290" s="569"/>
      <c r="K290" s="571"/>
      <c r="L290" s="291"/>
      <c r="N290" s="340" t="s">
        <v>297</v>
      </c>
      <c r="O290" s="557"/>
      <c r="P290" s="558"/>
      <c r="Q290" s="558"/>
      <c r="R290" s="559"/>
      <c r="S290" s="561"/>
      <c r="T290" s="564"/>
      <c r="U290" s="565"/>
      <c r="V290" s="568"/>
      <c r="W290" s="569"/>
      <c r="X290" s="571"/>
    </row>
    <row r="291" spans="1:25" ht="15" thickBot="1">
      <c r="A291" s="299" t="s">
        <v>298</v>
      </c>
      <c r="B291" s="300" t="s">
        <v>299</v>
      </c>
      <c r="C291" s="301"/>
      <c r="D291" s="301"/>
      <c r="E291" s="301"/>
      <c r="F291" s="301"/>
      <c r="G291" s="301"/>
      <c r="H291" s="301"/>
      <c r="I291" s="301"/>
      <c r="J291" s="301"/>
      <c r="K291" s="302"/>
      <c r="L291" s="291"/>
      <c r="N291" s="299" t="s">
        <v>298</v>
      </c>
      <c r="O291" s="300" t="s">
        <v>299</v>
      </c>
      <c r="P291" s="301"/>
      <c r="Q291" s="301"/>
      <c r="R291" s="301"/>
      <c r="S291" s="301"/>
      <c r="T291" s="301"/>
      <c r="U291" s="301"/>
      <c r="V291" s="301"/>
      <c r="W291" s="301"/>
      <c r="X291" s="302"/>
    </row>
    <row r="292" spans="1:25">
      <c r="A292" s="303"/>
      <c r="B292" s="280"/>
      <c r="C292" s="280"/>
      <c r="D292" s="280"/>
      <c r="E292" s="280"/>
      <c r="F292" s="280"/>
      <c r="G292" s="280"/>
      <c r="H292" s="280"/>
      <c r="I292" s="280"/>
      <c r="J292" s="280"/>
      <c r="K292" s="281"/>
      <c r="L292" s="291"/>
      <c r="N292" s="303"/>
      <c r="O292" s="280"/>
      <c r="P292" s="280"/>
      <c r="Q292" s="280"/>
      <c r="R292" s="280"/>
      <c r="S292" s="280"/>
      <c r="T292" s="280"/>
      <c r="U292" s="280"/>
      <c r="V292" s="280"/>
      <c r="W292" s="280"/>
      <c r="X292" s="281"/>
    </row>
    <row r="293" spans="1:25" ht="14.25">
      <c r="A293" s="304" t="s">
        <v>273</v>
      </c>
      <c r="B293" s="280"/>
      <c r="C293" s="280"/>
      <c r="D293" s="280"/>
      <c r="E293" s="280"/>
      <c r="F293" s="280"/>
      <c r="G293" s="280"/>
      <c r="H293" s="280"/>
      <c r="I293" s="279"/>
      <c r="J293" s="282"/>
      <c r="K293" s="614" t="s">
        <v>364</v>
      </c>
      <c r="L293" s="615"/>
      <c r="M293" s="306"/>
      <c r="N293" s="304" t="s">
        <v>273</v>
      </c>
      <c r="O293" s="280"/>
      <c r="P293" s="280"/>
      <c r="Q293" s="280"/>
      <c r="R293" s="280"/>
      <c r="S293" s="280"/>
      <c r="T293" s="280"/>
      <c r="U293" s="280"/>
      <c r="V293" s="279"/>
      <c r="W293" s="282"/>
      <c r="X293" s="614" t="s">
        <v>364</v>
      </c>
      <c r="Y293" s="615"/>
    </row>
    <row r="294" spans="1:25" ht="14.25">
      <c r="A294" s="304" t="s">
        <v>274</v>
      </c>
      <c r="B294" s="280"/>
      <c r="C294" s="280"/>
      <c r="D294" s="280"/>
      <c r="E294" s="280"/>
      <c r="F294" s="280"/>
      <c r="G294" s="280"/>
      <c r="H294" s="280"/>
      <c r="I294" s="279"/>
      <c r="J294" s="282"/>
      <c r="K294" s="616" t="s">
        <v>300</v>
      </c>
      <c r="L294" s="617"/>
      <c r="M294" s="306"/>
      <c r="N294" s="304" t="s">
        <v>274</v>
      </c>
      <c r="O294" s="280"/>
      <c r="P294" s="280"/>
      <c r="Q294" s="280"/>
      <c r="R294" s="280"/>
      <c r="S294" s="280"/>
      <c r="T294" s="280"/>
      <c r="U294" s="280"/>
      <c r="V294" s="279"/>
      <c r="W294" s="282"/>
      <c r="X294" s="616" t="s">
        <v>300</v>
      </c>
      <c r="Y294" s="617"/>
    </row>
    <row r="295" spans="1:25" ht="14.25">
      <c r="A295" s="304" t="s">
        <v>275</v>
      </c>
      <c r="B295" s="280"/>
      <c r="C295" s="280"/>
      <c r="D295" s="280"/>
      <c r="E295" s="280"/>
      <c r="F295" s="280"/>
      <c r="G295" s="280"/>
      <c r="H295" s="280"/>
      <c r="I295" s="279"/>
      <c r="J295" s="282"/>
      <c r="K295" s="612" t="s">
        <v>301</v>
      </c>
      <c r="L295" s="613"/>
      <c r="M295" s="306"/>
      <c r="N295" s="304" t="s">
        <v>275</v>
      </c>
      <c r="O295" s="280"/>
      <c r="P295" s="280"/>
      <c r="Q295" s="280"/>
      <c r="R295" s="280"/>
      <c r="S295" s="280"/>
      <c r="T295" s="280"/>
      <c r="U295" s="280"/>
      <c r="V295" s="279"/>
      <c r="W295" s="282"/>
      <c r="X295" s="612" t="s">
        <v>301</v>
      </c>
      <c r="Y295" s="613"/>
    </row>
    <row r="296" spans="1:25" ht="48" customHeight="1">
      <c r="A296" s="307"/>
      <c r="B296" s="308"/>
      <c r="C296" s="308"/>
      <c r="D296" s="308"/>
      <c r="E296" s="308"/>
      <c r="F296" s="308"/>
      <c r="G296" s="308"/>
      <c r="H296" s="308"/>
      <c r="I296" s="308"/>
      <c r="J296" s="309"/>
      <c r="K296" s="310"/>
      <c r="L296" s="305"/>
      <c r="M296" s="311"/>
      <c r="N296" s="307"/>
      <c r="O296" s="308"/>
      <c r="P296" s="308"/>
      <c r="Q296" s="308"/>
      <c r="R296" s="308"/>
      <c r="S296" s="308"/>
      <c r="T296" s="308"/>
      <c r="U296" s="308"/>
      <c r="V296" s="308"/>
      <c r="W296" s="309"/>
      <c r="X296" s="310"/>
    </row>
    <row r="297" spans="1:25" ht="48" customHeight="1">
      <c r="A297" s="312"/>
      <c r="B297" s="313"/>
      <c r="C297" s="313"/>
      <c r="D297" s="313"/>
      <c r="E297" s="313"/>
      <c r="F297" s="313"/>
      <c r="G297" s="313"/>
      <c r="H297" s="313"/>
      <c r="I297" s="313"/>
      <c r="J297" s="314"/>
      <c r="K297" s="315"/>
      <c r="L297" s="316"/>
      <c r="M297" s="319"/>
      <c r="N297" s="312"/>
      <c r="O297" s="313"/>
      <c r="P297" s="313"/>
      <c r="Q297" s="313"/>
      <c r="R297" s="313"/>
      <c r="S297" s="313"/>
      <c r="T297" s="313"/>
      <c r="U297" s="313"/>
      <c r="V297" s="313"/>
      <c r="W297" s="314"/>
      <c r="X297" s="315"/>
      <c r="Y297" s="316"/>
    </row>
    <row r="298" spans="1:25" ht="26.25">
      <c r="A298" s="572" t="s">
        <v>362</v>
      </c>
      <c r="B298" s="572"/>
      <c r="C298" s="572"/>
      <c r="D298" s="572"/>
      <c r="E298" s="572"/>
      <c r="F298" s="572"/>
      <c r="G298" s="572"/>
      <c r="H298" s="572"/>
      <c r="I298" s="572"/>
      <c r="J298" s="572"/>
      <c r="K298" s="572"/>
      <c r="L298" s="291">
        <v>15</v>
      </c>
      <c r="N298" s="572" t="s">
        <v>362</v>
      </c>
      <c r="O298" s="572"/>
      <c r="P298" s="572"/>
      <c r="Q298" s="572"/>
      <c r="R298" s="572"/>
      <c r="S298" s="572"/>
      <c r="T298" s="572"/>
      <c r="U298" s="572"/>
      <c r="V298" s="572"/>
      <c r="W298" s="572"/>
      <c r="X298" s="572"/>
      <c r="Y298" s="291">
        <v>16</v>
      </c>
    </row>
    <row r="299" spans="1:25" ht="14.25" thickBot="1">
      <c r="A299" s="258"/>
      <c r="C299" s="259"/>
      <c r="D299" s="259" t="s">
        <v>303</v>
      </c>
      <c r="J299" s="292" t="s">
        <v>255</v>
      </c>
      <c r="L299" s="291"/>
      <c r="N299" s="258"/>
      <c r="P299" s="259"/>
      <c r="Q299" s="259" t="s">
        <v>303</v>
      </c>
      <c r="W299" s="292" t="s">
        <v>255</v>
      </c>
      <c r="Y299" s="291"/>
    </row>
    <row r="300" spans="1:25" ht="19.899999999999999" customHeight="1" thickBot="1">
      <c r="A300" s="261"/>
      <c r="B300" s="573" t="s">
        <v>279</v>
      </c>
      <c r="C300" s="574"/>
      <c r="D300" s="575" t="str">
        <f>IF(②選手情報入力!I24="","",②選手情報入力!I24)</f>
        <v/>
      </c>
      <c r="E300" s="576"/>
      <c r="F300" s="576"/>
      <c r="G300" s="577"/>
      <c r="H300" s="320" t="s">
        <v>280</v>
      </c>
      <c r="I300" s="321"/>
      <c r="J300" s="322"/>
      <c r="K300" s="323"/>
      <c r="L300" s="291"/>
      <c r="N300" s="261"/>
      <c r="O300" s="573" t="s">
        <v>279</v>
      </c>
      <c r="P300" s="574"/>
      <c r="Q300" s="575" t="str">
        <f>IF(②選手情報入力!L24="","",②選手情報入力!L24)</f>
        <v/>
      </c>
      <c r="R300" s="576"/>
      <c r="S300" s="576"/>
      <c r="T300" s="577"/>
      <c r="U300" s="320" t="s">
        <v>280</v>
      </c>
      <c r="V300" s="321"/>
      <c r="W300" s="322"/>
      <c r="X300" s="323"/>
      <c r="Y300" s="291"/>
    </row>
    <row r="301" spans="1:25" ht="21" customHeight="1">
      <c r="A301" s="264" t="s">
        <v>282</v>
      </c>
      <c r="B301" s="584" t="str">
        <f>IF(②選手情報入力!$G$24="","",②選手情報入力!$G$24)</f>
        <v/>
      </c>
      <c r="C301" s="585"/>
      <c r="D301" s="578"/>
      <c r="E301" s="579"/>
      <c r="F301" s="579"/>
      <c r="G301" s="580"/>
      <c r="H301" s="588"/>
      <c r="I301" s="589"/>
      <c r="J301" s="589"/>
      <c r="K301" s="590"/>
      <c r="L301" s="291"/>
      <c r="N301" s="264" t="s">
        <v>282</v>
      </c>
      <c r="O301" s="584" t="str">
        <f>IF(②選手情報入力!$G$24="","",②選手情報入力!$G$24)</f>
        <v/>
      </c>
      <c r="P301" s="585"/>
      <c r="Q301" s="578"/>
      <c r="R301" s="579"/>
      <c r="S301" s="579"/>
      <c r="T301" s="580"/>
      <c r="U301" s="588"/>
      <c r="V301" s="589"/>
      <c r="W301" s="589"/>
      <c r="X301" s="590"/>
      <c r="Y301" s="291"/>
    </row>
    <row r="302" spans="1:25" ht="19.899999999999999" customHeight="1" thickBot="1">
      <c r="A302" s="266"/>
      <c r="B302" s="586"/>
      <c r="C302" s="587"/>
      <c r="D302" s="581"/>
      <c r="E302" s="582"/>
      <c r="F302" s="582"/>
      <c r="G302" s="583"/>
      <c r="H302" s="591"/>
      <c r="I302" s="592"/>
      <c r="J302" s="592"/>
      <c r="K302" s="593"/>
      <c r="L302" s="291"/>
      <c r="N302" s="266"/>
      <c r="O302" s="586"/>
      <c r="P302" s="587"/>
      <c r="Q302" s="581"/>
      <c r="R302" s="582"/>
      <c r="S302" s="582"/>
      <c r="T302" s="583"/>
      <c r="U302" s="591"/>
      <c r="V302" s="592"/>
      <c r="W302" s="592"/>
      <c r="X302" s="593"/>
      <c r="Y302" s="291"/>
    </row>
    <row r="303" spans="1:25" ht="14.25">
      <c r="A303" s="293" t="s">
        <v>6</v>
      </c>
      <c r="B303" s="294"/>
      <c r="C303" s="270" t="s">
        <v>271</v>
      </c>
      <c r="D303" s="597" t="str">
        <f>IF(②選手情報入力!$E$24="","",②選手情報入力!$E$24)</f>
        <v/>
      </c>
      <c r="E303" s="598"/>
      <c r="F303" s="598"/>
      <c r="G303" s="599"/>
      <c r="H303" s="591"/>
      <c r="I303" s="592"/>
      <c r="J303" s="592"/>
      <c r="K303" s="593"/>
      <c r="L303" s="291"/>
      <c r="N303" s="293" t="s">
        <v>6</v>
      </c>
      <c r="O303" s="294"/>
      <c r="P303" s="270" t="s">
        <v>271</v>
      </c>
      <c r="Q303" s="597" t="str">
        <f>IF(②選手情報入力!$E$24="","",②選手情報入力!$E$24)</f>
        <v/>
      </c>
      <c r="R303" s="598"/>
      <c r="S303" s="598"/>
      <c r="T303" s="599"/>
      <c r="U303" s="591"/>
      <c r="V303" s="592"/>
      <c r="W303" s="592"/>
      <c r="X303" s="593"/>
      <c r="Y303" s="291"/>
    </row>
    <row r="304" spans="1:25" ht="13.15" customHeight="1">
      <c r="A304" s="600" t="str">
        <f>IF(②選手情報入力!$B$24="","",②選手情報入力!$B$24)</f>
        <v/>
      </c>
      <c r="B304" s="601"/>
      <c r="C304" s="604" t="s">
        <v>286</v>
      </c>
      <c r="D304" s="606" t="str">
        <f>IF(②選手情報入力!$D$24="","",②選手情報入力!$D$24)</f>
        <v/>
      </c>
      <c r="E304" s="607"/>
      <c r="F304" s="607"/>
      <c r="G304" s="608"/>
      <c r="H304" s="591"/>
      <c r="I304" s="592"/>
      <c r="J304" s="592"/>
      <c r="K304" s="593"/>
      <c r="L304" s="291"/>
      <c r="N304" s="600" t="str">
        <f>IF(②選手情報入力!$B$24="","",②選手情報入力!$B$24)</f>
        <v/>
      </c>
      <c r="O304" s="601"/>
      <c r="P304" s="604" t="s">
        <v>286</v>
      </c>
      <c r="Q304" s="606" t="str">
        <f>IF(②選手情報入力!$D$24="","",②選手情報入力!$D$24)</f>
        <v/>
      </c>
      <c r="R304" s="607"/>
      <c r="S304" s="607"/>
      <c r="T304" s="608"/>
      <c r="U304" s="591"/>
      <c r="V304" s="592"/>
      <c r="W304" s="592"/>
      <c r="X304" s="593"/>
      <c r="Y304" s="291"/>
    </row>
    <row r="305" spans="1:25" ht="13.9" customHeight="1" thickBot="1">
      <c r="A305" s="602"/>
      <c r="B305" s="603"/>
      <c r="C305" s="605"/>
      <c r="D305" s="609"/>
      <c r="E305" s="610"/>
      <c r="F305" s="610"/>
      <c r="G305" s="611"/>
      <c r="H305" s="594"/>
      <c r="I305" s="595"/>
      <c r="J305" s="595"/>
      <c r="K305" s="596"/>
      <c r="L305" s="291"/>
      <c r="N305" s="602"/>
      <c r="O305" s="603"/>
      <c r="P305" s="605"/>
      <c r="Q305" s="609"/>
      <c r="R305" s="610"/>
      <c r="S305" s="610"/>
      <c r="T305" s="611"/>
      <c r="U305" s="594"/>
      <c r="V305" s="595"/>
      <c r="W305" s="595"/>
      <c r="X305" s="596"/>
      <c r="Y305" s="291"/>
    </row>
    <row r="306" spans="1:25" ht="20.45" customHeight="1" thickTop="1" thickBot="1">
      <c r="A306" s="522" t="s">
        <v>289</v>
      </c>
      <c r="B306" s="525" t="s">
        <v>290</v>
      </c>
      <c r="C306" s="526"/>
      <c r="D306" s="526"/>
      <c r="E306" s="527"/>
      <c r="F306" s="528" t="s">
        <v>291</v>
      </c>
      <c r="G306" s="529"/>
      <c r="H306" s="530">
        <f>①団体情報入力!$D$5</f>
        <v>0</v>
      </c>
      <c r="I306" s="531"/>
      <c r="J306" s="531"/>
      <c r="K306" s="532"/>
      <c r="L306" s="291"/>
      <c r="N306" s="522" t="s">
        <v>289</v>
      </c>
      <c r="O306" s="525" t="s">
        <v>290</v>
      </c>
      <c r="P306" s="526"/>
      <c r="Q306" s="526"/>
      <c r="R306" s="527"/>
      <c r="S306" s="528" t="s">
        <v>291</v>
      </c>
      <c r="T306" s="529"/>
      <c r="U306" s="530">
        <f>①団体情報入力!$D$5</f>
        <v>0</v>
      </c>
      <c r="V306" s="531"/>
      <c r="W306" s="531"/>
      <c r="X306" s="532"/>
      <c r="Y306" s="291"/>
    </row>
    <row r="307" spans="1:25" ht="13.15" customHeight="1">
      <c r="A307" s="523"/>
      <c r="B307" s="533"/>
      <c r="C307" s="534"/>
      <c r="D307" s="534"/>
      <c r="E307" s="535"/>
      <c r="F307" s="295" t="s">
        <v>293</v>
      </c>
      <c r="G307" s="270" t="s">
        <v>294</v>
      </c>
      <c r="H307" s="269"/>
      <c r="I307" s="270" t="s">
        <v>264</v>
      </c>
      <c r="J307" s="269"/>
      <c r="K307" s="296" t="s">
        <v>295</v>
      </c>
      <c r="L307" s="297"/>
      <c r="M307" s="298"/>
      <c r="N307" s="523"/>
      <c r="O307" s="533"/>
      <c r="P307" s="534"/>
      <c r="Q307" s="534"/>
      <c r="R307" s="535"/>
      <c r="S307" s="295" t="s">
        <v>293</v>
      </c>
      <c r="T307" s="270" t="s">
        <v>294</v>
      </c>
      <c r="U307" s="269"/>
      <c r="V307" s="270" t="s">
        <v>264</v>
      </c>
      <c r="W307" s="269"/>
      <c r="X307" s="296" t="s">
        <v>295</v>
      </c>
      <c r="Y307" s="297"/>
    </row>
    <row r="308" spans="1:25" ht="13.15" customHeight="1">
      <c r="A308" s="523"/>
      <c r="B308" s="536"/>
      <c r="C308" s="537"/>
      <c r="D308" s="537"/>
      <c r="E308" s="538"/>
      <c r="F308" s="548"/>
      <c r="G308" s="550"/>
      <c r="H308" s="551"/>
      <c r="I308" s="542" t="str">
        <f>IF(②選手情報入力!J24="","",②選手情報入力!J24)</f>
        <v/>
      </c>
      <c r="J308" s="543"/>
      <c r="K308" s="546"/>
      <c r="L308" s="291"/>
      <c r="N308" s="523"/>
      <c r="O308" s="536"/>
      <c r="P308" s="537"/>
      <c r="Q308" s="537"/>
      <c r="R308" s="538"/>
      <c r="S308" s="548"/>
      <c r="T308" s="550"/>
      <c r="U308" s="551"/>
      <c r="V308" s="542" t="str">
        <f>IF(②選手情報入力!M24="","",②選手情報入力!M24)</f>
        <v/>
      </c>
      <c r="W308" s="543"/>
      <c r="X308" s="546"/>
      <c r="Y308" s="291"/>
    </row>
    <row r="309" spans="1:25" ht="13.15" customHeight="1">
      <c r="A309" s="524"/>
      <c r="B309" s="539"/>
      <c r="C309" s="540"/>
      <c r="D309" s="540"/>
      <c r="E309" s="541"/>
      <c r="F309" s="549"/>
      <c r="G309" s="552"/>
      <c r="H309" s="553"/>
      <c r="I309" s="544"/>
      <c r="J309" s="545"/>
      <c r="K309" s="547"/>
      <c r="L309" s="291"/>
      <c r="N309" s="524"/>
      <c r="O309" s="539"/>
      <c r="P309" s="540"/>
      <c r="Q309" s="540"/>
      <c r="R309" s="541"/>
      <c r="S309" s="549"/>
      <c r="T309" s="552"/>
      <c r="U309" s="553"/>
      <c r="V309" s="544"/>
      <c r="W309" s="545"/>
      <c r="X309" s="547"/>
      <c r="Y309" s="291"/>
    </row>
    <row r="310" spans="1:25" ht="14.45" customHeight="1">
      <c r="A310" s="339" t="s">
        <v>296</v>
      </c>
      <c r="B310" s="554"/>
      <c r="C310" s="555"/>
      <c r="D310" s="555"/>
      <c r="E310" s="556"/>
      <c r="F310" s="560"/>
      <c r="G310" s="562"/>
      <c r="H310" s="563"/>
      <c r="I310" s="566" t="str">
        <f>IF(②選手情報入力!K24="","同上",②選手情報入力!K24)</f>
        <v>同上</v>
      </c>
      <c r="J310" s="567"/>
      <c r="K310" s="570"/>
      <c r="L310" s="291"/>
      <c r="N310" s="339" t="s">
        <v>296</v>
      </c>
      <c r="O310" s="554"/>
      <c r="P310" s="555"/>
      <c r="Q310" s="555"/>
      <c r="R310" s="556"/>
      <c r="S310" s="560"/>
      <c r="T310" s="562"/>
      <c r="U310" s="563"/>
      <c r="V310" s="566" t="str">
        <f>IF(②選手情報入力!N24="","同上",②選手情報入力!N24)</f>
        <v>同上</v>
      </c>
      <c r="W310" s="567"/>
      <c r="X310" s="570"/>
      <c r="Y310" s="291"/>
    </row>
    <row r="311" spans="1:25" ht="15" customHeight="1" thickBot="1">
      <c r="A311" s="340" t="s">
        <v>297</v>
      </c>
      <c r="B311" s="557"/>
      <c r="C311" s="558"/>
      <c r="D311" s="558"/>
      <c r="E311" s="559"/>
      <c r="F311" s="561"/>
      <c r="G311" s="564"/>
      <c r="H311" s="565"/>
      <c r="I311" s="568"/>
      <c r="J311" s="569"/>
      <c r="K311" s="571"/>
      <c r="L311" s="291"/>
      <c r="N311" s="340" t="s">
        <v>297</v>
      </c>
      <c r="O311" s="557"/>
      <c r="P311" s="558"/>
      <c r="Q311" s="558"/>
      <c r="R311" s="559"/>
      <c r="S311" s="561"/>
      <c r="T311" s="564"/>
      <c r="U311" s="565"/>
      <c r="V311" s="568"/>
      <c r="W311" s="569"/>
      <c r="X311" s="571"/>
      <c r="Y311" s="291"/>
    </row>
    <row r="312" spans="1:25" ht="15" thickBot="1">
      <c r="A312" s="299" t="s">
        <v>298</v>
      </c>
      <c r="B312" s="300" t="s">
        <v>299</v>
      </c>
      <c r="C312" s="301"/>
      <c r="D312" s="301"/>
      <c r="E312" s="301"/>
      <c r="F312" s="301"/>
      <c r="G312" s="301"/>
      <c r="H312" s="301"/>
      <c r="I312" s="301"/>
      <c r="J312" s="301"/>
      <c r="K312" s="302"/>
      <c r="L312" s="291"/>
      <c r="N312" s="299" t="s">
        <v>298</v>
      </c>
      <c r="O312" s="300" t="s">
        <v>299</v>
      </c>
      <c r="P312" s="301"/>
      <c r="Q312" s="301"/>
      <c r="R312" s="301"/>
      <c r="S312" s="301"/>
      <c r="T312" s="301"/>
      <c r="U312" s="301"/>
      <c r="V312" s="301"/>
      <c r="W312" s="301"/>
      <c r="X312" s="302"/>
      <c r="Y312" s="291"/>
    </row>
    <row r="313" spans="1:25">
      <c r="A313" s="303"/>
      <c r="B313" s="280"/>
      <c r="C313" s="280"/>
      <c r="D313" s="280"/>
      <c r="E313" s="280"/>
      <c r="F313" s="280"/>
      <c r="G313" s="280"/>
      <c r="H313" s="280"/>
      <c r="I313" s="280"/>
      <c r="J313" s="280"/>
      <c r="K313" s="281"/>
      <c r="L313" s="291"/>
      <c r="N313" s="303"/>
      <c r="O313" s="280"/>
      <c r="P313" s="280"/>
      <c r="Q313" s="280"/>
      <c r="R313" s="280"/>
      <c r="S313" s="280"/>
      <c r="T313" s="280"/>
      <c r="U313" s="280"/>
      <c r="V313" s="280"/>
      <c r="W313" s="280"/>
      <c r="X313" s="281"/>
      <c r="Y313" s="291"/>
    </row>
    <row r="314" spans="1:25" ht="14.25">
      <c r="A314" s="304" t="s">
        <v>273</v>
      </c>
      <c r="B314" s="280"/>
      <c r="C314" s="280"/>
      <c r="D314" s="280"/>
      <c r="E314" s="280"/>
      <c r="F314" s="280"/>
      <c r="G314" s="280"/>
      <c r="H314" s="280"/>
      <c r="I314" s="279"/>
      <c r="J314" s="282"/>
      <c r="K314" s="614" t="s">
        <v>364</v>
      </c>
      <c r="L314" s="615"/>
      <c r="M314" s="306"/>
      <c r="N314" s="304" t="s">
        <v>273</v>
      </c>
      <c r="O314" s="280"/>
      <c r="P314" s="280"/>
      <c r="Q314" s="280"/>
      <c r="R314" s="280"/>
      <c r="S314" s="280"/>
      <c r="T314" s="280"/>
      <c r="U314" s="280"/>
      <c r="V314" s="279"/>
      <c r="W314" s="282"/>
      <c r="X314" s="614" t="s">
        <v>364</v>
      </c>
      <c r="Y314" s="615"/>
    </row>
    <row r="315" spans="1:25" ht="14.25">
      <c r="A315" s="304" t="s">
        <v>274</v>
      </c>
      <c r="B315" s="280"/>
      <c r="C315" s="280"/>
      <c r="D315" s="280"/>
      <c r="E315" s="280"/>
      <c r="F315" s="280"/>
      <c r="G315" s="280"/>
      <c r="H315" s="280"/>
      <c r="I315" s="279"/>
      <c r="J315" s="282"/>
      <c r="K315" s="616" t="s">
        <v>300</v>
      </c>
      <c r="L315" s="617"/>
      <c r="M315" s="306"/>
      <c r="N315" s="304" t="s">
        <v>274</v>
      </c>
      <c r="O315" s="280"/>
      <c r="P315" s="280"/>
      <c r="Q315" s="280"/>
      <c r="R315" s="280"/>
      <c r="S315" s="280"/>
      <c r="T315" s="280"/>
      <c r="U315" s="280"/>
      <c r="V315" s="279"/>
      <c r="W315" s="282"/>
      <c r="X315" s="616" t="s">
        <v>300</v>
      </c>
      <c r="Y315" s="617"/>
    </row>
    <row r="316" spans="1:25" ht="14.25">
      <c r="A316" s="304" t="s">
        <v>275</v>
      </c>
      <c r="B316" s="280"/>
      <c r="C316" s="280"/>
      <c r="D316" s="280"/>
      <c r="E316" s="280"/>
      <c r="F316" s="280"/>
      <c r="G316" s="280"/>
      <c r="H316" s="280"/>
      <c r="I316" s="279"/>
      <c r="J316" s="282"/>
      <c r="K316" s="612" t="s">
        <v>301</v>
      </c>
      <c r="L316" s="613"/>
      <c r="M316" s="306"/>
      <c r="N316" s="304" t="s">
        <v>275</v>
      </c>
      <c r="O316" s="280"/>
      <c r="P316" s="280"/>
      <c r="Q316" s="280"/>
      <c r="R316" s="280"/>
      <c r="S316" s="280"/>
      <c r="T316" s="280"/>
      <c r="U316" s="280"/>
      <c r="V316" s="279"/>
      <c r="W316" s="282"/>
      <c r="X316" s="612" t="s">
        <v>301</v>
      </c>
      <c r="Y316" s="613"/>
    </row>
    <row r="317" spans="1:25" ht="14.25">
      <c r="A317" s="307"/>
      <c r="B317" s="308"/>
      <c r="C317" s="308"/>
      <c r="D317" s="308"/>
      <c r="E317" s="308"/>
      <c r="F317" s="308"/>
      <c r="G317" s="308"/>
      <c r="H317" s="308"/>
      <c r="I317" s="308"/>
      <c r="J317" s="309"/>
      <c r="K317" s="310"/>
      <c r="L317" s="305"/>
      <c r="N317" s="307"/>
      <c r="O317" s="308"/>
      <c r="P317" s="308"/>
      <c r="Q317" s="308"/>
      <c r="R317" s="308"/>
      <c r="S317" s="308"/>
      <c r="T317" s="308"/>
      <c r="U317" s="308"/>
      <c r="V317" s="308"/>
      <c r="W317" s="309"/>
      <c r="X317" s="310"/>
      <c r="Y317" s="305"/>
    </row>
    <row r="318" spans="1:25" ht="48" customHeight="1">
      <c r="A318" s="307"/>
      <c r="B318" s="308"/>
      <c r="C318" s="308"/>
      <c r="D318" s="308"/>
      <c r="E318" s="308"/>
      <c r="F318" s="308"/>
      <c r="G318" s="308"/>
      <c r="H318" s="308"/>
      <c r="I318" s="308"/>
      <c r="J318" s="309"/>
      <c r="K318" s="310"/>
      <c r="L318" s="305"/>
      <c r="M318" s="311"/>
      <c r="N318" s="307"/>
      <c r="O318" s="308"/>
      <c r="P318" s="308"/>
      <c r="Q318" s="308"/>
      <c r="R318" s="308"/>
      <c r="S318" s="308"/>
      <c r="T318" s="308"/>
      <c r="U318" s="308"/>
      <c r="V318" s="308"/>
      <c r="W318" s="309"/>
      <c r="X318" s="310"/>
    </row>
    <row r="319" spans="1:25" ht="51" customHeight="1">
      <c r="A319" s="312"/>
      <c r="B319" s="313"/>
      <c r="C319" s="313"/>
      <c r="D319" s="313"/>
      <c r="E319" s="313"/>
      <c r="F319" s="313"/>
      <c r="G319" s="313"/>
      <c r="H319" s="313"/>
      <c r="I319" s="313"/>
      <c r="J319" s="314"/>
      <c r="K319" s="315"/>
      <c r="L319" s="316"/>
      <c r="M319" s="317"/>
      <c r="N319" s="312"/>
      <c r="O319" s="313"/>
      <c r="P319" s="313"/>
      <c r="Q319" s="313"/>
      <c r="R319" s="313"/>
      <c r="S319" s="313"/>
      <c r="T319" s="313"/>
      <c r="U319" s="313"/>
      <c r="V319" s="313"/>
      <c r="W319" s="314"/>
      <c r="X319" s="315"/>
    </row>
    <row r="320" spans="1:25" ht="26.25">
      <c r="A320" s="572" t="s">
        <v>362</v>
      </c>
      <c r="B320" s="572"/>
      <c r="C320" s="572"/>
      <c r="D320" s="572"/>
      <c r="E320" s="572"/>
      <c r="F320" s="572"/>
      <c r="G320" s="572"/>
      <c r="H320" s="572"/>
      <c r="I320" s="572"/>
      <c r="J320" s="572"/>
      <c r="K320" s="572"/>
      <c r="L320" s="291">
        <v>16</v>
      </c>
      <c r="N320" s="572" t="s">
        <v>362</v>
      </c>
      <c r="O320" s="572"/>
      <c r="P320" s="572"/>
      <c r="Q320" s="572"/>
      <c r="R320" s="572"/>
      <c r="S320" s="572"/>
      <c r="T320" s="572"/>
      <c r="U320" s="572"/>
      <c r="V320" s="572"/>
      <c r="W320" s="572"/>
      <c r="X320" s="572"/>
      <c r="Y320" s="256">
        <v>16</v>
      </c>
    </row>
    <row r="321" spans="1:25" ht="14.25" thickBot="1">
      <c r="A321" s="258"/>
      <c r="C321" s="259"/>
      <c r="D321" s="259" t="s">
        <v>303</v>
      </c>
      <c r="J321" s="292" t="s">
        <v>255</v>
      </c>
      <c r="L321" s="291"/>
      <c r="N321" s="258"/>
      <c r="P321" s="259"/>
      <c r="Q321" s="259" t="s">
        <v>303</v>
      </c>
      <c r="W321" s="292" t="s">
        <v>255</v>
      </c>
    </row>
    <row r="322" spans="1:25" ht="19.899999999999999" customHeight="1" thickBot="1">
      <c r="A322" s="261"/>
      <c r="B322" s="573" t="s">
        <v>279</v>
      </c>
      <c r="C322" s="574"/>
      <c r="D322" s="575" t="str">
        <f>IF(②選手情報入力!I25="","",②選手情報入力!I25)</f>
        <v/>
      </c>
      <c r="E322" s="576"/>
      <c r="F322" s="576"/>
      <c r="G322" s="577"/>
      <c r="H322" s="320" t="s">
        <v>280</v>
      </c>
      <c r="I322" s="321"/>
      <c r="J322" s="322"/>
      <c r="K322" s="323"/>
      <c r="L322" s="291"/>
      <c r="N322" s="261"/>
      <c r="O322" s="573" t="s">
        <v>279</v>
      </c>
      <c r="P322" s="574"/>
      <c r="Q322" s="575" t="str">
        <f>IF(②選手情報入力!L25="","",②選手情報入力!L25)</f>
        <v/>
      </c>
      <c r="R322" s="576"/>
      <c r="S322" s="576"/>
      <c r="T322" s="577"/>
      <c r="U322" s="320" t="s">
        <v>280</v>
      </c>
      <c r="V322" s="321"/>
      <c r="W322" s="322"/>
      <c r="X322" s="323"/>
    </row>
    <row r="323" spans="1:25" ht="21" customHeight="1">
      <c r="A323" s="264" t="s">
        <v>282</v>
      </c>
      <c r="B323" s="584" t="str">
        <f>IF(②選手情報入力!$G$25="","",②選手情報入力!$G$25)</f>
        <v/>
      </c>
      <c r="C323" s="585"/>
      <c r="D323" s="578"/>
      <c r="E323" s="579"/>
      <c r="F323" s="579"/>
      <c r="G323" s="580"/>
      <c r="H323" s="588"/>
      <c r="I323" s="589"/>
      <c r="J323" s="589"/>
      <c r="K323" s="590"/>
      <c r="L323" s="291"/>
      <c r="N323" s="264" t="s">
        <v>282</v>
      </c>
      <c r="O323" s="584" t="str">
        <f>IF(②選手情報入力!$G$25="","",②選手情報入力!$G$25)</f>
        <v/>
      </c>
      <c r="P323" s="585"/>
      <c r="Q323" s="578"/>
      <c r="R323" s="579"/>
      <c r="S323" s="579"/>
      <c r="T323" s="580"/>
      <c r="U323" s="588"/>
      <c r="V323" s="589"/>
      <c r="W323" s="589"/>
      <c r="X323" s="590"/>
    </row>
    <row r="324" spans="1:25" ht="19.899999999999999" customHeight="1" thickBot="1">
      <c r="A324" s="266"/>
      <c r="B324" s="586"/>
      <c r="C324" s="587"/>
      <c r="D324" s="581"/>
      <c r="E324" s="582"/>
      <c r="F324" s="582"/>
      <c r="G324" s="583"/>
      <c r="H324" s="591"/>
      <c r="I324" s="592"/>
      <c r="J324" s="592"/>
      <c r="K324" s="593"/>
      <c r="L324" s="291"/>
      <c r="N324" s="266"/>
      <c r="O324" s="586"/>
      <c r="P324" s="587"/>
      <c r="Q324" s="581"/>
      <c r="R324" s="582"/>
      <c r="S324" s="582"/>
      <c r="T324" s="583"/>
      <c r="U324" s="591"/>
      <c r="V324" s="592"/>
      <c r="W324" s="592"/>
      <c r="X324" s="593"/>
    </row>
    <row r="325" spans="1:25" ht="14.25">
      <c r="A325" s="293" t="s">
        <v>6</v>
      </c>
      <c r="B325" s="294"/>
      <c r="C325" s="270" t="s">
        <v>271</v>
      </c>
      <c r="D325" s="597" t="str">
        <f>IF(②選手情報入力!$E$25="","",②選手情報入力!$E$25)</f>
        <v/>
      </c>
      <c r="E325" s="598"/>
      <c r="F325" s="598"/>
      <c r="G325" s="599"/>
      <c r="H325" s="591"/>
      <c r="I325" s="592"/>
      <c r="J325" s="592"/>
      <c r="K325" s="593"/>
      <c r="L325" s="291"/>
      <c r="N325" s="293" t="s">
        <v>6</v>
      </c>
      <c r="O325" s="294"/>
      <c r="P325" s="270" t="s">
        <v>271</v>
      </c>
      <c r="Q325" s="597" t="str">
        <f>IF(②選手情報入力!$E$25="","",②選手情報入力!$E$25)</f>
        <v/>
      </c>
      <c r="R325" s="598"/>
      <c r="S325" s="598"/>
      <c r="T325" s="599"/>
      <c r="U325" s="591"/>
      <c r="V325" s="592"/>
      <c r="W325" s="592"/>
      <c r="X325" s="593"/>
    </row>
    <row r="326" spans="1:25" ht="14.25" customHeight="1">
      <c r="A326" s="600" t="str">
        <f>IF(②選手情報入力!$B$25="","",②選手情報入力!$B$25)</f>
        <v/>
      </c>
      <c r="B326" s="601"/>
      <c r="C326" s="604" t="s">
        <v>286</v>
      </c>
      <c r="D326" s="606" t="str">
        <f>IF(②選手情報入力!$D$25="","",②選手情報入力!$D$25)</f>
        <v/>
      </c>
      <c r="E326" s="607"/>
      <c r="F326" s="607"/>
      <c r="G326" s="608"/>
      <c r="H326" s="591"/>
      <c r="I326" s="592"/>
      <c r="J326" s="592"/>
      <c r="K326" s="593"/>
      <c r="L326" s="291"/>
      <c r="N326" s="600" t="str">
        <f>IF(②選手情報入力!$B$25="","",②選手情報入力!$B$25)</f>
        <v/>
      </c>
      <c r="O326" s="601"/>
      <c r="P326" s="604" t="s">
        <v>286</v>
      </c>
      <c r="Q326" s="606" t="str">
        <f>IF(②選手情報入力!$D$25="","",②選手情報入力!$D$25)</f>
        <v/>
      </c>
      <c r="R326" s="607"/>
      <c r="S326" s="607"/>
      <c r="T326" s="608"/>
      <c r="U326" s="591"/>
      <c r="V326" s="592"/>
      <c r="W326" s="592"/>
      <c r="X326" s="593"/>
    </row>
    <row r="327" spans="1:25" ht="13.9" customHeight="1" thickBot="1">
      <c r="A327" s="602"/>
      <c r="B327" s="603"/>
      <c r="C327" s="605"/>
      <c r="D327" s="609"/>
      <c r="E327" s="610"/>
      <c r="F327" s="610"/>
      <c r="G327" s="611"/>
      <c r="H327" s="594"/>
      <c r="I327" s="595"/>
      <c r="J327" s="595"/>
      <c r="K327" s="596"/>
      <c r="L327" s="291"/>
      <c r="N327" s="602"/>
      <c r="O327" s="603"/>
      <c r="P327" s="605"/>
      <c r="Q327" s="609"/>
      <c r="R327" s="610"/>
      <c r="S327" s="610"/>
      <c r="T327" s="611"/>
      <c r="U327" s="594"/>
      <c r="V327" s="595"/>
      <c r="W327" s="595"/>
      <c r="X327" s="596"/>
    </row>
    <row r="328" spans="1:25" ht="20.45" customHeight="1" thickTop="1" thickBot="1">
      <c r="A328" s="522" t="s">
        <v>289</v>
      </c>
      <c r="B328" s="525" t="s">
        <v>290</v>
      </c>
      <c r="C328" s="526"/>
      <c r="D328" s="526"/>
      <c r="E328" s="527"/>
      <c r="F328" s="528" t="s">
        <v>291</v>
      </c>
      <c r="G328" s="529"/>
      <c r="H328" s="530">
        <f>①団体情報入力!$D$5</f>
        <v>0</v>
      </c>
      <c r="I328" s="531"/>
      <c r="J328" s="531"/>
      <c r="K328" s="532"/>
      <c r="L328" s="291"/>
      <c r="N328" s="522" t="s">
        <v>289</v>
      </c>
      <c r="O328" s="525" t="s">
        <v>290</v>
      </c>
      <c r="P328" s="526"/>
      <c r="Q328" s="526"/>
      <c r="R328" s="527"/>
      <c r="S328" s="528" t="s">
        <v>291</v>
      </c>
      <c r="T328" s="529"/>
      <c r="U328" s="530">
        <f>①団体情報入力!$D$5</f>
        <v>0</v>
      </c>
      <c r="V328" s="531"/>
      <c r="W328" s="531"/>
      <c r="X328" s="532"/>
    </row>
    <row r="329" spans="1:25" ht="13.15" customHeight="1">
      <c r="A329" s="523"/>
      <c r="B329" s="533"/>
      <c r="C329" s="534"/>
      <c r="D329" s="534"/>
      <c r="E329" s="535"/>
      <c r="F329" s="295" t="s">
        <v>293</v>
      </c>
      <c r="G329" s="270" t="s">
        <v>294</v>
      </c>
      <c r="H329" s="269"/>
      <c r="I329" s="270" t="s">
        <v>264</v>
      </c>
      <c r="J329" s="269"/>
      <c r="K329" s="296" t="s">
        <v>295</v>
      </c>
      <c r="L329" s="297"/>
      <c r="M329" s="298"/>
      <c r="N329" s="523"/>
      <c r="O329" s="533"/>
      <c r="P329" s="534"/>
      <c r="Q329" s="534"/>
      <c r="R329" s="535"/>
      <c r="S329" s="295" t="s">
        <v>293</v>
      </c>
      <c r="T329" s="270" t="s">
        <v>294</v>
      </c>
      <c r="U329" s="269"/>
      <c r="V329" s="270" t="s">
        <v>264</v>
      </c>
      <c r="W329" s="269"/>
      <c r="X329" s="296" t="s">
        <v>295</v>
      </c>
    </row>
    <row r="330" spans="1:25" ht="13.15" customHeight="1">
      <c r="A330" s="523"/>
      <c r="B330" s="536"/>
      <c r="C330" s="537"/>
      <c r="D330" s="537"/>
      <c r="E330" s="538"/>
      <c r="F330" s="548"/>
      <c r="G330" s="550"/>
      <c r="H330" s="551"/>
      <c r="I330" s="542" t="str">
        <f>IF(②選手情報入力!J25="","",②選手情報入力!J25)</f>
        <v/>
      </c>
      <c r="J330" s="543"/>
      <c r="K330" s="546"/>
      <c r="L330" s="291"/>
      <c r="N330" s="523"/>
      <c r="O330" s="536"/>
      <c r="P330" s="537"/>
      <c r="Q330" s="537"/>
      <c r="R330" s="538"/>
      <c r="S330" s="548"/>
      <c r="T330" s="550"/>
      <c r="U330" s="551"/>
      <c r="V330" s="542" t="str">
        <f>IF(②選手情報入力!M25="","",②選手情報入力!M25)</f>
        <v/>
      </c>
      <c r="W330" s="543"/>
      <c r="X330" s="546"/>
    </row>
    <row r="331" spans="1:25" ht="13.15" customHeight="1">
      <c r="A331" s="524"/>
      <c r="B331" s="539"/>
      <c r="C331" s="540"/>
      <c r="D331" s="540"/>
      <c r="E331" s="541"/>
      <c r="F331" s="549"/>
      <c r="G331" s="552"/>
      <c r="H331" s="553"/>
      <c r="I331" s="544"/>
      <c r="J331" s="545"/>
      <c r="K331" s="547"/>
      <c r="L331" s="291"/>
      <c r="N331" s="524"/>
      <c r="O331" s="539"/>
      <c r="P331" s="540"/>
      <c r="Q331" s="540"/>
      <c r="R331" s="541"/>
      <c r="S331" s="549"/>
      <c r="T331" s="552"/>
      <c r="U331" s="553"/>
      <c r="V331" s="544"/>
      <c r="W331" s="545"/>
      <c r="X331" s="547"/>
    </row>
    <row r="332" spans="1:25" ht="14.45" customHeight="1">
      <c r="A332" s="339" t="s">
        <v>296</v>
      </c>
      <c r="B332" s="554"/>
      <c r="C332" s="555"/>
      <c r="D332" s="555"/>
      <c r="E332" s="556"/>
      <c r="F332" s="560"/>
      <c r="G332" s="562"/>
      <c r="H332" s="563"/>
      <c r="I332" s="566" t="str">
        <f>IF(②選手情報入力!K25="","同上",②選手情報入力!K25)</f>
        <v>同上</v>
      </c>
      <c r="J332" s="567"/>
      <c r="K332" s="570"/>
      <c r="L332" s="291"/>
      <c r="N332" s="339" t="s">
        <v>296</v>
      </c>
      <c r="O332" s="554"/>
      <c r="P332" s="555"/>
      <c r="Q332" s="555"/>
      <c r="R332" s="556"/>
      <c r="S332" s="560"/>
      <c r="T332" s="562"/>
      <c r="U332" s="563"/>
      <c r="V332" s="566" t="str">
        <f>IF(②選手情報入力!N25="","同上",②選手情報入力!N25)</f>
        <v>同上</v>
      </c>
      <c r="W332" s="567"/>
      <c r="X332" s="570"/>
    </row>
    <row r="333" spans="1:25" ht="15" customHeight="1" thickBot="1">
      <c r="A333" s="340" t="s">
        <v>297</v>
      </c>
      <c r="B333" s="557"/>
      <c r="C333" s="558"/>
      <c r="D333" s="558"/>
      <c r="E333" s="559"/>
      <c r="F333" s="561"/>
      <c r="G333" s="564"/>
      <c r="H333" s="565"/>
      <c r="I333" s="568"/>
      <c r="J333" s="569"/>
      <c r="K333" s="571"/>
      <c r="L333" s="291"/>
      <c r="N333" s="340" t="s">
        <v>297</v>
      </c>
      <c r="O333" s="557"/>
      <c r="P333" s="558"/>
      <c r="Q333" s="558"/>
      <c r="R333" s="559"/>
      <c r="S333" s="561"/>
      <c r="T333" s="564"/>
      <c r="U333" s="565"/>
      <c r="V333" s="568"/>
      <c r="W333" s="569"/>
      <c r="X333" s="571"/>
    </row>
    <row r="334" spans="1:25" ht="15" thickBot="1">
      <c r="A334" s="299" t="s">
        <v>298</v>
      </c>
      <c r="B334" s="300" t="s">
        <v>299</v>
      </c>
      <c r="C334" s="301"/>
      <c r="D334" s="301"/>
      <c r="E334" s="301"/>
      <c r="F334" s="301"/>
      <c r="G334" s="301"/>
      <c r="H334" s="301"/>
      <c r="I334" s="301"/>
      <c r="J334" s="301"/>
      <c r="K334" s="302"/>
      <c r="L334" s="291"/>
      <c r="N334" s="299" t="s">
        <v>298</v>
      </c>
      <c r="O334" s="300" t="s">
        <v>299</v>
      </c>
      <c r="P334" s="301"/>
      <c r="Q334" s="301"/>
      <c r="R334" s="301"/>
      <c r="S334" s="301"/>
      <c r="T334" s="301"/>
      <c r="U334" s="301"/>
      <c r="V334" s="301"/>
      <c r="W334" s="301"/>
      <c r="X334" s="302"/>
    </row>
    <row r="335" spans="1:25">
      <c r="A335" s="303"/>
      <c r="B335" s="280"/>
      <c r="C335" s="280"/>
      <c r="D335" s="280"/>
      <c r="E335" s="280"/>
      <c r="F335" s="280"/>
      <c r="G335" s="280"/>
      <c r="H335" s="280"/>
      <c r="I335" s="280"/>
      <c r="J335" s="280"/>
      <c r="K335" s="281"/>
      <c r="L335" s="291"/>
      <c r="N335" s="303"/>
      <c r="O335" s="280"/>
      <c r="P335" s="280"/>
      <c r="Q335" s="280"/>
      <c r="R335" s="280"/>
      <c r="S335" s="280"/>
      <c r="T335" s="280"/>
      <c r="U335" s="280"/>
      <c r="V335" s="280"/>
      <c r="W335" s="280"/>
      <c r="X335" s="281"/>
    </row>
    <row r="336" spans="1:25" ht="14.25">
      <c r="A336" s="304" t="s">
        <v>273</v>
      </c>
      <c r="B336" s="280"/>
      <c r="C336" s="280"/>
      <c r="D336" s="280"/>
      <c r="E336" s="280"/>
      <c r="F336" s="280"/>
      <c r="G336" s="280"/>
      <c r="H336" s="280"/>
      <c r="I336" s="279"/>
      <c r="J336" s="282"/>
      <c r="K336" s="614" t="s">
        <v>364</v>
      </c>
      <c r="L336" s="615"/>
      <c r="M336" s="306"/>
      <c r="N336" s="304" t="s">
        <v>273</v>
      </c>
      <c r="O336" s="280"/>
      <c r="P336" s="280"/>
      <c r="Q336" s="280"/>
      <c r="R336" s="280"/>
      <c r="S336" s="280"/>
      <c r="T336" s="280"/>
      <c r="U336" s="280"/>
      <c r="V336" s="279"/>
      <c r="W336" s="282"/>
      <c r="X336" s="614" t="s">
        <v>364</v>
      </c>
      <c r="Y336" s="615"/>
    </row>
    <row r="337" spans="1:25" ht="14.25">
      <c r="A337" s="304" t="s">
        <v>274</v>
      </c>
      <c r="B337" s="280"/>
      <c r="C337" s="280"/>
      <c r="D337" s="280"/>
      <c r="E337" s="280"/>
      <c r="F337" s="280"/>
      <c r="G337" s="280"/>
      <c r="H337" s="280"/>
      <c r="I337" s="279"/>
      <c r="J337" s="282"/>
      <c r="K337" s="616" t="s">
        <v>300</v>
      </c>
      <c r="L337" s="617"/>
      <c r="M337" s="306"/>
      <c r="N337" s="304" t="s">
        <v>274</v>
      </c>
      <c r="O337" s="280"/>
      <c r="P337" s="280"/>
      <c r="Q337" s="280"/>
      <c r="R337" s="280"/>
      <c r="S337" s="280"/>
      <c r="T337" s="280"/>
      <c r="U337" s="280"/>
      <c r="V337" s="279"/>
      <c r="W337" s="282"/>
      <c r="X337" s="616" t="s">
        <v>300</v>
      </c>
      <c r="Y337" s="617"/>
    </row>
    <row r="338" spans="1:25" ht="14.25">
      <c r="A338" s="304" t="s">
        <v>275</v>
      </c>
      <c r="B338" s="280"/>
      <c r="C338" s="280"/>
      <c r="D338" s="280"/>
      <c r="E338" s="280"/>
      <c r="F338" s="280"/>
      <c r="G338" s="280"/>
      <c r="H338" s="280"/>
      <c r="I338" s="279"/>
      <c r="J338" s="282"/>
      <c r="K338" s="612" t="s">
        <v>301</v>
      </c>
      <c r="L338" s="613"/>
      <c r="M338" s="306"/>
      <c r="N338" s="304" t="s">
        <v>275</v>
      </c>
      <c r="O338" s="280"/>
      <c r="P338" s="280"/>
      <c r="Q338" s="280"/>
      <c r="R338" s="280"/>
      <c r="S338" s="280"/>
      <c r="T338" s="280"/>
      <c r="U338" s="280"/>
      <c r="V338" s="279"/>
      <c r="W338" s="282"/>
      <c r="X338" s="612" t="s">
        <v>301</v>
      </c>
      <c r="Y338" s="613"/>
    </row>
    <row r="339" spans="1:25" ht="14.25">
      <c r="A339" s="307"/>
      <c r="B339" s="308"/>
      <c r="C339" s="308"/>
      <c r="D339" s="308"/>
      <c r="E339" s="308"/>
      <c r="F339" s="308"/>
      <c r="G339" s="308"/>
      <c r="H339" s="308"/>
      <c r="I339" s="308"/>
      <c r="J339" s="309"/>
      <c r="K339" s="310"/>
      <c r="L339" s="305"/>
      <c r="M339" s="311"/>
      <c r="N339" s="307"/>
      <c r="O339" s="308"/>
      <c r="P339" s="308"/>
      <c r="Q339" s="308"/>
      <c r="R339" s="308"/>
      <c r="S339" s="308"/>
      <c r="T339" s="308"/>
      <c r="U339" s="308"/>
      <c r="V339" s="308"/>
      <c r="W339" s="309"/>
      <c r="X339" s="310"/>
    </row>
    <row r="340" spans="1:25" ht="8.25" customHeight="1">
      <c r="A340" s="312"/>
      <c r="B340" s="313"/>
      <c r="C340" s="313"/>
      <c r="D340" s="313"/>
      <c r="E340" s="313"/>
      <c r="F340" s="313"/>
      <c r="G340" s="313"/>
      <c r="H340" s="313"/>
      <c r="I340" s="313"/>
      <c r="J340" s="314"/>
      <c r="K340" s="315"/>
      <c r="L340" s="316"/>
      <c r="M340" s="317"/>
      <c r="N340" s="312"/>
      <c r="O340" s="313"/>
      <c r="P340" s="313"/>
      <c r="Q340" s="313"/>
      <c r="R340" s="313"/>
      <c r="S340" s="313"/>
      <c r="T340" s="313"/>
      <c r="U340" s="313"/>
      <c r="V340" s="313"/>
      <c r="W340" s="314"/>
      <c r="X340" s="315"/>
    </row>
    <row r="341" spans="1:25" ht="26.25">
      <c r="A341" s="572" t="s">
        <v>363</v>
      </c>
      <c r="B341" s="572"/>
      <c r="C341" s="572"/>
      <c r="D341" s="572"/>
      <c r="E341" s="572"/>
      <c r="F341" s="572"/>
      <c r="G341" s="572"/>
      <c r="H341" s="572"/>
      <c r="I341" s="572"/>
      <c r="J341" s="572"/>
      <c r="K341" s="572"/>
      <c r="L341" s="291">
        <v>17</v>
      </c>
      <c r="N341" s="572" t="s">
        <v>362</v>
      </c>
      <c r="O341" s="572"/>
      <c r="P341" s="572"/>
      <c r="Q341" s="572"/>
      <c r="R341" s="572"/>
      <c r="S341" s="572"/>
      <c r="T341" s="572"/>
      <c r="U341" s="572"/>
      <c r="V341" s="572"/>
      <c r="W341" s="572"/>
      <c r="X341" s="572"/>
      <c r="Y341" s="256">
        <v>17</v>
      </c>
    </row>
    <row r="342" spans="1:25" ht="14.25" thickBot="1">
      <c r="A342" s="258"/>
      <c r="C342" s="259"/>
      <c r="D342" s="259" t="s">
        <v>303</v>
      </c>
      <c r="J342" s="292" t="s">
        <v>255</v>
      </c>
      <c r="L342" s="291"/>
      <c r="N342" s="258"/>
      <c r="P342" s="259"/>
      <c r="Q342" s="259" t="s">
        <v>303</v>
      </c>
      <c r="W342" s="292" t="s">
        <v>255</v>
      </c>
    </row>
    <row r="343" spans="1:25" ht="19.899999999999999" customHeight="1" thickBot="1">
      <c r="A343" s="261"/>
      <c r="B343" s="573" t="s">
        <v>279</v>
      </c>
      <c r="C343" s="574"/>
      <c r="D343" s="575" t="str">
        <f>IF(②選手情報入力!I26="","",②選手情報入力!I26)</f>
        <v/>
      </c>
      <c r="E343" s="576"/>
      <c r="F343" s="576"/>
      <c r="G343" s="577"/>
      <c r="H343" s="320" t="s">
        <v>280</v>
      </c>
      <c r="I343" s="321"/>
      <c r="J343" s="322"/>
      <c r="K343" s="323"/>
      <c r="L343" s="291"/>
      <c r="N343" s="261"/>
      <c r="O343" s="573" t="s">
        <v>279</v>
      </c>
      <c r="P343" s="574"/>
      <c r="Q343" s="575" t="str">
        <f>IF(②選手情報入力!L26="","",②選手情報入力!L26)</f>
        <v/>
      </c>
      <c r="R343" s="576"/>
      <c r="S343" s="576"/>
      <c r="T343" s="577"/>
      <c r="U343" s="320" t="s">
        <v>280</v>
      </c>
      <c r="V343" s="321"/>
      <c r="W343" s="322"/>
      <c r="X343" s="323"/>
    </row>
    <row r="344" spans="1:25" ht="21" customHeight="1">
      <c r="A344" s="264" t="s">
        <v>282</v>
      </c>
      <c r="B344" s="584" t="str">
        <f>IF(②選手情報入力!$G$26="","",②選手情報入力!$G$26)</f>
        <v/>
      </c>
      <c r="C344" s="585"/>
      <c r="D344" s="578"/>
      <c r="E344" s="579"/>
      <c r="F344" s="579"/>
      <c r="G344" s="580"/>
      <c r="H344" s="588"/>
      <c r="I344" s="589"/>
      <c r="J344" s="589"/>
      <c r="K344" s="590"/>
      <c r="L344" s="291"/>
      <c r="N344" s="264" t="s">
        <v>282</v>
      </c>
      <c r="O344" s="584" t="str">
        <f>IF(②選手情報入力!$G$26="","",②選手情報入力!$G$26)</f>
        <v/>
      </c>
      <c r="P344" s="585"/>
      <c r="Q344" s="578"/>
      <c r="R344" s="579"/>
      <c r="S344" s="579"/>
      <c r="T344" s="580"/>
      <c r="U344" s="588"/>
      <c r="V344" s="589"/>
      <c r="W344" s="589"/>
      <c r="X344" s="590"/>
    </row>
    <row r="345" spans="1:25" ht="19.899999999999999" customHeight="1" thickBot="1">
      <c r="A345" s="266"/>
      <c r="B345" s="586"/>
      <c r="C345" s="587"/>
      <c r="D345" s="581"/>
      <c r="E345" s="582"/>
      <c r="F345" s="582"/>
      <c r="G345" s="583"/>
      <c r="H345" s="591"/>
      <c r="I345" s="592"/>
      <c r="J345" s="592"/>
      <c r="K345" s="593"/>
      <c r="L345" s="291"/>
      <c r="N345" s="266"/>
      <c r="O345" s="586"/>
      <c r="P345" s="587"/>
      <c r="Q345" s="581"/>
      <c r="R345" s="582"/>
      <c r="S345" s="582"/>
      <c r="T345" s="583"/>
      <c r="U345" s="591"/>
      <c r="V345" s="592"/>
      <c r="W345" s="592"/>
      <c r="X345" s="593"/>
    </row>
    <row r="346" spans="1:25" ht="14.25">
      <c r="A346" s="293" t="s">
        <v>6</v>
      </c>
      <c r="B346" s="294"/>
      <c r="C346" s="270" t="s">
        <v>271</v>
      </c>
      <c r="D346" s="597" t="str">
        <f>IF(②選手情報入力!$E$26="","",②選手情報入力!$E$26)</f>
        <v/>
      </c>
      <c r="E346" s="598"/>
      <c r="F346" s="598"/>
      <c r="G346" s="599"/>
      <c r="H346" s="591"/>
      <c r="I346" s="592"/>
      <c r="J346" s="592"/>
      <c r="K346" s="593"/>
      <c r="L346" s="291"/>
      <c r="N346" s="293" t="s">
        <v>6</v>
      </c>
      <c r="O346" s="294"/>
      <c r="P346" s="270" t="s">
        <v>271</v>
      </c>
      <c r="Q346" s="597" t="str">
        <f>IF(②選手情報入力!$E$26="","",②選手情報入力!$E$26)</f>
        <v/>
      </c>
      <c r="R346" s="598"/>
      <c r="S346" s="598"/>
      <c r="T346" s="599"/>
      <c r="U346" s="591"/>
      <c r="V346" s="592"/>
      <c r="W346" s="592"/>
      <c r="X346" s="593"/>
    </row>
    <row r="347" spans="1:25" ht="14.25" customHeight="1">
      <c r="A347" s="600" t="str">
        <f>IF(②選手情報入力!$B$26="","",②選手情報入力!$B$26)</f>
        <v/>
      </c>
      <c r="B347" s="601"/>
      <c r="C347" s="604" t="s">
        <v>286</v>
      </c>
      <c r="D347" s="606" t="str">
        <f>IF(②選手情報入力!$D$26="","",②選手情報入力!$D$26)</f>
        <v/>
      </c>
      <c r="E347" s="607"/>
      <c r="F347" s="607"/>
      <c r="G347" s="608"/>
      <c r="H347" s="591"/>
      <c r="I347" s="592"/>
      <c r="J347" s="592"/>
      <c r="K347" s="593"/>
      <c r="L347" s="291"/>
      <c r="N347" s="600" t="str">
        <f>IF(②選手情報入力!$B$26="","",②選手情報入力!$B$26)</f>
        <v/>
      </c>
      <c r="O347" s="601"/>
      <c r="P347" s="604" t="s">
        <v>286</v>
      </c>
      <c r="Q347" s="606" t="str">
        <f>IF(②選手情報入力!$D$26="","",②選手情報入力!$D$26)</f>
        <v/>
      </c>
      <c r="R347" s="607"/>
      <c r="S347" s="607"/>
      <c r="T347" s="608"/>
      <c r="U347" s="591"/>
      <c r="V347" s="592"/>
      <c r="W347" s="592"/>
      <c r="X347" s="593"/>
    </row>
    <row r="348" spans="1:25" ht="13.9" customHeight="1" thickBot="1">
      <c r="A348" s="602"/>
      <c r="B348" s="603"/>
      <c r="C348" s="605"/>
      <c r="D348" s="609"/>
      <c r="E348" s="610"/>
      <c r="F348" s="610"/>
      <c r="G348" s="611"/>
      <c r="H348" s="594"/>
      <c r="I348" s="595"/>
      <c r="J348" s="595"/>
      <c r="K348" s="596"/>
      <c r="L348" s="291"/>
      <c r="N348" s="602"/>
      <c r="O348" s="603"/>
      <c r="P348" s="605"/>
      <c r="Q348" s="609"/>
      <c r="R348" s="610"/>
      <c r="S348" s="610"/>
      <c r="T348" s="611"/>
      <c r="U348" s="594"/>
      <c r="V348" s="595"/>
      <c r="W348" s="595"/>
      <c r="X348" s="596"/>
    </row>
    <row r="349" spans="1:25" ht="20.45" customHeight="1" thickTop="1" thickBot="1">
      <c r="A349" s="522" t="s">
        <v>289</v>
      </c>
      <c r="B349" s="525" t="s">
        <v>290</v>
      </c>
      <c r="C349" s="526"/>
      <c r="D349" s="526"/>
      <c r="E349" s="527"/>
      <c r="F349" s="528" t="s">
        <v>291</v>
      </c>
      <c r="G349" s="529"/>
      <c r="H349" s="530">
        <f>①団体情報入力!$D$5</f>
        <v>0</v>
      </c>
      <c r="I349" s="531"/>
      <c r="J349" s="531"/>
      <c r="K349" s="532"/>
      <c r="L349" s="291"/>
      <c r="N349" s="522" t="s">
        <v>289</v>
      </c>
      <c r="O349" s="525" t="s">
        <v>290</v>
      </c>
      <c r="P349" s="526"/>
      <c r="Q349" s="526"/>
      <c r="R349" s="527"/>
      <c r="S349" s="528" t="s">
        <v>291</v>
      </c>
      <c r="T349" s="529"/>
      <c r="U349" s="530">
        <f>①団体情報入力!$D$5</f>
        <v>0</v>
      </c>
      <c r="V349" s="531"/>
      <c r="W349" s="531"/>
      <c r="X349" s="532"/>
    </row>
    <row r="350" spans="1:25" ht="13.15" customHeight="1">
      <c r="A350" s="523"/>
      <c r="B350" s="533"/>
      <c r="C350" s="534"/>
      <c r="D350" s="534"/>
      <c r="E350" s="535"/>
      <c r="F350" s="295" t="s">
        <v>293</v>
      </c>
      <c r="G350" s="270" t="s">
        <v>294</v>
      </c>
      <c r="H350" s="269"/>
      <c r="I350" s="270" t="s">
        <v>264</v>
      </c>
      <c r="J350" s="269"/>
      <c r="K350" s="296" t="s">
        <v>295</v>
      </c>
      <c r="L350" s="297"/>
      <c r="M350" s="298"/>
      <c r="N350" s="523"/>
      <c r="O350" s="533"/>
      <c r="P350" s="534"/>
      <c r="Q350" s="534"/>
      <c r="R350" s="535"/>
      <c r="S350" s="295" t="s">
        <v>293</v>
      </c>
      <c r="T350" s="270" t="s">
        <v>294</v>
      </c>
      <c r="U350" s="269"/>
      <c r="V350" s="270" t="s">
        <v>264</v>
      </c>
      <c r="W350" s="269"/>
      <c r="X350" s="296" t="s">
        <v>295</v>
      </c>
    </row>
    <row r="351" spans="1:25" ht="13.15" customHeight="1">
      <c r="A351" s="523"/>
      <c r="B351" s="536"/>
      <c r="C351" s="537"/>
      <c r="D351" s="537"/>
      <c r="E351" s="538"/>
      <c r="F351" s="548"/>
      <c r="G351" s="550"/>
      <c r="H351" s="551"/>
      <c r="I351" s="542" t="str">
        <f>IF(②選手情報入力!J26="","",②選手情報入力!J26)</f>
        <v/>
      </c>
      <c r="J351" s="543"/>
      <c r="K351" s="546"/>
      <c r="L351" s="291"/>
      <c r="N351" s="523"/>
      <c r="O351" s="536"/>
      <c r="P351" s="537"/>
      <c r="Q351" s="537"/>
      <c r="R351" s="538"/>
      <c r="S351" s="548"/>
      <c r="T351" s="550"/>
      <c r="U351" s="551"/>
      <c r="V351" s="542" t="str">
        <f>IF(②選手情報入力!M26="","",②選手情報入力!M26)</f>
        <v/>
      </c>
      <c r="W351" s="543"/>
      <c r="X351" s="546"/>
    </row>
    <row r="352" spans="1:25" ht="13.15" customHeight="1">
      <c r="A352" s="524"/>
      <c r="B352" s="539"/>
      <c r="C352" s="540"/>
      <c r="D352" s="540"/>
      <c r="E352" s="541"/>
      <c r="F352" s="549"/>
      <c r="G352" s="552"/>
      <c r="H352" s="553"/>
      <c r="I352" s="544"/>
      <c r="J352" s="545"/>
      <c r="K352" s="547"/>
      <c r="L352" s="291"/>
      <c r="N352" s="524"/>
      <c r="O352" s="539"/>
      <c r="P352" s="540"/>
      <c r="Q352" s="540"/>
      <c r="R352" s="541"/>
      <c r="S352" s="549"/>
      <c r="T352" s="552"/>
      <c r="U352" s="553"/>
      <c r="V352" s="544"/>
      <c r="W352" s="545"/>
      <c r="X352" s="547"/>
    </row>
    <row r="353" spans="1:25" ht="14.45" customHeight="1">
      <c r="A353" s="339" t="s">
        <v>296</v>
      </c>
      <c r="B353" s="554"/>
      <c r="C353" s="555"/>
      <c r="D353" s="555"/>
      <c r="E353" s="556"/>
      <c r="F353" s="560"/>
      <c r="G353" s="562"/>
      <c r="H353" s="563"/>
      <c r="I353" s="566" t="str">
        <f>IF(②選手情報入力!K26="","同上",②選手情報入力!K26)</f>
        <v>同上</v>
      </c>
      <c r="J353" s="567"/>
      <c r="K353" s="570"/>
      <c r="L353" s="291"/>
      <c r="N353" s="339" t="s">
        <v>296</v>
      </c>
      <c r="O353" s="554"/>
      <c r="P353" s="555"/>
      <c r="Q353" s="555"/>
      <c r="R353" s="556"/>
      <c r="S353" s="560"/>
      <c r="T353" s="562"/>
      <c r="U353" s="563"/>
      <c r="V353" s="566" t="str">
        <f>IF(②選手情報入力!N26="","同上",②選手情報入力!N26)</f>
        <v>同上</v>
      </c>
      <c r="W353" s="567"/>
      <c r="X353" s="570"/>
    </row>
    <row r="354" spans="1:25" ht="15" customHeight="1" thickBot="1">
      <c r="A354" s="340" t="s">
        <v>297</v>
      </c>
      <c r="B354" s="557"/>
      <c r="C354" s="558"/>
      <c r="D354" s="558"/>
      <c r="E354" s="559"/>
      <c r="F354" s="561"/>
      <c r="G354" s="564"/>
      <c r="H354" s="565"/>
      <c r="I354" s="568"/>
      <c r="J354" s="569"/>
      <c r="K354" s="571"/>
      <c r="L354" s="291"/>
      <c r="N354" s="340" t="s">
        <v>297</v>
      </c>
      <c r="O354" s="557"/>
      <c r="P354" s="558"/>
      <c r="Q354" s="558"/>
      <c r="R354" s="559"/>
      <c r="S354" s="561"/>
      <c r="T354" s="564"/>
      <c r="U354" s="565"/>
      <c r="V354" s="568"/>
      <c r="W354" s="569"/>
      <c r="X354" s="571"/>
    </row>
    <row r="355" spans="1:25" ht="15" thickBot="1">
      <c r="A355" s="299" t="s">
        <v>298</v>
      </c>
      <c r="B355" s="300" t="s">
        <v>299</v>
      </c>
      <c r="C355" s="301"/>
      <c r="D355" s="301"/>
      <c r="E355" s="301"/>
      <c r="F355" s="301"/>
      <c r="G355" s="301"/>
      <c r="H355" s="301"/>
      <c r="I355" s="301"/>
      <c r="J355" s="301"/>
      <c r="K355" s="302"/>
      <c r="L355" s="291"/>
      <c r="N355" s="299" t="s">
        <v>298</v>
      </c>
      <c r="O355" s="300" t="s">
        <v>299</v>
      </c>
      <c r="P355" s="301"/>
      <c r="Q355" s="301"/>
      <c r="R355" s="301"/>
      <c r="S355" s="301"/>
      <c r="T355" s="301"/>
      <c r="U355" s="301"/>
      <c r="V355" s="301"/>
      <c r="W355" s="301"/>
      <c r="X355" s="302"/>
    </row>
    <row r="356" spans="1:25">
      <c r="A356" s="303"/>
      <c r="B356" s="280"/>
      <c r="C356" s="280"/>
      <c r="D356" s="280"/>
      <c r="E356" s="280"/>
      <c r="F356" s="280"/>
      <c r="G356" s="280"/>
      <c r="H356" s="280"/>
      <c r="I356" s="280"/>
      <c r="J356" s="280"/>
      <c r="K356" s="281"/>
      <c r="L356" s="291"/>
      <c r="N356" s="303"/>
      <c r="O356" s="280"/>
      <c r="P356" s="280"/>
      <c r="Q356" s="280"/>
      <c r="R356" s="280"/>
      <c r="S356" s="280"/>
      <c r="T356" s="280"/>
      <c r="U356" s="280"/>
      <c r="V356" s="280"/>
      <c r="W356" s="280"/>
      <c r="X356" s="281"/>
    </row>
    <row r="357" spans="1:25" ht="14.25">
      <c r="A357" s="304" t="s">
        <v>273</v>
      </c>
      <c r="B357" s="280"/>
      <c r="C357" s="280"/>
      <c r="D357" s="280"/>
      <c r="E357" s="280"/>
      <c r="F357" s="280"/>
      <c r="G357" s="280"/>
      <c r="H357" s="280"/>
      <c r="I357" s="279"/>
      <c r="J357" s="282"/>
      <c r="K357" s="614" t="s">
        <v>364</v>
      </c>
      <c r="L357" s="615"/>
      <c r="M357" s="306"/>
      <c r="N357" s="304" t="s">
        <v>273</v>
      </c>
      <c r="O357" s="280"/>
      <c r="P357" s="280"/>
      <c r="Q357" s="280"/>
      <c r="R357" s="280"/>
      <c r="S357" s="280"/>
      <c r="T357" s="280"/>
      <c r="U357" s="280"/>
      <c r="V357" s="279"/>
      <c r="W357" s="282"/>
      <c r="X357" s="614" t="s">
        <v>364</v>
      </c>
      <c r="Y357" s="615"/>
    </row>
    <row r="358" spans="1:25" ht="14.25">
      <c r="A358" s="304" t="s">
        <v>274</v>
      </c>
      <c r="B358" s="280"/>
      <c r="C358" s="280"/>
      <c r="D358" s="280"/>
      <c r="E358" s="280"/>
      <c r="F358" s="280"/>
      <c r="G358" s="280"/>
      <c r="H358" s="280"/>
      <c r="I358" s="279"/>
      <c r="J358" s="282"/>
      <c r="K358" s="616" t="s">
        <v>300</v>
      </c>
      <c r="L358" s="617"/>
      <c r="M358" s="306"/>
      <c r="N358" s="304" t="s">
        <v>274</v>
      </c>
      <c r="O358" s="280"/>
      <c r="P358" s="280"/>
      <c r="Q358" s="280"/>
      <c r="R358" s="280"/>
      <c r="S358" s="280"/>
      <c r="T358" s="280"/>
      <c r="U358" s="280"/>
      <c r="V358" s="279"/>
      <c r="W358" s="282"/>
      <c r="X358" s="616" t="s">
        <v>300</v>
      </c>
      <c r="Y358" s="617"/>
    </row>
    <row r="359" spans="1:25" ht="14.25">
      <c r="A359" s="304" t="s">
        <v>275</v>
      </c>
      <c r="B359" s="280"/>
      <c r="C359" s="280"/>
      <c r="D359" s="280"/>
      <c r="E359" s="280"/>
      <c r="F359" s="280"/>
      <c r="G359" s="280"/>
      <c r="H359" s="280"/>
      <c r="I359" s="279"/>
      <c r="J359" s="282"/>
      <c r="K359" s="612" t="s">
        <v>301</v>
      </c>
      <c r="L359" s="613"/>
      <c r="M359" s="306"/>
      <c r="N359" s="304" t="s">
        <v>275</v>
      </c>
      <c r="O359" s="280"/>
      <c r="P359" s="280"/>
      <c r="Q359" s="280"/>
      <c r="R359" s="280"/>
      <c r="S359" s="280"/>
      <c r="T359" s="280"/>
      <c r="U359" s="280"/>
      <c r="V359" s="279"/>
      <c r="W359" s="282"/>
      <c r="X359" s="612" t="s">
        <v>301</v>
      </c>
      <c r="Y359" s="613"/>
    </row>
    <row r="360" spans="1:25" ht="45" customHeight="1">
      <c r="A360" s="307"/>
      <c r="B360" s="308"/>
      <c r="C360" s="308"/>
      <c r="D360" s="308"/>
      <c r="E360" s="308"/>
      <c r="F360" s="308"/>
      <c r="G360" s="308"/>
      <c r="H360" s="308"/>
      <c r="I360" s="308"/>
      <c r="J360" s="309"/>
      <c r="K360" s="310"/>
      <c r="L360" s="305"/>
      <c r="M360" s="311"/>
      <c r="N360" s="307"/>
      <c r="O360" s="308"/>
      <c r="P360" s="308"/>
      <c r="Q360" s="308"/>
      <c r="R360" s="308"/>
      <c r="S360" s="308"/>
      <c r="T360" s="308"/>
      <c r="U360" s="308"/>
      <c r="V360" s="308"/>
      <c r="W360" s="309"/>
      <c r="X360" s="310"/>
    </row>
    <row r="361" spans="1:25" ht="71.25" customHeight="1">
      <c r="A361" s="312"/>
      <c r="B361" s="313"/>
      <c r="C361" s="313"/>
      <c r="D361" s="313"/>
      <c r="E361" s="313"/>
      <c r="F361" s="313"/>
      <c r="G361" s="313"/>
      <c r="H361" s="313"/>
      <c r="I361" s="313"/>
      <c r="J361" s="314"/>
      <c r="K361" s="315"/>
      <c r="L361" s="316"/>
      <c r="M361" s="317"/>
      <c r="N361" s="312"/>
      <c r="O361" s="313"/>
      <c r="P361" s="313"/>
      <c r="Q361" s="313"/>
      <c r="R361" s="313"/>
      <c r="S361" s="313"/>
      <c r="T361" s="313"/>
      <c r="U361" s="313"/>
      <c r="V361" s="313"/>
      <c r="W361" s="314"/>
      <c r="X361" s="315"/>
      <c r="Y361" s="318"/>
    </row>
    <row r="362" spans="1:25" ht="26.25">
      <c r="A362" s="572" t="s">
        <v>363</v>
      </c>
      <c r="B362" s="572"/>
      <c r="C362" s="572"/>
      <c r="D362" s="572"/>
      <c r="E362" s="572"/>
      <c r="F362" s="572"/>
      <c r="G362" s="572"/>
      <c r="H362" s="572"/>
      <c r="I362" s="572"/>
      <c r="J362" s="572"/>
      <c r="K362" s="572"/>
      <c r="L362" s="291">
        <v>18</v>
      </c>
      <c r="N362" s="572" t="s">
        <v>362</v>
      </c>
      <c r="O362" s="572"/>
      <c r="P362" s="572"/>
      <c r="Q362" s="572"/>
      <c r="R362" s="572"/>
      <c r="S362" s="572"/>
      <c r="T362" s="572"/>
      <c r="U362" s="572"/>
      <c r="V362" s="572"/>
      <c r="W362" s="572"/>
      <c r="X362" s="572"/>
      <c r="Y362" s="256">
        <v>18</v>
      </c>
    </row>
    <row r="363" spans="1:25" ht="14.25" thickBot="1">
      <c r="A363" s="258"/>
      <c r="C363" s="259"/>
      <c r="D363" s="259" t="s">
        <v>303</v>
      </c>
      <c r="J363" s="292" t="s">
        <v>255</v>
      </c>
      <c r="L363" s="291"/>
      <c r="N363" s="258"/>
      <c r="P363" s="259"/>
      <c r="Q363" s="259" t="s">
        <v>303</v>
      </c>
      <c r="W363" s="292" t="s">
        <v>255</v>
      </c>
    </row>
    <row r="364" spans="1:25" ht="19.899999999999999" customHeight="1" thickBot="1">
      <c r="A364" s="261"/>
      <c r="B364" s="573" t="s">
        <v>279</v>
      </c>
      <c r="C364" s="574"/>
      <c r="D364" s="575" t="str">
        <f>IF(②選手情報入力!I27="","",②選手情報入力!I27)</f>
        <v/>
      </c>
      <c r="E364" s="576"/>
      <c r="F364" s="576"/>
      <c r="G364" s="577"/>
      <c r="H364" s="320" t="s">
        <v>280</v>
      </c>
      <c r="I364" s="321"/>
      <c r="J364" s="322"/>
      <c r="K364" s="323"/>
      <c r="L364" s="291"/>
      <c r="N364" s="261"/>
      <c r="O364" s="573" t="s">
        <v>279</v>
      </c>
      <c r="P364" s="574"/>
      <c r="Q364" s="575" t="str">
        <f>IF(②選手情報入力!L27="","",②選手情報入力!L27)</f>
        <v/>
      </c>
      <c r="R364" s="576"/>
      <c r="S364" s="576"/>
      <c r="T364" s="577"/>
      <c r="U364" s="320" t="s">
        <v>280</v>
      </c>
      <c r="V364" s="321"/>
      <c r="W364" s="322"/>
      <c r="X364" s="323"/>
    </row>
    <row r="365" spans="1:25" ht="21" customHeight="1">
      <c r="A365" s="264" t="s">
        <v>282</v>
      </c>
      <c r="B365" s="584" t="str">
        <f>IF(②選手情報入力!$G$27="","",②選手情報入力!$G$27)</f>
        <v/>
      </c>
      <c r="C365" s="585"/>
      <c r="D365" s="578"/>
      <c r="E365" s="579"/>
      <c r="F365" s="579"/>
      <c r="G365" s="580"/>
      <c r="H365" s="588"/>
      <c r="I365" s="589"/>
      <c r="J365" s="589"/>
      <c r="K365" s="590"/>
      <c r="L365" s="291"/>
      <c r="N365" s="264" t="s">
        <v>282</v>
      </c>
      <c r="O365" s="584" t="str">
        <f>IF(②選手情報入力!$G$27="","",②選手情報入力!$G$27)</f>
        <v/>
      </c>
      <c r="P365" s="585"/>
      <c r="Q365" s="578"/>
      <c r="R365" s="579"/>
      <c r="S365" s="579"/>
      <c r="T365" s="580"/>
      <c r="U365" s="588"/>
      <c r="V365" s="589"/>
      <c r="W365" s="589"/>
      <c r="X365" s="590"/>
    </row>
    <row r="366" spans="1:25" ht="19.899999999999999" customHeight="1" thickBot="1">
      <c r="A366" s="266"/>
      <c r="B366" s="586"/>
      <c r="C366" s="587"/>
      <c r="D366" s="581"/>
      <c r="E366" s="582"/>
      <c r="F366" s="582"/>
      <c r="G366" s="583"/>
      <c r="H366" s="591"/>
      <c r="I366" s="592"/>
      <c r="J366" s="592"/>
      <c r="K366" s="593"/>
      <c r="L366" s="291"/>
      <c r="N366" s="266"/>
      <c r="O366" s="586"/>
      <c r="P366" s="587"/>
      <c r="Q366" s="581"/>
      <c r="R366" s="582"/>
      <c r="S366" s="582"/>
      <c r="T366" s="583"/>
      <c r="U366" s="591"/>
      <c r="V366" s="592"/>
      <c r="W366" s="592"/>
      <c r="X366" s="593"/>
    </row>
    <row r="367" spans="1:25" ht="14.25">
      <c r="A367" s="293" t="s">
        <v>6</v>
      </c>
      <c r="B367" s="294"/>
      <c r="C367" s="270" t="s">
        <v>271</v>
      </c>
      <c r="D367" s="597" t="str">
        <f>IF(②選手情報入力!$E$27="","",②選手情報入力!$E$27)</f>
        <v/>
      </c>
      <c r="E367" s="598"/>
      <c r="F367" s="598"/>
      <c r="G367" s="599"/>
      <c r="H367" s="591"/>
      <c r="I367" s="592"/>
      <c r="J367" s="592"/>
      <c r="K367" s="593"/>
      <c r="L367" s="291"/>
      <c r="N367" s="293" t="s">
        <v>6</v>
      </c>
      <c r="O367" s="294"/>
      <c r="P367" s="270" t="s">
        <v>271</v>
      </c>
      <c r="Q367" s="597" t="str">
        <f>IF(②選手情報入力!$E$27="","",②選手情報入力!$E$27)</f>
        <v/>
      </c>
      <c r="R367" s="598"/>
      <c r="S367" s="598"/>
      <c r="T367" s="599"/>
      <c r="U367" s="591"/>
      <c r="V367" s="592"/>
      <c r="W367" s="592"/>
      <c r="X367" s="593"/>
    </row>
    <row r="368" spans="1:25" ht="14.25" customHeight="1">
      <c r="A368" s="600" t="str">
        <f>IF(②選手情報入力!$B$27="","",②選手情報入力!$B$27)</f>
        <v/>
      </c>
      <c r="B368" s="601"/>
      <c r="C368" s="604" t="s">
        <v>286</v>
      </c>
      <c r="D368" s="606" t="str">
        <f>IF(②選手情報入力!$D$27="","",②選手情報入力!$D$27)</f>
        <v/>
      </c>
      <c r="E368" s="607"/>
      <c r="F368" s="607"/>
      <c r="G368" s="608"/>
      <c r="H368" s="591"/>
      <c r="I368" s="592"/>
      <c r="J368" s="592"/>
      <c r="K368" s="593"/>
      <c r="L368" s="291"/>
      <c r="N368" s="600" t="str">
        <f>IF(②選手情報入力!$B$27="","",②選手情報入力!$B$27)</f>
        <v/>
      </c>
      <c r="O368" s="601"/>
      <c r="P368" s="604" t="s">
        <v>286</v>
      </c>
      <c r="Q368" s="606" t="str">
        <f>IF(②選手情報入力!$D$27="","",②選手情報入力!$D$27)</f>
        <v/>
      </c>
      <c r="R368" s="607"/>
      <c r="S368" s="607"/>
      <c r="T368" s="608"/>
      <c r="U368" s="591"/>
      <c r="V368" s="592"/>
      <c r="W368" s="592"/>
      <c r="X368" s="593"/>
    </row>
    <row r="369" spans="1:25" ht="13.9" customHeight="1" thickBot="1">
      <c r="A369" s="602"/>
      <c r="B369" s="603"/>
      <c r="C369" s="605"/>
      <c r="D369" s="609"/>
      <c r="E369" s="610"/>
      <c r="F369" s="610"/>
      <c r="G369" s="611"/>
      <c r="H369" s="594"/>
      <c r="I369" s="595"/>
      <c r="J369" s="595"/>
      <c r="K369" s="596"/>
      <c r="L369" s="291"/>
      <c r="N369" s="602"/>
      <c r="O369" s="603"/>
      <c r="P369" s="605"/>
      <c r="Q369" s="609"/>
      <c r="R369" s="610"/>
      <c r="S369" s="610"/>
      <c r="T369" s="611"/>
      <c r="U369" s="594"/>
      <c r="V369" s="595"/>
      <c r="W369" s="595"/>
      <c r="X369" s="596"/>
    </row>
    <row r="370" spans="1:25" ht="20.45" customHeight="1" thickTop="1" thickBot="1">
      <c r="A370" s="522" t="s">
        <v>289</v>
      </c>
      <c r="B370" s="525" t="s">
        <v>290</v>
      </c>
      <c r="C370" s="526"/>
      <c r="D370" s="526"/>
      <c r="E370" s="527"/>
      <c r="F370" s="528" t="s">
        <v>291</v>
      </c>
      <c r="G370" s="529"/>
      <c r="H370" s="530">
        <f>①団体情報入力!$D$5</f>
        <v>0</v>
      </c>
      <c r="I370" s="531"/>
      <c r="J370" s="531"/>
      <c r="K370" s="532"/>
      <c r="L370" s="291"/>
      <c r="N370" s="522" t="s">
        <v>289</v>
      </c>
      <c r="O370" s="525" t="s">
        <v>290</v>
      </c>
      <c r="P370" s="526"/>
      <c r="Q370" s="526"/>
      <c r="R370" s="527"/>
      <c r="S370" s="528" t="s">
        <v>291</v>
      </c>
      <c r="T370" s="529"/>
      <c r="U370" s="530">
        <f>①団体情報入力!$D$5</f>
        <v>0</v>
      </c>
      <c r="V370" s="531"/>
      <c r="W370" s="531"/>
      <c r="X370" s="532"/>
    </row>
    <row r="371" spans="1:25" ht="13.15" customHeight="1">
      <c r="A371" s="523"/>
      <c r="B371" s="533"/>
      <c r="C371" s="534"/>
      <c r="D371" s="534"/>
      <c r="E371" s="535"/>
      <c r="F371" s="295" t="s">
        <v>293</v>
      </c>
      <c r="G371" s="270" t="s">
        <v>294</v>
      </c>
      <c r="H371" s="269"/>
      <c r="I371" s="270" t="s">
        <v>264</v>
      </c>
      <c r="J371" s="269"/>
      <c r="K371" s="296" t="s">
        <v>295</v>
      </c>
      <c r="L371" s="297"/>
      <c r="M371" s="298"/>
      <c r="N371" s="523"/>
      <c r="O371" s="533"/>
      <c r="P371" s="534"/>
      <c r="Q371" s="534"/>
      <c r="R371" s="535"/>
      <c r="S371" s="295" t="s">
        <v>293</v>
      </c>
      <c r="T371" s="270" t="s">
        <v>294</v>
      </c>
      <c r="U371" s="269"/>
      <c r="V371" s="270" t="s">
        <v>264</v>
      </c>
      <c r="W371" s="269"/>
      <c r="X371" s="296" t="s">
        <v>295</v>
      </c>
    </row>
    <row r="372" spans="1:25" ht="13.15" customHeight="1">
      <c r="A372" s="523"/>
      <c r="B372" s="536"/>
      <c r="C372" s="537"/>
      <c r="D372" s="537"/>
      <c r="E372" s="538"/>
      <c r="F372" s="548"/>
      <c r="G372" s="550"/>
      <c r="H372" s="551"/>
      <c r="I372" s="542" t="str">
        <f>IF(②選手情報入力!J27="","",②選手情報入力!J27)</f>
        <v/>
      </c>
      <c r="J372" s="543"/>
      <c r="K372" s="546"/>
      <c r="L372" s="291"/>
      <c r="N372" s="523"/>
      <c r="O372" s="536"/>
      <c r="P372" s="537"/>
      <c r="Q372" s="537"/>
      <c r="R372" s="538"/>
      <c r="S372" s="548"/>
      <c r="T372" s="550"/>
      <c r="U372" s="551"/>
      <c r="V372" s="542" t="str">
        <f>IF(②選手情報入力!M27="","",②選手情報入力!M27)</f>
        <v/>
      </c>
      <c r="W372" s="543"/>
      <c r="X372" s="546"/>
    </row>
    <row r="373" spans="1:25" ht="13.15" customHeight="1">
      <c r="A373" s="524"/>
      <c r="B373" s="539"/>
      <c r="C373" s="540"/>
      <c r="D373" s="540"/>
      <c r="E373" s="541"/>
      <c r="F373" s="549"/>
      <c r="G373" s="552"/>
      <c r="H373" s="553"/>
      <c r="I373" s="544"/>
      <c r="J373" s="545"/>
      <c r="K373" s="547"/>
      <c r="L373" s="291"/>
      <c r="N373" s="524"/>
      <c r="O373" s="539"/>
      <c r="P373" s="540"/>
      <c r="Q373" s="540"/>
      <c r="R373" s="541"/>
      <c r="S373" s="549"/>
      <c r="T373" s="552"/>
      <c r="U373" s="553"/>
      <c r="V373" s="544"/>
      <c r="W373" s="545"/>
      <c r="X373" s="547"/>
    </row>
    <row r="374" spans="1:25" ht="14.45" customHeight="1">
      <c r="A374" s="339" t="s">
        <v>296</v>
      </c>
      <c r="B374" s="554"/>
      <c r="C374" s="555"/>
      <c r="D374" s="555"/>
      <c r="E374" s="556"/>
      <c r="F374" s="560"/>
      <c r="G374" s="562"/>
      <c r="H374" s="563"/>
      <c r="I374" s="566" t="str">
        <f>IF(②選手情報入力!K27="","同上",②選手情報入力!K27)</f>
        <v>同上</v>
      </c>
      <c r="J374" s="567"/>
      <c r="K374" s="570"/>
      <c r="L374" s="291"/>
      <c r="N374" s="339" t="s">
        <v>296</v>
      </c>
      <c r="O374" s="554"/>
      <c r="P374" s="555"/>
      <c r="Q374" s="555"/>
      <c r="R374" s="556"/>
      <c r="S374" s="560"/>
      <c r="T374" s="562"/>
      <c r="U374" s="563"/>
      <c r="V374" s="566" t="str">
        <f>IF(②選手情報入力!N27="","同上",②選手情報入力!N27)</f>
        <v>同上</v>
      </c>
      <c r="W374" s="567"/>
      <c r="X374" s="570"/>
    </row>
    <row r="375" spans="1:25" ht="15" customHeight="1" thickBot="1">
      <c r="A375" s="340" t="s">
        <v>297</v>
      </c>
      <c r="B375" s="557"/>
      <c r="C375" s="558"/>
      <c r="D375" s="558"/>
      <c r="E375" s="559"/>
      <c r="F375" s="561"/>
      <c r="G375" s="564"/>
      <c r="H375" s="565"/>
      <c r="I375" s="568"/>
      <c r="J375" s="569"/>
      <c r="K375" s="571"/>
      <c r="L375" s="291"/>
      <c r="N375" s="340" t="s">
        <v>297</v>
      </c>
      <c r="O375" s="557"/>
      <c r="P375" s="558"/>
      <c r="Q375" s="558"/>
      <c r="R375" s="559"/>
      <c r="S375" s="561"/>
      <c r="T375" s="564"/>
      <c r="U375" s="565"/>
      <c r="V375" s="568"/>
      <c r="W375" s="569"/>
      <c r="X375" s="571"/>
    </row>
    <row r="376" spans="1:25" ht="15" thickBot="1">
      <c r="A376" s="299" t="s">
        <v>298</v>
      </c>
      <c r="B376" s="300" t="s">
        <v>299</v>
      </c>
      <c r="C376" s="301"/>
      <c r="D376" s="301"/>
      <c r="E376" s="301"/>
      <c r="F376" s="301"/>
      <c r="G376" s="301"/>
      <c r="H376" s="301"/>
      <c r="I376" s="301"/>
      <c r="J376" s="301"/>
      <c r="K376" s="302"/>
      <c r="L376" s="291"/>
      <c r="N376" s="299" t="s">
        <v>298</v>
      </c>
      <c r="O376" s="300" t="s">
        <v>299</v>
      </c>
      <c r="P376" s="301"/>
      <c r="Q376" s="301"/>
      <c r="R376" s="301"/>
      <c r="S376" s="301"/>
      <c r="T376" s="301"/>
      <c r="U376" s="301"/>
      <c r="V376" s="301"/>
      <c r="W376" s="301"/>
      <c r="X376" s="302"/>
    </row>
    <row r="377" spans="1:25">
      <c r="A377" s="303"/>
      <c r="B377" s="280"/>
      <c r="C377" s="280"/>
      <c r="D377" s="280"/>
      <c r="E377" s="280"/>
      <c r="F377" s="280"/>
      <c r="G377" s="280"/>
      <c r="H377" s="280"/>
      <c r="I377" s="280"/>
      <c r="J377" s="280"/>
      <c r="K377" s="281"/>
      <c r="L377" s="291"/>
      <c r="N377" s="303"/>
      <c r="O377" s="280"/>
      <c r="P377" s="280"/>
      <c r="Q377" s="280"/>
      <c r="R377" s="280"/>
      <c r="S377" s="280"/>
      <c r="T377" s="280"/>
      <c r="U377" s="280"/>
      <c r="V377" s="280"/>
      <c r="W377" s="280"/>
      <c r="X377" s="281"/>
    </row>
    <row r="378" spans="1:25" ht="14.25">
      <c r="A378" s="304" t="s">
        <v>273</v>
      </c>
      <c r="B378" s="280"/>
      <c r="C378" s="280"/>
      <c r="D378" s="280"/>
      <c r="E378" s="280"/>
      <c r="F378" s="280"/>
      <c r="G378" s="280"/>
      <c r="H378" s="280"/>
      <c r="I378" s="279"/>
      <c r="J378" s="282"/>
      <c r="K378" s="614" t="s">
        <v>364</v>
      </c>
      <c r="L378" s="615"/>
      <c r="M378" s="306"/>
      <c r="N378" s="304" t="s">
        <v>273</v>
      </c>
      <c r="O378" s="280"/>
      <c r="P378" s="280"/>
      <c r="Q378" s="280"/>
      <c r="R378" s="280"/>
      <c r="S378" s="280"/>
      <c r="T378" s="280"/>
      <c r="U378" s="280"/>
      <c r="V378" s="279"/>
      <c r="W378" s="282"/>
      <c r="X378" s="614" t="s">
        <v>364</v>
      </c>
      <c r="Y378" s="615"/>
    </row>
    <row r="379" spans="1:25" ht="14.25">
      <c r="A379" s="304" t="s">
        <v>274</v>
      </c>
      <c r="B379" s="280"/>
      <c r="C379" s="280"/>
      <c r="D379" s="280"/>
      <c r="E379" s="280"/>
      <c r="F379" s="280"/>
      <c r="G379" s="280"/>
      <c r="H379" s="280"/>
      <c r="I379" s="279"/>
      <c r="J379" s="282"/>
      <c r="K379" s="616" t="s">
        <v>300</v>
      </c>
      <c r="L379" s="617"/>
      <c r="M379" s="306"/>
      <c r="N379" s="304" t="s">
        <v>274</v>
      </c>
      <c r="O379" s="280"/>
      <c r="P379" s="280"/>
      <c r="Q379" s="280"/>
      <c r="R379" s="280"/>
      <c r="S379" s="280"/>
      <c r="T379" s="280"/>
      <c r="U379" s="280"/>
      <c r="V379" s="279"/>
      <c r="W379" s="282"/>
      <c r="X379" s="616" t="s">
        <v>300</v>
      </c>
      <c r="Y379" s="617"/>
    </row>
    <row r="380" spans="1:25" ht="14.25">
      <c r="A380" s="304" t="s">
        <v>275</v>
      </c>
      <c r="B380" s="280"/>
      <c r="C380" s="280"/>
      <c r="D380" s="280"/>
      <c r="E380" s="280"/>
      <c r="F380" s="280"/>
      <c r="G380" s="280"/>
      <c r="H380" s="280"/>
      <c r="I380" s="279"/>
      <c r="J380" s="282"/>
      <c r="K380" s="612" t="s">
        <v>301</v>
      </c>
      <c r="L380" s="613"/>
      <c r="M380" s="306"/>
      <c r="N380" s="304" t="s">
        <v>275</v>
      </c>
      <c r="O380" s="280"/>
      <c r="P380" s="280"/>
      <c r="Q380" s="280"/>
      <c r="R380" s="280"/>
      <c r="S380" s="280"/>
      <c r="T380" s="280"/>
      <c r="U380" s="280"/>
      <c r="V380" s="279"/>
      <c r="W380" s="282"/>
      <c r="X380" s="612" t="s">
        <v>301</v>
      </c>
      <c r="Y380" s="613"/>
    </row>
    <row r="381" spans="1:25" ht="45.75" customHeight="1">
      <c r="A381" s="307"/>
      <c r="B381" s="308"/>
      <c r="C381" s="308"/>
      <c r="D381" s="308"/>
      <c r="E381" s="308"/>
      <c r="F381" s="308"/>
      <c r="G381" s="308"/>
      <c r="H381" s="308"/>
      <c r="I381" s="308"/>
      <c r="J381" s="309"/>
      <c r="K381" s="310"/>
      <c r="L381" s="305"/>
      <c r="M381" s="311"/>
      <c r="N381" s="307"/>
      <c r="O381" s="308"/>
      <c r="P381" s="308"/>
      <c r="Q381" s="308"/>
      <c r="R381" s="308"/>
      <c r="S381" s="308"/>
      <c r="T381" s="308"/>
      <c r="U381" s="308"/>
      <c r="V381" s="308"/>
      <c r="W381" s="309"/>
      <c r="X381" s="310"/>
    </row>
    <row r="382" spans="1:25" ht="45" customHeight="1">
      <c r="A382" s="312"/>
      <c r="B382" s="313"/>
      <c r="C382" s="313"/>
      <c r="D382" s="313"/>
      <c r="E382" s="313"/>
      <c r="F382" s="313"/>
      <c r="G382" s="313"/>
      <c r="H382" s="313"/>
      <c r="I382" s="313"/>
      <c r="J382" s="314"/>
      <c r="K382" s="315"/>
      <c r="L382" s="316"/>
      <c r="M382" s="317"/>
      <c r="N382" s="312"/>
      <c r="O382" s="313"/>
      <c r="P382" s="313"/>
      <c r="Q382" s="313"/>
      <c r="R382" s="313"/>
      <c r="S382" s="313"/>
      <c r="T382" s="313"/>
      <c r="U382" s="313"/>
      <c r="V382" s="313"/>
      <c r="W382" s="314"/>
      <c r="X382" s="315"/>
      <c r="Y382" s="318"/>
    </row>
    <row r="383" spans="1:25" ht="26.25">
      <c r="A383" s="572" t="s">
        <v>363</v>
      </c>
      <c r="B383" s="572"/>
      <c r="C383" s="572"/>
      <c r="D383" s="572"/>
      <c r="E383" s="572"/>
      <c r="F383" s="572"/>
      <c r="G383" s="572"/>
      <c r="H383" s="572"/>
      <c r="I383" s="572"/>
      <c r="J383" s="572"/>
      <c r="K383" s="572"/>
      <c r="L383" s="291">
        <v>19</v>
      </c>
      <c r="N383" s="572" t="s">
        <v>363</v>
      </c>
      <c r="O383" s="572"/>
      <c r="P383" s="572"/>
      <c r="Q383" s="572"/>
      <c r="R383" s="572"/>
      <c r="S383" s="572"/>
      <c r="T383" s="572"/>
      <c r="U383" s="572"/>
      <c r="V383" s="572"/>
      <c r="W383" s="572"/>
      <c r="X383" s="572"/>
      <c r="Y383" s="256">
        <v>19</v>
      </c>
    </row>
    <row r="384" spans="1:25" ht="14.25" thickBot="1">
      <c r="A384" s="258"/>
      <c r="C384" s="259"/>
      <c r="D384" s="259" t="s">
        <v>303</v>
      </c>
      <c r="J384" s="292" t="s">
        <v>255</v>
      </c>
      <c r="L384" s="291"/>
      <c r="N384" s="258"/>
      <c r="P384" s="259"/>
      <c r="Q384" s="259" t="s">
        <v>303</v>
      </c>
      <c r="W384" s="292" t="s">
        <v>255</v>
      </c>
    </row>
    <row r="385" spans="1:25" ht="19.899999999999999" customHeight="1" thickBot="1">
      <c r="A385" s="261"/>
      <c r="B385" s="573" t="s">
        <v>279</v>
      </c>
      <c r="C385" s="574"/>
      <c r="D385" s="575" t="str">
        <f>IF(②選手情報入力!I28="","",②選手情報入力!I28)</f>
        <v/>
      </c>
      <c r="E385" s="576"/>
      <c r="F385" s="576"/>
      <c r="G385" s="577"/>
      <c r="H385" s="320" t="s">
        <v>280</v>
      </c>
      <c r="I385" s="321"/>
      <c r="J385" s="322"/>
      <c r="K385" s="323"/>
      <c r="L385" s="291"/>
      <c r="N385" s="261"/>
      <c r="O385" s="573" t="s">
        <v>279</v>
      </c>
      <c r="P385" s="574"/>
      <c r="Q385" s="575" t="str">
        <f>IF(②選手情報入力!L28="","",②選手情報入力!L28)</f>
        <v/>
      </c>
      <c r="R385" s="576"/>
      <c r="S385" s="576"/>
      <c r="T385" s="577"/>
      <c r="U385" s="320" t="s">
        <v>280</v>
      </c>
      <c r="V385" s="321"/>
      <c r="W385" s="322"/>
      <c r="X385" s="323"/>
    </row>
    <row r="386" spans="1:25" ht="21" customHeight="1">
      <c r="A386" s="264" t="s">
        <v>282</v>
      </c>
      <c r="B386" s="584" t="str">
        <f>IF(②選手情報入力!$G$28="","",②選手情報入力!$G$28)</f>
        <v/>
      </c>
      <c r="C386" s="585"/>
      <c r="D386" s="578"/>
      <c r="E386" s="579"/>
      <c r="F386" s="579"/>
      <c r="G386" s="580"/>
      <c r="H386" s="588"/>
      <c r="I386" s="589"/>
      <c r="J386" s="589"/>
      <c r="K386" s="590"/>
      <c r="L386" s="291"/>
      <c r="N386" s="264" t="s">
        <v>282</v>
      </c>
      <c r="O386" s="584" t="str">
        <f>IF(②選手情報入力!$G$28="","",②選手情報入力!$G$28)</f>
        <v/>
      </c>
      <c r="P386" s="585"/>
      <c r="Q386" s="578"/>
      <c r="R386" s="579"/>
      <c r="S386" s="579"/>
      <c r="T386" s="580"/>
      <c r="U386" s="588"/>
      <c r="V386" s="589"/>
      <c r="W386" s="589"/>
      <c r="X386" s="590"/>
    </row>
    <row r="387" spans="1:25" ht="19.899999999999999" customHeight="1" thickBot="1">
      <c r="A387" s="266"/>
      <c r="B387" s="586"/>
      <c r="C387" s="587"/>
      <c r="D387" s="581"/>
      <c r="E387" s="582"/>
      <c r="F387" s="582"/>
      <c r="G387" s="583"/>
      <c r="H387" s="591"/>
      <c r="I387" s="592"/>
      <c r="J387" s="592"/>
      <c r="K387" s="593"/>
      <c r="L387" s="291"/>
      <c r="N387" s="266"/>
      <c r="O387" s="586"/>
      <c r="P387" s="587"/>
      <c r="Q387" s="581"/>
      <c r="R387" s="582"/>
      <c r="S387" s="582"/>
      <c r="T387" s="583"/>
      <c r="U387" s="591"/>
      <c r="V387" s="592"/>
      <c r="W387" s="592"/>
      <c r="X387" s="593"/>
    </row>
    <row r="388" spans="1:25" ht="14.25">
      <c r="A388" s="293" t="s">
        <v>6</v>
      </c>
      <c r="B388" s="294"/>
      <c r="C388" s="270" t="s">
        <v>271</v>
      </c>
      <c r="D388" s="597" t="str">
        <f>IF(②選手情報入力!$E$28="","",②選手情報入力!$E$28)</f>
        <v/>
      </c>
      <c r="E388" s="598"/>
      <c r="F388" s="598"/>
      <c r="G388" s="599"/>
      <c r="H388" s="591"/>
      <c r="I388" s="592"/>
      <c r="J388" s="592"/>
      <c r="K388" s="593"/>
      <c r="L388" s="291"/>
      <c r="N388" s="293" t="s">
        <v>6</v>
      </c>
      <c r="O388" s="294"/>
      <c r="P388" s="270" t="s">
        <v>271</v>
      </c>
      <c r="Q388" s="597" t="str">
        <f>IF(②選手情報入力!$E$28="","",②選手情報入力!$E$28)</f>
        <v/>
      </c>
      <c r="R388" s="598"/>
      <c r="S388" s="598"/>
      <c r="T388" s="599"/>
      <c r="U388" s="591"/>
      <c r="V388" s="592"/>
      <c r="W388" s="592"/>
      <c r="X388" s="593"/>
    </row>
    <row r="389" spans="1:25" ht="14.25" customHeight="1">
      <c r="A389" s="600" t="str">
        <f>IF(②選手情報入力!$B$28="","",②選手情報入力!$B$28)</f>
        <v/>
      </c>
      <c r="B389" s="601"/>
      <c r="C389" s="604" t="s">
        <v>286</v>
      </c>
      <c r="D389" s="606" t="str">
        <f>IF(②選手情報入力!$D$28="","",②選手情報入力!$D$28)</f>
        <v/>
      </c>
      <c r="E389" s="607"/>
      <c r="F389" s="607"/>
      <c r="G389" s="608"/>
      <c r="H389" s="591"/>
      <c r="I389" s="592"/>
      <c r="J389" s="592"/>
      <c r="K389" s="593"/>
      <c r="L389" s="291"/>
      <c r="N389" s="600" t="str">
        <f>IF(②選手情報入力!$B$28="","",②選手情報入力!$B$28)</f>
        <v/>
      </c>
      <c r="O389" s="601"/>
      <c r="P389" s="604" t="s">
        <v>286</v>
      </c>
      <c r="Q389" s="606" t="str">
        <f>IF(②選手情報入力!$D$28="","",②選手情報入力!$D$28)</f>
        <v/>
      </c>
      <c r="R389" s="607"/>
      <c r="S389" s="607"/>
      <c r="T389" s="608"/>
      <c r="U389" s="591"/>
      <c r="V389" s="592"/>
      <c r="W389" s="592"/>
      <c r="X389" s="593"/>
    </row>
    <row r="390" spans="1:25" ht="13.9" customHeight="1" thickBot="1">
      <c r="A390" s="602"/>
      <c r="B390" s="603"/>
      <c r="C390" s="605"/>
      <c r="D390" s="609"/>
      <c r="E390" s="610"/>
      <c r="F390" s="610"/>
      <c r="G390" s="611"/>
      <c r="H390" s="594"/>
      <c r="I390" s="595"/>
      <c r="J390" s="595"/>
      <c r="K390" s="596"/>
      <c r="L390" s="291"/>
      <c r="N390" s="602"/>
      <c r="O390" s="603"/>
      <c r="P390" s="605"/>
      <c r="Q390" s="609"/>
      <c r="R390" s="610"/>
      <c r="S390" s="610"/>
      <c r="T390" s="611"/>
      <c r="U390" s="594"/>
      <c r="V390" s="595"/>
      <c r="W390" s="595"/>
      <c r="X390" s="596"/>
    </row>
    <row r="391" spans="1:25" ht="20.45" customHeight="1" thickTop="1" thickBot="1">
      <c r="A391" s="522" t="s">
        <v>289</v>
      </c>
      <c r="B391" s="525" t="s">
        <v>290</v>
      </c>
      <c r="C391" s="526"/>
      <c r="D391" s="526"/>
      <c r="E391" s="527"/>
      <c r="F391" s="528" t="s">
        <v>291</v>
      </c>
      <c r="G391" s="529"/>
      <c r="H391" s="530">
        <f>①団体情報入力!$D$5</f>
        <v>0</v>
      </c>
      <c r="I391" s="531"/>
      <c r="J391" s="531"/>
      <c r="K391" s="532"/>
      <c r="L391" s="291"/>
      <c r="N391" s="522" t="s">
        <v>289</v>
      </c>
      <c r="O391" s="525" t="s">
        <v>290</v>
      </c>
      <c r="P391" s="526"/>
      <c r="Q391" s="526"/>
      <c r="R391" s="527"/>
      <c r="S391" s="528" t="s">
        <v>291</v>
      </c>
      <c r="T391" s="529"/>
      <c r="U391" s="530">
        <f>①団体情報入力!$D$5</f>
        <v>0</v>
      </c>
      <c r="V391" s="531"/>
      <c r="W391" s="531"/>
      <c r="X391" s="532"/>
    </row>
    <row r="392" spans="1:25" ht="13.15" customHeight="1">
      <c r="A392" s="523"/>
      <c r="B392" s="533"/>
      <c r="C392" s="534"/>
      <c r="D392" s="534"/>
      <c r="E392" s="535"/>
      <c r="F392" s="295" t="s">
        <v>293</v>
      </c>
      <c r="G392" s="270" t="s">
        <v>294</v>
      </c>
      <c r="H392" s="269"/>
      <c r="I392" s="270" t="s">
        <v>264</v>
      </c>
      <c r="J392" s="269"/>
      <c r="K392" s="296" t="s">
        <v>295</v>
      </c>
      <c r="L392" s="297"/>
      <c r="M392" s="298"/>
      <c r="N392" s="523"/>
      <c r="O392" s="533"/>
      <c r="P392" s="534"/>
      <c r="Q392" s="534"/>
      <c r="R392" s="535"/>
      <c r="S392" s="295" t="s">
        <v>293</v>
      </c>
      <c r="T392" s="270" t="s">
        <v>294</v>
      </c>
      <c r="U392" s="269"/>
      <c r="V392" s="270" t="s">
        <v>264</v>
      </c>
      <c r="W392" s="269"/>
      <c r="X392" s="296" t="s">
        <v>295</v>
      </c>
    </row>
    <row r="393" spans="1:25" ht="13.15" customHeight="1">
      <c r="A393" s="523"/>
      <c r="B393" s="536"/>
      <c r="C393" s="537"/>
      <c r="D393" s="537"/>
      <c r="E393" s="538"/>
      <c r="F393" s="548"/>
      <c r="G393" s="550"/>
      <c r="H393" s="551"/>
      <c r="I393" s="542" t="str">
        <f>IF(②選手情報入力!J28="","",②選手情報入力!J28)</f>
        <v/>
      </c>
      <c r="J393" s="543"/>
      <c r="K393" s="546"/>
      <c r="L393" s="291"/>
      <c r="N393" s="523"/>
      <c r="O393" s="536"/>
      <c r="P393" s="537"/>
      <c r="Q393" s="537"/>
      <c r="R393" s="538"/>
      <c r="S393" s="548"/>
      <c r="T393" s="550"/>
      <c r="U393" s="551"/>
      <c r="V393" s="542" t="str">
        <f>IF(②選手情報入力!M28="","",②選手情報入力!M28)</f>
        <v/>
      </c>
      <c r="W393" s="543"/>
      <c r="X393" s="546"/>
    </row>
    <row r="394" spans="1:25" ht="13.15" customHeight="1">
      <c r="A394" s="524"/>
      <c r="B394" s="539"/>
      <c r="C394" s="540"/>
      <c r="D394" s="540"/>
      <c r="E394" s="541"/>
      <c r="F394" s="549"/>
      <c r="G394" s="552"/>
      <c r="H394" s="553"/>
      <c r="I394" s="544"/>
      <c r="J394" s="545"/>
      <c r="K394" s="547"/>
      <c r="L394" s="291"/>
      <c r="N394" s="524"/>
      <c r="O394" s="539"/>
      <c r="P394" s="540"/>
      <c r="Q394" s="540"/>
      <c r="R394" s="541"/>
      <c r="S394" s="549"/>
      <c r="T394" s="552"/>
      <c r="U394" s="553"/>
      <c r="V394" s="544"/>
      <c r="W394" s="545"/>
      <c r="X394" s="547"/>
    </row>
    <row r="395" spans="1:25" ht="14.45" customHeight="1">
      <c r="A395" s="339" t="s">
        <v>296</v>
      </c>
      <c r="B395" s="554"/>
      <c r="C395" s="555"/>
      <c r="D395" s="555"/>
      <c r="E395" s="556"/>
      <c r="F395" s="560"/>
      <c r="G395" s="562"/>
      <c r="H395" s="563"/>
      <c r="I395" s="566" t="str">
        <f>IF(②選手情報入力!K28="","同上",②選手情報入力!K28)</f>
        <v>同上</v>
      </c>
      <c r="J395" s="567"/>
      <c r="K395" s="570"/>
      <c r="L395" s="291"/>
      <c r="N395" s="339" t="s">
        <v>296</v>
      </c>
      <c r="O395" s="554"/>
      <c r="P395" s="555"/>
      <c r="Q395" s="555"/>
      <c r="R395" s="556"/>
      <c r="S395" s="560"/>
      <c r="T395" s="562"/>
      <c r="U395" s="563"/>
      <c r="V395" s="566" t="str">
        <f>IF(②選手情報入力!N28="","同上",②選手情報入力!N28)</f>
        <v>同上</v>
      </c>
      <c r="W395" s="567"/>
      <c r="X395" s="570"/>
    </row>
    <row r="396" spans="1:25" ht="15" customHeight="1" thickBot="1">
      <c r="A396" s="340" t="s">
        <v>297</v>
      </c>
      <c r="B396" s="557"/>
      <c r="C396" s="558"/>
      <c r="D396" s="558"/>
      <c r="E396" s="559"/>
      <c r="F396" s="561"/>
      <c r="G396" s="564"/>
      <c r="H396" s="565"/>
      <c r="I396" s="568"/>
      <c r="J396" s="569"/>
      <c r="K396" s="571"/>
      <c r="L396" s="291"/>
      <c r="N396" s="340" t="s">
        <v>297</v>
      </c>
      <c r="O396" s="557"/>
      <c r="P396" s="558"/>
      <c r="Q396" s="558"/>
      <c r="R396" s="559"/>
      <c r="S396" s="561"/>
      <c r="T396" s="564"/>
      <c r="U396" s="565"/>
      <c r="V396" s="568"/>
      <c r="W396" s="569"/>
      <c r="X396" s="571"/>
    </row>
    <row r="397" spans="1:25" ht="15" thickBot="1">
      <c r="A397" s="299" t="s">
        <v>298</v>
      </c>
      <c r="B397" s="300" t="s">
        <v>299</v>
      </c>
      <c r="C397" s="301"/>
      <c r="D397" s="301"/>
      <c r="E397" s="301"/>
      <c r="F397" s="301"/>
      <c r="G397" s="301"/>
      <c r="H397" s="301"/>
      <c r="I397" s="301"/>
      <c r="J397" s="301"/>
      <c r="K397" s="302"/>
      <c r="L397" s="291"/>
      <c r="N397" s="299" t="s">
        <v>298</v>
      </c>
      <c r="O397" s="300" t="s">
        <v>299</v>
      </c>
      <c r="P397" s="301"/>
      <c r="Q397" s="301"/>
      <c r="R397" s="301"/>
      <c r="S397" s="301"/>
      <c r="T397" s="301"/>
      <c r="U397" s="301"/>
      <c r="V397" s="301"/>
      <c r="W397" s="301"/>
      <c r="X397" s="302"/>
    </row>
    <row r="398" spans="1:25">
      <c r="A398" s="303"/>
      <c r="B398" s="280"/>
      <c r="C398" s="280"/>
      <c r="D398" s="280"/>
      <c r="E398" s="280"/>
      <c r="F398" s="280"/>
      <c r="G398" s="280"/>
      <c r="H398" s="280"/>
      <c r="I398" s="280"/>
      <c r="J398" s="280"/>
      <c r="K398" s="281"/>
      <c r="L398" s="291"/>
      <c r="N398" s="303"/>
      <c r="O398" s="280"/>
      <c r="P398" s="280"/>
      <c r="Q398" s="280"/>
      <c r="R398" s="280"/>
      <c r="S398" s="280"/>
      <c r="T398" s="280"/>
      <c r="U398" s="280"/>
      <c r="V398" s="280"/>
      <c r="W398" s="280"/>
      <c r="X398" s="281"/>
    </row>
    <row r="399" spans="1:25" ht="14.25">
      <c r="A399" s="304" t="s">
        <v>273</v>
      </c>
      <c r="B399" s="280"/>
      <c r="C399" s="280"/>
      <c r="D399" s="280"/>
      <c r="E399" s="280"/>
      <c r="F399" s="280"/>
      <c r="G399" s="280"/>
      <c r="H399" s="280"/>
      <c r="I399" s="279"/>
      <c r="J399" s="282"/>
      <c r="K399" s="614" t="s">
        <v>364</v>
      </c>
      <c r="L399" s="615"/>
      <c r="M399" s="306"/>
      <c r="N399" s="304" t="s">
        <v>273</v>
      </c>
      <c r="O399" s="280"/>
      <c r="P399" s="280"/>
      <c r="Q399" s="280"/>
      <c r="R399" s="280"/>
      <c r="S399" s="280"/>
      <c r="T399" s="280"/>
      <c r="U399" s="280"/>
      <c r="V399" s="279"/>
      <c r="W399" s="282"/>
      <c r="X399" s="614" t="s">
        <v>364</v>
      </c>
      <c r="Y399" s="615"/>
    </row>
    <row r="400" spans="1:25" ht="14.25">
      <c r="A400" s="304" t="s">
        <v>274</v>
      </c>
      <c r="B400" s="280"/>
      <c r="C400" s="280"/>
      <c r="D400" s="280"/>
      <c r="E400" s="280"/>
      <c r="F400" s="280"/>
      <c r="G400" s="280"/>
      <c r="H400" s="280"/>
      <c r="I400" s="279"/>
      <c r="J400" s="282"/>
      <c r="K400" s="616" t="s">
        <v>300</v>
      </c>
      <c r="L400" s="617"/>
      <c r="M400" s="306"/>
      <c r="N400" s="304" t="s">
        <v>274</v>
      </c>
      <c r="O400" s="280"/>
      <c r="P400" s="280"/>
      <c r="Q400" s="280"/>
      <c r="R400" s="280"/>
      <c r="S400" s="280"/>
      <c r="T400" s="280"/>
      <c r="U400" s="280"/>
      <c r="V400" s="279"/>
      <c r="W400" s="282"/>
      <c r="X400" s="616" t="s">
        <v>300</v>
      </c>
      <c r="Y400" s="617"/>
    </row>
    <row r="401" spans="1:25" ht="14.25">
      <c r="A401" s="304" t="s">
        <v>275</v>
      </c>
      <c r="B401" s="280"/>
      <c r="C401" s="280"/>
      <c r="D401" s="280"/>
      <c r="E401" s="280"/>
      <c r="F401" s="280"/>
      <c r="G401" s="280"/>
      <c r="H401" s="280"/>
      <c r="I401" s="279"/>
      <c r="J401" s="282"/>
      <c r="K401" s="612" t="s">
        <v>301</v>
      </c>
      <c r="L401" s="613"/>
      <c r="M401" s="306"/>
      <c r="N401" s="304" t="s">
        <v>275</v>
      </c>
      <c r="O401" s="280"/>
      <c r="P401" s="280"/>
      <c r="Q401" s="280"/>
      <c r="R401" s="280"/>
      <c r="S401" s="280"/>
      <c r="T401" s="280"/>
      <c r="U401" s="280"/>
      <c r="V401" s="279"/>
      <c r="W401" s="282"/>
      <c r="X401" s="612" t="s">
        <v>301</v>
      </c>
      <c r="Y401" s="613"/>
    </row>
    <row r="402" spans="1:25" ht="14.25">
      <c r="A402" s="307"/>
      <c r="B402" s="308"/>
      <c r="C402" s="308"/>
      <c r="D402" s="308"/>
      <c r="E402" s="308"/>
      <c r="F402" s="308"/>
      <c r="G402" s="308"/>
      <c r="H402" s="308"/>
      <c r="I402" s="308"/>
      <c r="J402" s="309"/>
      <c r="K402" s="310"/>
      <c r="L402" s="305"/>
      <c r="M402" s="311"/>
      <c r="N402" s="307"/>
      <c r="O402" s="308"/>
      <c r="P402" s="308"/>
      <c r="Q402" s="308"/>
      <c r="R402" s="308"/>
      <c r="S402" s="308"/>
      <c r="T402" s="308"/>
      <c r="U402" s="308"/>
      <c r="V402" s="308"/>
      <c r="W402" s="309"/>
      <c r="X402" s="310"/>
    </row>
    <row r="403" spans="1:25" ht="39.75" customHeight="1">
      <c r="A403" s="307"/>
      <c r="B403" s="308"/>
      <c r="C403" s="308"/>
      <c r="D403" s="308"/>
      <c r="E403" s="308"/>
      <c r="F403" s="308"/>
      <c r="G403" s="308"/>
      <c r="H403" s="308"/>
      <c r="I403" s="308"/>
      <c r="J403" s="309"/>
      <c r="K403" s="310"/>
      <c r="L403" s="305"/>
      <c r="M403" s="311"/>
      <c r="N403" s="307"/>
      <c r="O403" s="308"/>
      <c r="P403" s="308"/>
      <c r="Q403" s="308"/>
      <c r="R403" s="308"/>
      <c r="S403" s="308"/>
      <c r="T403" s="308"/>
      <c r="U403" s="308"/>
      <c r="V403" s="308"/>
      <c r="W403" s="309"/>
      <c r="X403" s="310"/>
    </row>
    <row r="404" spans="1:25" ht="40.5" customHeight="1">
      <c r="A404" s="312"/>
      <c r="B404" s="313"/>
      <c r="C404" s="313"/>
      <c r="D404" s="313"/>
      <c r="E404" s="313"/>
      <c r="F404" s="313"/>
      <c r="G404" s="313"/>
      <c r="H404" s="313"/>
      <c r="I404" s="313"/>
      <c r="J404" s="314"/>
      <c r="K404" s="315"/>
      <c r="L404" s="316"/>
      <c r="M404" s="317"/>
      <c r="N404" s="312"/>
      <c r="O404" s="313"/>
      <c r="P404" s="313"/>
      <c r="Q404" s="313"/>
      <c r="R404" s="313"/>
      <c r="S404" s="313"/>
      <c r="T404" s="313"/>
      <c r="U404" s="313"/>
      <c r="V404" s="313"/>
      <c r="W404" s="314"/>
      <c r="X404" s="315"/>
      <c r="Y404" s="318"/>
    </row>
    <row r="405" spans="1:25" ht="26.25">
      <c r="A405" s="572" t="s">
        <v>362</v>
      </c>
      <c r="B405" s="572"/>
      <c r="C405" s="572"/>
      <c r="D405" s="572"/>
      <c r="E405" s="572"/>
      <c r="F405" s="572"/>
      <c r="G405" s="572"/>
      <c r="H405" s="572"/>
      <c r="I405" s="572"/>
      <c r="J405" s="572"/>
      <c r="K405" s="572"/>
      <c r="L405" s="291">
        <v>20</v>
      </c>
      <c r="N405" s="572" t="s">
        <v>363</v>
      </c>
      <c r="O405" s="572"/>
      <c r="P405" s="572"/>
      <c r="Q405" s="572"/>
      <c r="R405" s="572"/>
      <c r="S405" s="572"/>
      <c r="T405" s="572"/>
      <c r="U405" s="572"/>
      <c r="V405" s="572"/>
      <c r="W405" s="572"/>
      <c r="X405" s="572"/>
      <c r="Y405" s="256">
        <v>20</v>
      </c>
    </row>
    <row r="406" spans="1:25" ht="14.25" thickBot="1">
      <c r="A406" s="258"/>
      <c r="C406" s="259"/>
      <c r="D406" s="259" t="s">
        <v>303</v>
      </c>
      <c r="J406" s="292" t="s">
        <v>255</v>
      </c>
      <c r="L406" s="291"/>
      <c r="N406" s="258"/>
      <c r="P406" s="259"/>
      <c r="Q406" s="259" t="s">
        <v>303</v>
      </c>
      <c r="W406" s="292" t="s">
        <v>255</v>
      </c>
    </row>
    <row r="407" spans="1:25" ht="19.899999999999999" customHeight="1" thickBot="1">
      <c r="A407" s="261"/>
      <c r="B407" s="573" t="s">
        <v>279</v>
      </c>
      <c r="C407" s="574"/>
      <c r="D407" s="575" t="str">
        <f>IF(②選手情報入力!I29="","",②選手情報入力!I29)</f>
        <v/>
      </c>
      <c r="E407" s="576"/>
      <c r="F407" s="576"/>
      <c r="G407" s="577"/>
      <c r="H407" s="320" t="s">
        <v>280</v>
      </c>
      <c r="I407" s="321"/>
      <c r="J407" s="322"/>
      <c r="K407" s="323"/>
      <c r="L407" s="291"/>
      <c r="N407" s="261"/>
      <c r="O407" s="573" t="s">
        <v>279</v>
      </c>
      <c r="P407" s="574"/>
      <c r="Q407" s="575" t="str">
        <f>IF(②選手情報入力!L29="","",②選手情報入力!L29)</f>
        <v/>
      </c>
      <c r="R407" s="576"/>
      <c r="S407" s="576"/>
      <c r="T407" s="577"/>
      <c r="U407" s="320" t="s">
        <v>280</v>
      </c>
      <c r="V407" s="321"/>
      <c r="W407" s="322"/>
      <c r="X407" s="323"/>
    </row>
    <row r="408" spans="1:25" ht="21" customHeight="1">
      <c r="A408" s="264" t="s">
        <v>282</v>
      </c>
      <c r="B408" s="584" t="str">
        <f>IF(②選手情報入力!$G$29="","",②選手情報入力!$G$29)</f>
        <v/>
      </c>
      <c r="C408" s="585"/>
      <c r="D408" s="578"/>
      <c r="E408" s="579"/>
      <c r="F408" s="579"/>
      <c r="G408" s="580"/>
      <c r="H408" s="588"/>
      <c r="I408" s="589"/>
      <c r="J408" s="589"/>
      <c r="K408" s="590"/>
      <c r="L408" s="291"/>
      <c r="N408" s="264" t="s">
        <v>282</v>
      </c>
      <c r="O408" s="584" t="str">
        <f>IF(②選手情報入力!$G$29="","",②選手情報入力!$G$29)</f>
        <v/>
      </c>
      <c r="P408" s="585"/>
      <c r="Q408" s="578"/>
      <c r="R408" s="579"/>
      <c r="S408" s="579"/>
      <c r="T408" s="580"/>
      <c r="U408" s="588"/>
      <c r="V408" s="589"/>
      <c r="W408" s="589"/>
      <c r="X408" s="590"/>
    </row>
    <row r="409" spans="1:25" ht="19.899999999999999" customHeight="1" thickBot="1">
      <c r="A409" s="266"/>
      <c r="B409" s="586"/>
      <c r="C409" s="587"/>
      <c r="D409" s="581"/>
      <c r="E409" s="582"/>
      <c r="F409" s="582"/>
      <c r="G409" s="583"/>
      <c r="H409" s="591"/>
      <c r="I409" s="592"/>
      <c r="J409" s="592"/>
      <c r="K409" s="593"/>
      <c r="L409" s="291"/>
      <c r="N409" s="266"/>
      <c r="O409" s="586"/>
      <c r="P409" s="587"/>
      <c r="Q409" s="581"/>
      <c r="R409" s="582"/>
      <c r="S409" s="582"/>
      <c r="T409" s="583"/>
      <c r="U409" s="591"/>
      <c r="V409" s="592"/>
      <c r="W409" s="592"/>
      <c r="X409" s="593"/>
    </row>
    <row r="410" spans="1:25" ht="14.25">
      <c r="A410" s="293" t="s">
        <v>6</v>
      </c>
      <c r="B410" s="294"/>
      <c r="C410" s="270" t="s">
        <v>271</v>
      </c>
      <c r="D410" s="597" t="str">
        <f>IF(②選手情報入力!$E$29="","",②選手情報入力!$E$29)</f>
        <v/>
      </c>
      <c r="E410" s="598"/>
      <c r="F410" s="598"/>
      <c r="G410" s="599"/>
      <c r="H410" s="591"/>
      <c r="I410" s="592"/>
      <c r="J410" s="592"/>
      <c r="K410" s="593"/>
      <c r="L410" s="291"/>
      <c r="N410" s="293" t="s">
        <v>6</v>
      </c>
      <c r="O410" s="294"/>
      <c r="P410" s="270" t="s">
        <v>271</v>
      </c>
      <c r="Q410" s="597" t="str">
        <f>IF(②選手情報入力!$E$29="","",②選手情報入力!$E$29)</f>
        <v/>
      </c>
      <c r="R410" s="598"/>
      <c r="S410" s="598"/>
      <c r="T410" s="599"/>
      <c r="U410" s="591"/>
      <c r="V410" s="592"/>
      <c r="W410" s="592"/>
      <c r="X410" s="593"/>
    </row>
    <row r="411" spans="1:25" ht="14.25" customHeight="1">
      <c r="A411" s="600" t="str">
        <f>IF(②選手情報入力!$B$29="","",②選手情報入力!$B$29)</f>
        <v/>
      </c>
      <c r="B411" s="601"/>
      <c r="C411" s="604" t="s">
        <v>286</v>
      </c>
      <c r="D411" s="606" t="str">
        <f>IF(②選手情報入力!$D$29="","",②選手情報入力!$D$29)</f>
        <v/>
      </c>
      <c r="E411" s="607"/>
      <c r="F411" s="607"/>
      <c r="G411" s="608"/>
      <c r="H411" s="591"/>
      <c r="I411" s="592"/>
      <c r="J411" s="592"/>
      <c r="K411" s="593"/>
      <c r="L411" s="291"/>
      <c r="N411" s="600" t="str">
        <f>IF(②選手情報入力!$B$29="","",②選手情報入力!$B$29)</f>
        <v/>
      </c>
      <c r="O411" s="601"/>
      <c r="P411" s="604" t="s">
        <v>286</v>
      </c>
      <c r="Q411" s="606" t="str">
        <f>IF(②選手情報入力!$D$29="","",②選手情報入力!$D$29)</f>
        <v/>
      </c>
      <c r="R411" s="607"/>
      <c r="S411" s="607"/>
      <c r="T411" s="608"/>
      <c r="U411" s="591"/>
      <c r="V411" s="592"/>
      <c r="W411" s="592"/>
      <c r="X411" s="593"/>
    </row>
    <row r="412" spans="1:25" ht="13.9" customHeight="1" thickBot="1">
      <c r="A412" s="602"/>
      <c r="B412" s="603"/>
      <c r="C412" s="605"/>
      <c r="D412" s="609"/>
      <c r="E412" s="610"/>
      <c r="F412" s="610"/>
      <c r="G412" s="611"/>
      <c r="H412" s="594"/>
      <c r="I412" s="595"/>
      <c r="J412" s="595"/>
      <c r="K412" s="596"/>
      <c r="L412" s="291"/>
      <c r="N412" s="602"/>
      <c r="O412" s="603"/>
      <c r="P412" s="605"/>
      <c r="Q412" s="609"/>
      <c r="R412" s="610"/>
      <c r="S412" s="610"/>
      <c r="T412" s="611"/>
      <c r="U412" s="594"/>
      <c r="V412" s="595"/>
      <c r="W412" s="595"/>
      <c r="X412" s="596"/>
    </row>
    <row r="413" spans="1:25" ht="20.45" customHeight="1" thickTop="1" thickBot="1">
      <c r="A413" s="522" t="s">
        <v>289</v>
      </c>
      <c r="B413" s="525" t="s">
        <v>290</v>
      </c>
      <c r="C413" s="526"/>
      <c r="D413" s="526"/>
      <c r="E413" s="527"/>
      <c r="F413" s="528" t="s">
        <v>291</v>
      </c>
      <c r="G413" s="529"/>
      <c r="H413" s="530">
        <f>①団体情報入力!$D$5</f>
        <v>0</v>
      </c>
      <c r="I413" s="531"/>
      <c r="J413" s="531"/>
      <c r="K413" s="532"/>
      <c r="L413" s="291"/>
      <c r="N413" s="522" t="s">
        <v>289</v>
      </c>
      <c r="O413" s="525" t="s">
        <v>290</v>
      </c>
      <c r="P413" s="526"/>
      <c r="Q413" s="526"/>
      <c r="R413" s="527"/>
      <c r="S413" s="528" t="s">
        <v>291</v>
      </c>
      <c r="T413" s="529"/>
      <c r="U413" s="530">
        <f>①団体情報入力!$D$5</f>
        <v>0</v>
      </c>
      <c r="V413" s="531"/>
      <c r="W413" s="531"/>
      <c r="X413" s="532"/>
    </row>
    <row r="414" spans="1:25" ht="13.15" customHeight="1">
      <c r="A414" s="523"/>
      <c r="B414" s="533"/>
      <c r="C414" s="534"/>
      <c r="D414" s="534"/>
      <c r="E414" s="535"/>
      <c r="F414" s="295" t="s">
        <v>293</v>
      </c>
      <c r="G414" s="270" t="s">
        <v>294</v>
      </c>
      <c r="H414" s="269"/>
      <c r="I414" s="270" t="s">
        <v>264</v>
      </c>
      <c r="J414" s="269"/>
      <c r="K414" s="296" t="s">
        <v>295</v>
      </c>
      <c r="L414" s="297"/>
      <c r="M414" s="298"/>
      <c r="N414" s="523"/>
      <c r="O414" s="533"/>
      <c r="P414" s="534"/>
      <c r="Q414" s="534"/>
      <c r="R414" s="535"/>
      <c r="S414" s="295" t="s">
        <v>293</v>
      </c>
      <c r="T414" s="270" t="s">
        <v>294</v>
      </c>
      <c r="U414" s="269"/>
      <c r="V414" s="270" t="s">
        <v>264</v>
      </c>
      <c r="W414" s="269"/>
      <c r="X414" s="296" t="s">
        <v>295</v>
      </c>
    </row>
    <row r="415" spans="1:25" ht="13.15" customHeight="1">
      <c r="A415" s="523"/>
      <c r="B415" s="536"/>
      <c r="C415" s="537"/>
      <c r="D415" s="537"/>
      <c r="E415" s="538"/>
      <c r="F415" s="548"/>
      <c r="G415" s="550"/>
      <c r="H415" s="551"/>
      <c r="I415" s="542" t="str">
        <f>IF(②選手情報入力!J29="","",②選手情報入力!J29)</f>
        <v/>
      </c>
      <c r="J415" s="543"/>
      <c r="K415" s="546"/>
      <c r="L415" s="291"/>
      <c r="N415" s="523"/>
      <c r="O415" s="536"/>
      <c r="P415" s="537"/>
      <c r="Q415" s="537"/>
      <c r="R415" s="538"/>
      <c r="S415" s="548"/>
      <c r="T415" s="550"/>
      <c r="U415" s="551"/>
      <c r="V415" s="542" t="str">
        <f>IF(②選手情報入力!M29="","",②選手情報入力!M29)</f>
        <v/>
      </c>
      <c r="W415" s="543"/>
      <c r="X415" s="546"/>
    </row>
    <row r="416" spans="1:25" ht="13.15" customHeight="1">
      <c r="A416" s="524"/>
      <c r="B416" s="539"/>
      <c r="C416" s="540"/>
      <c r="D416" s="540"/>
      <c r="E416" s="541"/>
      <c r="F416" s="549"/>
      <c r="G416" s="552"/>
      <c r="H416" s="553"/>
      <c r="I416" s="544"/>
      <c r="J416" s="545"/>
      <c r="K416" s="547"/>
      <c r="L416" s="291"/>
      <c r="N416" s="524"/>
      <c r="O416" s="539"/>
      <c r="P416" s="540"/>
      <c r="Q416" s="540"/>
      <c r="R416" s="541"/>
      <c r="S416" s="549"/>
      <c r="T416" s="552"/>
      <c r="U416" s="553"/>
      <c r="V416" s="544"/>
      <c r="W416" s="545"/>
      <c r="X416" s="547"/>
    </row>
    <row r="417" spans="1:25" ht="14.45" customHeight="1">
      <c r="A417" s="339" t="s">
        <v>296</v>
      </c>
      <c r="B417" s="554"/>
      <c r="C417" s="555"/>
      <c r="D417" s="555"/>
      <c r="E417" s="556"/>
      <c r="F417" s="560"/>
      <c r="G417" s="562"/>
      <c r="H417" s="563"/>
      <c r="I417" s="566" t="str">
        <f>IF(②選手情報入力!K29="","同上",②選手情報入力!K29)</f>
        <v>同上</v>
      </c>
      <c r="J417" s="567"/>
      <c r="K417" s="570"/>
      <c r="L417" s="291"/>
      <c r="N417" s="339" t="s">
        <v>296</v>
      </c>
      <c r="O417" s="554"/>
      <c r="P417" s="555"/>
      <c r="Q417" s="555"/>
      <c r="R417" s="556"/>
      <c r="S417" s="560"/>
      <c r="T417" s="562"/>
      <c r="U417" s="563"/>
      <c r="V417" s="566" t="str">
        <f>IF(②選手情報入力!N29="","同上",②選手情報入力!N29)</f>
        <v>同上</v>
      </c>
      <c r="W417" s="567"/>
      <c r="X417" s="570"/>
    </row>
    <row r="418" spans="1:25" ht="15" customHeight="1" thickBot="1">
      <c r="A418" s="340" t="s">
        <v>297</v>
      </c>
      <c r="B418" s="557"/>
      <c r="C418" s="558"/>
      <c r="D418" s="558"/>
      <c r="E418" s="559"/>
      <c r="F418" s="561"/>
      <c r="G418" s="564"/>
      <c r="H418" s="565"/>
      <c r="I418" s="568"/>
      <c r="J418" s="569"/>
      <c r="K418" s="571"/>
      <c r="L418" s="291"/>
      <c r="N418" s="340" t="s">
        <v>297</v>
      </c>
      <c r="O418" s="557"/>
      <c r="P418" s="558"/>
      <c r="Q418" s="558"/>
      <c r="R418" s="559"/>
      <c r="S418" s="561"/>
      <c r="T418" s="564"/>
      <c r="U418" s="565"/>
      <c r="V418" s="568"/>
      <c r="W418" s="569"/>
      <c r="X418" s="571"/>
    </row>
    <row r="419" spans="1:25" ht="15" thickBot="1">
      <c r="A419" s="299" t="s">
        <v>298</v>
      </c>
      <c r="B419" s="300" t="s">
        <v>299</v>
      </c>
      <c r="C419" s="301"/>
      <c r="D419" s="301"/>
      <c r="E419" s="301"/>
      <c r="F419" s="301"/>
      <c r="G419" s="301"/>
      <c r="H419" s="301"/>
      <c r="I419" s="301"/>
      <c r="J419" s="301"/>
      <c r="K419" s="302"/>
      <c r="L419" s="291"/>
      <c r="N419" s="299" t="s">
        <v>298</v>
      </c>
      <c r="O419" s="300" t="s">
        <v>299</v>
      </c>
      <c r="P419" s="301"/>
      <c r="Q419" s="301"/>
      <c r="R419" s="301"/>
      <c r="S419" s="301"/>
      <c r="T419" s="301"/>
      <c r="U419" s="301"/>
      <c r="V419" s="301"/>
      <c r="W419" s="301"/>
      <c r="X419" s="302"/>
    </row>
    <row r="420" spans="1:25">
      <c r="A420" s="303"/>
      <c r="B420" s="280"/>
      <c r="C420" s="280"/>
      <c r="D420" s="280"/>
      <c r="E420" s="280"/>
      <c r="F420" s="280"/>
      <c r="G420" s="280"/>
      <c r="H420" s="280"/>
      <c r="I420" s="280"/>
      <c r="J420" s="280"/>
      <c r="K420" s="281"/>
      <c r="L420" s="291"/>
      <c r="N420" s="303"/>
      <c r="O420" s="280"/>
      <c r="P420" s="280"/>
      <c r="Q420" s="280"/>
      <c r="R420" s="280"/>
      <c r="S420" s="280"/>
      <c r="T420" s="280"/>
      <c r="U420" s="280"/>
      <c r="V420" s="280"/>
      <c r="W420" s="280"/>
      <c r="X420" s="281"/>
    </row>
    <row r="421" spans="1:25" ht="14.25">
      <c r="A421" s="304" t="s">
        <v>273</v>
      </c>
      <c r="B421" s="280"/>
      <c r="C421" s="280"/>
      <c r="D421" s="280"/>
      <c r="E421" s="280"/>
      <c r="F421" s="280"/>
      <c r="G421" s="280"/>
      <c r="H421" s="280"/>
      <c r="I421" s="279"/>
      <c r="J421" s="282"/>
      <c r="K421" s="614" t="s">
        <v>364</v>
      </c>
      <c r="L421" s="615"/>
      <c r="M421" s="306"/>
      <c r="N421" s="304" t="s">
        <v>273</v>
      </c>
      <c r="O421" s="280"/>
      <c r="P421" s="280"/>
      <c r="Q421" s="280"/>
      <c r="R421" s="280"/>
      <c r="S421" s="280"/>
      <c r="T421" s="280"/>
      <c r="U421" s="280"/>
      <c r="V421" s="279"/>
      <c r="W421" s="282"/>
      <c r="X421" s="614" t="s">
        <v>364</v>
      </c>
      <c r="Y421" s="615"/>
    </row>
    <row r="422" spans="1:25" ht="14.25">
      <c r="A422" s="304" t="s">
        <v>274</v>
      </c>
      <c r="B422" s="280"/>
      <c r="C422" s="280"/>
      <c r="D422" s="280"/>
      <c r="E422" s="280"/>
      <c r="F422" s="280"/>
      <c r="G422" s="280"/>
      <c r="H422" s="280"/>
      <c r="I422" s="279"/>
      <c r="J422" s="282"/>
      <c r="K422" s="616" t="s">
        <v>300</v>
      </c>
      <c r="L422" s="617"/>
      <c r="M422" s="306"/>
      <c r="N422" s="304" t="s">
        <v>274</v>
      </c>
      <c r="O422" s="280"/>
      <c r="P422" s="280"/>
      <c r="Q422" s="280"/>
      <c r="R422" s="280"/>
      <c r="S422" s="280"/>
      <c r="T422" s="280"/>
      <c r="U422" s="280"/>
      <c r="V422" s="279"/>
      <c r="W422" s="282"/>
      <c r="X422" s="616" t="s">
        <v>300</v>
      </c>
      <c r="Y422" s="617"/>
    </row>
    <row r="423" spans="1:25" ht="14.25">
      <c r="A423" s="304" t="s">
        <v>275</v>
      </c>
      <c r="B423" s="280"/>
      <c r="C423" s="280"/>
      <c r="D423" s="280"/>
      <c r="E423" s="280"/>
      <c r="F423" s="280"/>
      <c r="G423" s="280"/>
      <c r="H423" s="280"/>
      <c r="I423" s="279"/>
      <c r="J423" s="282"/>
      <c r="K423" s="612" t="s">
        <v>301</v>
      </c>
      <c r="L423" s="613"/>
      <c r="M423" s="306"/>
      <c r="N423" s="304" t="s">
        <v>275</v>
      </c>
      <c r="O423" s="280"/>
      <c r="P423" s="280"/>
      <c r="Q423" s="280"/>
      <c r="R423" s="280"/>
      <c r="S423" s="280"/>
      <c r="T423" s="280"/>
      <c r="U423" s="280"/>
      <c r="V423" s="279"/>
      <c r="W423" s="282"/>
      <c r="X423" s="612" t="s">
        <v>301</v>
      </c>
      <c r="Y423" s="613"/>
    </row>
    <row r="424" spans="1:25" ht="43.5" customHeight="1">
      <c r="A424" s="307"/>
      <c r="B424" s="308"/>
      <c r="C424" s="308"/>
      <c r="D424" s="308"/>
      <c r="E424" s="308"/>
      <c r="F424" s="308"/>
      <c r="G424" s="308"/>
      <c r="H424" s="308"/>
      <c r="I424" s="308"/>
      <c r="J424" s="309"/>
      <c r="K424" s="310"/>
      <c r="L424" s="305"/>
      <c r="M424" s="311"/>
      <c r="N424" s="307"/>
      <c r="O424" s="308"/>
      <c r="P424" s="308"/>
      <c r="Q424" s="308"/>
      <c r="R424" s="308"/>
      <c r="S424" s="308"/>
      <c r="T424" s="308"/>
      <c r="U424" s="308"/>
      <c r="V424" s="308"/>
      <c r="W424" s="309"/>
      <c r="X424" s="310"/>
    </row>
    <row r="425" spans="1:25" ht="51" customHeight="1">
      <c r="A425" s="312"/>
      <c r="B425" s="313"/>
      <c r="C425" s="313"/>
      <c r="D425" s="313"/>
      <c r="E425" s="313"/>
      <c r="F425" s="313"/>
      <c r="G425" s="313"/>
      <c r="H425" s="313"/>
      <c r="I425" s="313"/>
      <c r="J425" s="314"/>
      <c r="K425" s="315"/>
      <c r="L425" s="316"/>
      <c r="M425" s="317"/>
      <c r="N425" s="312"/>
      <c r="O425" s="313"/>
      <c r="P425" s="313"/>
      <c r="Q425" s="313"/>
      <c r="R425" s="313"/>
      <c r="S425" s="313"/>
      <c r="T425" s="313"/>
      <c r="U425" s="313"/>
      <c r="V425" s="313"/>
      <c r="W425" s="314"/>
      <c r="X425" s="315"/>
      <c r="Y425" s="318"/>
    </row>
    <row r="426" spans="1:25" ht="26.25">
      <c r="A426" s="572" t="s">
        <v>363</v>
      </c>
      <c r="B426" s="572"/>
      <c r="C426" s="572"/>
      <c r="D426" s="572"/>
      <c r="E426" s="572"/>
      <c r="F426" s="572"/>
      <c r="G426" s="572"/>
      <c r="H426" s="572"/>
      <c r="I426" s="572"/>
      <c r="J426" s="572"/>
      <c r="K426" s="572"/>
      <c r="L426" s="291">
        <v>21</v>
      </c>
      <c r="N426" s="572" t="s">
        <v>362</v>
      </c>
      <c r="O426" s="572"/>
      <c r="P426" s="572"/>
      <c r="Q426" s="572"/>
      <c r="R426" s="572"/>
      <c r="S426" s="572"/>
      <c r="T426" s="572"/>
      <c r="U426" s="572"/>
      <c r="V426" s="572"/>
      <c r="W426" s="572"/>
      <c r="X426" s="572"/>
      <c r="Y426" s="256">
        <v>21</v>
      </c>
    </row>
    <row r="427" spans="1:25" ht="14.25" thickBot="1">
      <c r="A427" s="258"/>
      <c r="C427" s="259"/>
      <c r="D427" s="259" t="s">
        <v>303</v>
      </c>
      <c r="J427" s="292" t="s">
        <v>255</v>
      </c>
      <c r="L427" s="291"/>
      <c r="N427" s="258"/>
      <c r="P427" s="259"/>
      <c r="Q427" s="259" t="s">
        <v>303</v>
      </c>
      <c r="W427" s="292" t="s">
        <v>255</v>
      </c>
    </row>
    <row r="428" spans="1:25" ht="19.899999999999999" customHeight="1" thickBot="1">
      <c r="A428" s="261"/>
      <c r="B428" s="573" t="s">
        <v>279</v>
      </c>
      <c r="C428" s="574"/>
      <c r="D428" s="575" t="str">
        <f>IF(②選手情報入力!I30="","",②選手情報入力!I30)</f>
        <v/>
      </c>
      <c r="E428" s="576"/>
      <c r="F428" s="576"/>
      <c r="G428" s="577"/>
      <c r="H428" s="320" t="s">
        <v>280</v>
      </c>
      <c r="I428" s="321"/>
      <c r="J428" s="322"/>
      <c r="K428" s="323"/>
      <c r="L428" s="291"/>
      <c r="N428" s="261"/>
      <c r="O428" s="573" t="s">
        <v>279</v>
      </c>
      <c r="P428" s="574"/>
      <c r="Q428" s="575" t="str">
        <f>IF(②選手情報入力!L30="","",②選手情報入力!L30)</f>
        <v/>
      </c>
      <c r="R428" s="576"/>
      <c r="S428" s="576"/>
      <c r="T428" s="577"/>
      <c r="U428" s="320" t="s">
        <v>280</v>
      </c>
      <c r="V428" s="321"/>
      <c r="W428" s="322"/>
      <c r="X428" s="323"/>
    </row>
    <row r="429" spans="1:25" ht="21" customHeight="1">
      <c r="A429" s="264" t="s">
        <v>282</v>
      </c>
      <c r="B429" s="584" t="str">
        <f>IF(②選手情報入力!$G$30="","",②選手情報入力!$G$30)</f>
        <v/>
      </c>
      <c r="C429" s="585"/>
      <c r="D429" s="578"/>
      <c r="E429" s="579"/>
      <c r="F429" s="579"/>
      <c r="G429" s="580"/>
      <c r="H429" s="588"/>
      <c r="I429" s="589"/>
      <c r="J429" s="589"/>
      <c r="K429" s="590"/>
      <c r="L429" s="291"/>
      <c r="N429" s="264" t="s">
        <v>282</v>
      </c>
      <c r="O429" s="584" t="str">
        <f>IF(②選手情報入力!$G$30="","",②選手情報入力!$G$30)</f>
        <v/>
      </c>
      <c r="P429" s="585"/>
      <c r="Q429" s="578"/>
      <c r="R429" s="579"/>
      <c r="S429" s="579"/>
      <c r="T429" s="580"/>
      <c r="U429" s="588"/>
      <c r="V429" s="589"/>
      <c r="W429" s="589"/>
      <c r="X429" s="590"/>
    </row>
    <row r="430" spans="1:25" ht="19.899999999999999" customHeight="1" thickBot="1">
      <c r="A430" s="266"/>
      <c r="B430" s="586"/>
      <c r="C430" s="587"/>
      <c r="D430" s="581"/>
      <c r="E430" s="582"/>
      <c r="F430" s="582"/>
      <c r="G430" s="583"/>
      <c r="H430" s="591"/>
      <c r="I430" s="592"/>
      <c r="J430" s="592"/>
      <c r="K430" s="593"/>
      <c r="L430" s="291"/>
      <c r="N430" s="266"/>
      <c r="O430" s="586"/>
      <c r="P430" s="587"/>
      <c r="Q430" s="581"/>
      <c r="R430" s="582"/>
      <c r="S430" s="582"/>
      <c r="T430" s="583"/>
      <c r="U430" s="591"/>
      <c r="V430" s="592"/>
      <c r="W430" s="592"/>
      <c r="X430" s="593"/>
    </row>
    <row r="431" spans="1:25" ht="14.25">
      <c r="A431" s="293" t="s">
        <v>6</v>
      </c>
      <c r="B431" s="294"/>
      <c r="C431" s="270" t="s">
        <v>271</v>
      </c>
      <c r="D431" s="597" t="str">
        <f>IF(②選手情報入力!$E$30="","",②選手情報入力!$E$30)</f>
        <v/>
      </c>
      <c r="E431" s="598"/>
      <c r="F431" s="598"/>
      <c r="G431" s="599"/>
      <c r="H431" s="591"/>
      <c r="I431" s="592"/>
      <c r="J431" s="592"/>
      <c r="K431" s="593"/>
      <c r="L431" s="291"/>
      <c r="N431" s="293" t="s">
        <v>6</v>
      </c>
      <c r="O431" s="294"/>
      <c r="P431" s="270" t="s">
        <v>271</v>
      </c>
      <c r="Q431" s="597" t="str">
        <f>IF(②選手情報入力!$E$30="","",②選手情報入力!$E$30)</f>
        <v/>
      </c>
      <c r="R431" s="598"/>
      <c r="S431" s="598"/>
      <c r="T431" s="599"/>
      <c r="U431" s="591"/>
      <c r="V431" s="592"/>
      <c r="W431" s="592"/>
      <c r="X431" s="593"/>
    </row>
    <row r="432" spans="1:25" ht="14.25" customHeight="1">
      <c r="A432" s="600" t="str">
        <f>IF(②選手情報入力!$B$30="","",②選手情報入力!$B$30)</f>
        <v/>
      </c>
      <c r="B432" s="601"/>
      <c r="C432" s="604" t="s">
        <v>286</v>
      </c>
      <c r="D432" s="606" t="str">
        <f>IF(②選手情報入力!$D$30="","",②選手情報入力!$D$30)</f>
        <v/>
      </c>
      <c r="E432" s="607"/>
      <c r="F432" s="607"/>
      <c r="G432" s="608"/>
      <c r="H432" s="591"/>
      <c r="I432" s="592"/>
      <c r="J432" s="592"/>
      <c r="K432" s="593"/>
      <c r="L432" s="291"/>
      <c r="N432" s="600" t="str">
        <f>IF(②選手情報入力!$B$30="","",②選手情報入力!$B$30)</f>
        <v/>
      </c>
      <c r="O432" s="601"/>
      <c r="P432" s="604" t="s">
        <v>286</v>
      </c>
      <c r="Q432" s="606" t="str">
        <f>IF(②選手情報入力!$D$30="","",②選手情報入力!$D$30)</f>
        <v/>
      </c>
      <c r="R432" s="607"/>
      <c r="S432" s="607"/>
      <c r="T432" s="608"/>
      <c r="U432" s="591"/>
      <c r="V432" s="592"/>
      <c r="W432" s="592"/>
      <c r="X432" s="593"/>
    </row>
    <row r="433" spans="1:25" ht="13.9" customHeight="1" thickBot="1">
      <c r="A433" s="602"/>
      <c r="B433" s="603"/>
      <c r="C433" s="605"/>
      <c r="D433" s="609"/>
      <c r="E433" s="610"/>
      <c r="F433" s="610"/>
      <c r="G433" s="611"/>
      <c r="H433" s="594"/>
      <c r="I433" s="595"/>
      <c r="J433" s="595"/>
      <c r="K433" s="596"/>
      <c r="L433" s="291"/>
      <c r="N433" s="602"/>
      <c r="O433" s="603"/>
      <c r="P433" s="605"/>
      <c r="Q433" s="609"/>
      <c r="R433" s="610"/>
      <c r="S433" s="610"/>
      <c r="T433" s="611"/>
      <c r="U433" s="594"/>
      <c r="V433" s="595"/>
      <c r="W433" s="595"/>
      <c r="X433" s="596"/>
    </row>
    <row r="434" spans="1:25" ht="20.45" customHeight="1" thickTop="1" thickBot="1">
      <c r="A434" s="522" t="s">
        <v>289</v>
      </c>
      <c r="B434" s="525" t="s">
        <v>290</v>
      </c>
      <c r="C434" s="526"/>
      <c r="D434" s="526"/>
      <c r="E434" s="527"/>
      <c r="F434" s="528" t="s">
        <v>291</v>
      </c>
      <c r="G434" s="529"/>
      <c r="H434" s="530">
        <f>①団体情報入力!$D$5</f>
        <v>0</v>
      </c>
      <c r="I434" s="531"/>
      <c r="J434" s="531"/>
      <c r="K434" s="532"/>
      <c r="L434" s="291"/>
      <c r="N434" s="522" t="s">
        <v>289</v>
      </c>
      <c r="O434" s="525" t="s">
        <v>290</v>
      </c>
      <c r="P434" s="526"/>
      <c r="Q434" s="526"/>
      <c r="R434" s="527"/>
      <c r="S434" s="528" t="s">
        <v>291</v>
      </c>
      <c r="T434" s="529"/>
      <c r="U434" s="530">
        <f>①団体情報入力!$D$5</f>
        <v>0</v>
      </c>
      <c r="V434" s="531"/>
      <c r="W434" s="531"/>
      <c r="X434" s="532"/>
    </row>
    <row r="435" spans="1:25" ht="13.15" customHeight="1">
      <c r="A435" s="523"/>
      <c r="B435" s="533"/>
      <c r="C435" s="534"/>
      <c r="D435" s="534"/>
      <c r="E435" s="535"/>
      <c r="F435" s="295" t="s">
        <v>293</v>
      </c>
      <c r="G435" s="270" t="s">
        <v>294</v>
      </c>
      <c r="H435" s="269"/>
      <c r="I435" s="270" t="s">
        <v>264</v>
      </c>
      <c r="J435" s="269"/>
      <c r="K435" s="296" t="s">
        <v>295</v>
      </c>
      <c r="L435" s="297"/>
      <c r="M435" s="298"/>
      <c r="N435" s="523"/>
      <c r="O435" s="533"/>
      <c r="P435" s="534"/>
      <c r="Q435" s="534"/>
      <c r="R435" s="535"/>
      <c r="S435" s="295" t="s">
        <v>293</v>
      </c>
      <c r="T435" s="270" t="s">
        <v>294</v>
      </c>
      <c r="U435" s="269"/>
      <c r="V435" s="270" t="s">
        <v>264</v>
      </c>
      <c r="W435" s="269"/>
      <c r="X435" s="296" t="s">
        <v>295</v>
      </c>
    </row>
    <row r="436" spans="1:25" ht="13.15" customHeight="1">
      <c r="A436" s="523"/>
      <c r="B436" s="536"/>
      <c r="C436" s="537"/>
      <c r="D436" s="537"/>
      <c r="E436" s="538"/>
      <c r="F436" s="548"/>
      <c r="G436" s="550"/>
      <c r="H436" s="551"/>
      <c r="I436" s="542" t="str">
        <f>IF(②選手情報入力!J30="","",②選手情報入力!J30)</f>
        <v/>
      </c>
      <c r="J436" s="543"/>
      <c r="K436" s="546"/>
      <c r="L436" s="291"/>
      <c r="N436" s="523"/>
      <c r="O436" s="536"/>
      <c r="P436" s="537"/>
      <c r="Q436" s="537"/>
      <c r="R436" s="538"/>
      <c r="S436" s="548"/>
      <c r="T436" s="550"/>
      <c r="U436" s="551"/>
      <c r="V436" s="542" t="str">
        <f>IF(②選手情報入力!M30="","",②選手情報入力!M30)</f>
        <v/>
      </c>
      <c r="W436" s="543"/>
      <c r="X436" s="546"/>
    </row>
    <row r="437" spans="1:25" ht="13.15" customHeight="1">
      <c r="A437" s="524"/>
      <c r="B437" s="539"/>
      <c r="C437" s="540"/>
      <c r="D437" s="540"/>
      <c r="E437" s="541"/>
      <c r="F437" s="549"/>
      <c r="G437" s="552"/>
      <c r="H437" s="553"/>
      <c r="I437" s="544"/>
      <c r="J437" s="545"/>
      <c r="K437" s="547"/>
      <c r="L437" s="291"/>
      <c r="N437" s="524"/>
      <c r="O437" s="539"/>
      <c r="P437" s="540"/>
      <c r="Q437" s="540"/>
      <c r="R437" s="541"/>
      <c r="S437" s="549"/>
      <c r="T437" s="552"/>
      <c r="U437" s="553"/>
      <c r="V437" s="544"/>
      <c r="W437" s="545"/>
      <c r="X437" s="547"/>
    </row>
    <row r="438" spans="1:25" ht="14.45" customHeight="1">
      <c r="A438" s="339" t="s">
        <v>296</v>
      </c>
      <c r="B438" s="554"/>
      <c r="C438" s="555"/>
      <c r="D438" s="555"/>
      <c r="E438" s="556"/>
      <c r="F438" s="560"/>
      <c r="G438" s="562"/>
      <c r="H438" s="563"/>
      <c r="I438" s="566" t="str">
        <f>IF(②選手情報入力!K30="","同上",②選手情報入力!K30)</f>
        <v>同上</v>
      </c>
      <c r="J438" s="567"/>
      <c r="K438" s="570"/>
      <c r="L438" s="291"/>
      <c r="N438" s="339" t="s">
        <v>296</v>
      </c>
      <c r="O438" s="554"/>
      <c r="P438" s="555"/>
      <c r="Q438" s="555"/>
      <c r="R438" s="556"/>
      <c r="S438" s="560"/>
      <c r="T438" s="562"/>
      <c r="U438" s="563"/>
      <c r="V438" s="566" t="str">
        <f>IF(②選手情報入力!N30="","同上",②選手情報入力!N30)</f>
        <v>同上</v>
      </c>
      <c r="W438" s="567"/>
      <c r="X438" s="570"/>
    </row>
    <row r="439" spans="1:25" ht="15" customHeight="1" thickBot="1">
      <c r="A439" s="340" t="s">
        <v>297</v>
      </c>
      <c r="B439" s="557"/>
      <c r="C439" s="558"/>
      <c r="D439" s="558"/>
      <c r="E439" s="559"/>
      <c r="F439" s="561"/>
      <c r="G439" s="564"/>
      <c r="H439" s="565"/>
      <c r="I439" s="568"/>
      <c r="J439" s="569"/>
      <c r="K439" s="571"/>
      <c r="L439" s="291"/>
      <c r="N439" s="340" t="s">
        <v>297</v>
      </c>
      <c r="O439" s="557"/>
      <c r="P439" s="558"/>
      <c r="Q439" s="558"/>
      <c r="R439" s="559"/>
      <c r="S439" s="561"/>
      <c r="T439" s="564"/>
      <c r="U439" s="565"/>
      <c r="V439" s="568"/>
      <c r="W439" s="569"/>
      <c r="X439" s="571"/>
    </row>
    <row r="440" spans="1:25" ht="15" thickBot="1">
      <c r="A440" s="299" t="s">
        <v>298</v>
      </c>
      <c r="B440" s="300" t="s">
        <v>299</v>
      </c>
      <c r="C440" s="301"/>
      <c r="D440" s="301"/>
      <c r="E440" s="301"/>
      <c r="F440" s="301"/>
      <c r="G440" s="301"/>
      <c r="H440" s="301"/>
      <c r="I440" s="301"/>
      <c r="J440" s="301"/>
      <c r="K440" s="302"/>
      <c r="L440" s="291"/>
      <c r="N440" s="299" t="s">
        <v>298</v>
      </c>
      <c r="O440" s="300" t="s">
        <v>299</v>
      </c>
      <c r="P440" s="301"/>
      <c r="Q440" s="301"/>
      <c r="R440" s="301"/>
      <c r="S440" s="301"/>
      <c r="T440" s="301"/>
      <c r="U440" s="301"/>
      <c r="V440" s="301"/>
      <c r="W440" s="301"/>
      <c r="X440" s="302"/>
    </row>
    <row r="441" spans="1:25">
      <c r="A441" s="303"/>
      <c r="B441" s="280"/>
      <c r="C441" s="280"/>
      <c r="D441" s="280"/>
      <c r="E441" s="280"/>
      <c r="F441" s="280"/>
      <c r="G441" s="280"/>
      <c r="H441" s="280"/>
      <c r="I441" s="280"/>
      <c r="J441" s="280"/>
      <c r="K441" s="281"/>
      <c r="L441" s="291"/>
      <c r="N441" s="303"/>
      <c r="O441" s="280"/>
      <c r="P441" s="280"/>
      <c r="Q441" s="280"/>
      <c r="R441" s="280"/>
      <c r="S441" s="280"/>
      <c r="T441" s="280"/>
      <c r="U441" s="280"/>
      <c r="V441" s="280"/>
      <c r="W441" s="280"/>
      <c r="X441" s="281"/>
    </row>
    <row r="442" spans="1:25" ht="14.25">
      <c r="A442" s="304" t="s">
        <v>273</v>
      </c>
      <c r="B442" s="280"/>
      <c r="C442" s="280"/>
      <c r="D442" s="280"/>
      <c r="E442" s="280"/>
      <c r="F442" s="280"/>
      <c r="G442" s="280"/>
      <c r="H442" s="280"/>
      <c r="I442" s="279"/>
      <c r="J442" s="282"/>
      <c r="K442" s="614" t="s">
        <v>364</v>
      </c>
      <c r="L442" s="615"/>
      <c r="M442" s="306"/>
      <c r="N442" s="304" t="s">
        <v>273</v>
      </c>
      <c r="O442" s="280"/>
      <c r="P442" s="280"/>
      <c r="Q442" s="280"/>
      <c r="R442" s="280"/>
      <c r="S442" s="280"/>
      <c r="T442" s="280"/>
      <c r="U442" s="280"/>
      <c r="V442" s="279"/>
      <c r="W442" s="282"/>
      <c r="X442" s="614" t="s">
        <v>364</v>
      </c>
      <c r="Y442" s="615"/>
    </row>
    <row r="443" spans="1:25" ht="14.25">
      <c r="A443" s="304" t="s">
        <v>274</v>
      </c>
      <c r="B443" s="280"/>
      <c r="C443" s="280"/>
      <c r="D443" s="280"/>
      <c r="E443" s="280"/>
      <c r="F443" s="280"/>
      <c r="G443" s="280"/>
      <c r="H443" s="280"/>
      <c r="I443" s="279"/>
      <c r="J443" s="282"/>
      <c r="K443" s="616" t="s">
        <v>300</v>
      </c>
      <c r="L443" s="617"/>
      <c r="M443" s="306"/>
      <c r="N443" s="304" t="s">
        <v>274</v>
      </c>
      <c r="O443" s="280"/>
      <c r="P443" s="280"/>
      <c r="Q443" s="280"/>
      <c r="R443" s="280"/>
      <c r="S443" s="280"/>
      <c r="T443" s="280"/>
      <c r="U443" s="280"/>
      <c r="V443" s="279"/>
      <c r="W443" s="282"/>
      <c r="X443" s="616" t="s">
        <v>300</v>
      </c>
      <c r="Y443" s="617"/>
    </row>
    <row r="444" spans="1:25" ht="14.25">
      <c r="A444" s="304" t="s">
        <v>275</v>
      </c>
      <c r="B444" s="280"/>
      <c r="C444" s="280"/>
      <c r="D444" s="280"/>
      <c r="E444" s="280"/>
      <c r="F444" s="280"/>
      <c r="G444" s="280"/>
      <c r="H444" s="280"/>
      <c r="I444" s="279"/>
      <c r="J444" s="282"/>
      <c r="K444" s="612" t="s">
        <v>301</v>
      </c>
      <c r="L444" s="613"/>
      <c r="M444" s="306"/>
      <c r="N444" s="304" t="s">
        <v>275</v>
      </c>
      <c r="O444" s="280"/>
      <c r="P444" s="280"/>
      <c r="Q444" s="280"/>
      <c r="R444" s="280"/>
      <c r="S444" s="280"/>
      <c r="T444" s="280"/>
      <c r="U444" s="280"/>
      <c r="V444" s="279"/>
      <c r="W444" s="282"/>
      <c r="X444" s="612" t="s">
        <v>301</v>
      </c>
      <c r="Y444" s="613"/>
    </row>
    <row r="445" spans="1:25" ht="48" customHeight="1">
      <c r="A445" s="307"/>
      <c r="B445" s="308"/>
      <c r="C445" s="308"/>
      <c r="D445" s="308"/>
      <c r="E445" s="308"/>
      <c r="F445" s="308"/>
      <c r="G445" s="308"/>
      <c r="H445" s="308"/>
      <c r="I445" s="308"/>
      <c r="J445" s="309"/>
      <c r="K445" s="310"/>
      <c r="L445" s="305"/>
      <c r="M445" s="311"/>
      <c r="N445" s="307"/>
      <c r="O445" s="308"/>
      <c r="P445" s="308"/>
      <c r="Q445" s="308"/>
      <c r="R445" s="308"/>
      <c r="S445" s="308"/>
      <c r="T445" s="308"/>
      <c r="U445" s="308"/>
      <c r="V445" s="308"/>
      <c r="W445" s="309"/>
      <c r="X445" s="310"/>
    </row>
    <row r="446" spans="1:25" ht="48" customHeight="1">
      <c r="A446" s="312"/>
      <c r="B446" s="313"/>
      <c r="C446" s="313"/>
      <c r="D446" s="313"/>
      <c r="E446" s="313"/>
      <c r="F446" s="313"/>
      <c r="G446" s="313"/>
      <c r="H446" s="313"/>
      <c r="I446" s="313"/>
      <c r="J446" s="314"/>
      <c r="K446" s="315"/>
      <c r="L446" s="316"/>
      <c r="M446" s="319"/>
      <c r="N446" s="312"/>
      <c r="O446" s="313"/>
      <c r="P446" s="313"/>
      <c r="Q446" s="313"/>
      <c r="R446" s="313"/>
      <c r="S446" s="313"/>
      <c r="T446" s="313"/>
      <c r="U446" s="313"/>
      <c r="V446" s="313"/>
      <c r="W446" s="314"/>
      <c r="X446" s="315"/>
      <c r="Y446" s="316"/>
    </row>
    <row r="447" spans="1:25" ht="26.25">
      <c r="A447" s="572" t="s">
        <v>362</v>
      </c>
      <c r="B447" s="572"/>
      <c r="C447" s="572"/>
      <c r="D447" s="572"/>
      <c r="E447" s="572"/>
      <c r="F447" s="572"/>
      <c r="G447" s="572"/>
      <c r="H447" s="572"/>
      <c r="I447" s="572"/>
      <c r="J447" s="572"/>
      <c r="K447" s="572"/>
      <c r="L447" s="291">
        <v>22</v>
      </c>
      <c r="N447" s="572" t="s">
        <v>362</v>
      </c>
      <c r="O447" s="572"/>
      <c r="P447" s="572"/>
      <c r="Q447" s="572"/>
      <c r="R447" s="572"/>
      <c r="S447" s="572"/>
      <c r="T447" s="572"/>
      <c r="U447" s="572"/>
      <c r="V447" s="572"/>
      <c r="W447" s="572"/>
      <c r="X447" s="572"/>
      <c r="Y447" s="291">
        <v>22</v>
      </c>
    </row>
    <row r="448" spans="1:25" ht="14.25" thickBot="1">
      <c r="A448" s="258"/>
      <c r="C448" s="259"/>
      <c r="D448" s="259" t="s">
        <v>303</v>
      </c>
      <c r="J448" s="292" t="s">
        <v>255</v>
      </c>
      <c r="L448" s="291"/>
      <c r="N448" s="258"/>
      <c r="P448" s="259"/>
      <c r="Q448" s="259" t="s">
        <v>303</v>
      </c>
      <c r="W448" s="292" t="s">
        <v>255</v>
      </c>
      <c r="Y448" s="291"/>
    </row>
    <row r="449" spans="1:25" ht="19.899999999999999" customHeight="1" thickBot="1">
      <c r="A449" s="261"/>
      <c r="B449" s="573" t="s">
        <v>279</v>
      </c>
      <c r="C449" s="574"/>
      <c r="D449" s="575" t="str">
        <f>IF(②選手情報入力!I31="","",②選手情報入力!I31)</f>
        <v/>
      </c>
      <c r="E449" s="576"/>
      <c r="F449" s="576"/>
      <c r="G449" s="577"/>
      <c r="H449" s="320" t="s">
        <v>280</v>
      </c>
      <c r="I449" s="321"/>
      <c r="J449" s="322"/>
      <c r="K449" s="323"/>
      <c r="L449" s="291"/>
      <c r="N449" s="261"/>
      <c r="O449" s="573" t="s">
        <v>279</v>
      </c>
      <c r="P449" s="574"/>
      <c r="Q449" s="575" t="str">
        <f>IF(②選手情報入力!L31="","",②選手情報入力!L31)</f>
        <v/>
      </c>
      <c r="R449" s="576"/>
      <c r="S449" s="576"/>
      <c r="T449" s="577"/>
      <c r="U449" s="320" t="s">
        <v>280</v>
      </c>
      <c r="V449" s="321"/>
      <c r="W449" s="322"/>
      <c r="X449" s="323"/>
      <c r="Y449" s="291"/>
    </row>
    <row r="450" spans="1:25" ht="21" customHeight="1">
      <c r="A450" s="264" t="s">
        <v>282</v>
      </c>
      <c r="B450" s="584" t="str">
        <f>IF(②選手情報入力!$G$31="","",②選手情報入力!$G$31)</f>
        <v/>
      </c>
      <c r="C450" s="585"/>
      <c r="D450" s="578"/>
      <c r="E450" s="579"/>
      <c r="F450" s="579"/>
      <c r="G450" s="580"/>
      <c r="H450" s="588"/>
      <c r="I450" s="589"/>
      <c r="J450" s="589"/>
      <c r="K450" s="590"/>
      <c r="L450" s="291"/>
      <c r="N450" s="264" t="s">
        <v>282</v>
      </c>
      <c r="O450" s="584" t="str">
        <f>IF(②選手情報入力!$G$31="","",②選手情報入力!$G$31)</f>
        <v/>
      </c>
      <c r="P450" s="585"/>
      <c r="Q450" s="578"/>
      <c r="R450" s="579"/>
      <c r="S450" s="579"/>
      <c r="T450" s="580"/>
      <c r="U450" s="588"/>
      <c r="V450" s="589"/>
      <c r="W450" s="589"/>
      <c r="X450" s="590"/>
      <c r="Y450" s="291"/>
    </row>
    <row r="451" spans="1:25" ht="19.899999999999999" customHeight="1" thickBot="1">
      <c r="A451" s="266"/>
      <c r="B451" s="586"/>
      <c r="C451" s="587"/>
      <c r="D451" s="581"/>
      <c r="E451" s="582"/>
      <c r="F451" s="582"/>
      <c r="G451" s="583"/>
      <c r="H451" s="591"/>
      <c r="I451" s="592"/>
      <c r="J451" s="592"/>
      <c r="K451" s="593"/>
      <c r="L451" s="291"/>
      <c r="N451" s="266"/>
      <c r="O451" s="586"/>
      <c r="P451" s="587"/>
      <c r="Q451" s="581"/>
      <c r="R451" s="582"/>
      <c r="S451" s="582"/>
      <c r="T451" s="583"/>
      <c r="U451" s="591"/>
      <c r="V451" s="592"/>
      <c r="W451" s="592"/>
      <c r="X451" s="593"/>
      <c r="Y451" s="291"/>
    </row>
    <row r="452" spans="1:25" ht="14.25">
      <c r="A452" s="293" t="s">
        <v>6</v>
      </c>
      <c r="B452" s="294"/>
      <c r="C452" s="270" t="s">
        <v>271</v>
      </c>
      <c r="D452" s="597" t="str">
        <f>IF(②選手情報入力!$E$31="","",②選手情報入力!$E$31)</f>
        <v/>
      </c>
      <c r="E452" s="598"/>
      <c r="F452" s="598"/>
      <c r="G452" s="599"/>
      <c r="H452" s="591"/>
      <c r="I452" s="592"/>
      <c r="J452" s="592"/>
      <c r="K452" s="593"/>
      <c r="L452" s="291"/>
      <c r="N452" s="293" t="s">
        <v>6</v>
      </c>
      <c r="O452" s="294"/>
      <c r="P452" s="270" t="s">
        <v>271</v>
      </c>
      <c r="Q452" s="597" t="str">
        <f>IF(②選手情報入力!$E$31="","",②選手情報入力!$E$31)</f>
        <v/>
      </c>
      <c r="R452" s="598"/>
      <c r="S452" s="598"/>
      <c r="T452" s="599"/>
      <c r="U452" s="591"/>
      <c r="V452" s="592"/>
      <c r="W452" s="592"/>
      <c r="X452" s="593"/>
      <c r="Y452" s="291"/>
    </row>
    <row r="453" spans="1:25" ht="13.15" customHeight="1">
      <c r="A453" s="600" t="str">
        <f>IF(②選手情報入力!$B$31="","",②選手情報入力!$B$31)</f>
        <v/>
      </c>
      <c r="B453" s="601"/>
      <c r="C453" s="604" t="s">
        <v>286</v>
      </c>
      <c r="D453" s="606" t="str">
        <f>IF(②選手情報入力!$D$31="","",②選手情報入力!$D$31)</f>
        <v/>
      </c>
      <c r="E453" s="607"/>
      <c r="F453" s="607"/>
      <c r="G453" s="608"/>
      <c r="H453" s="591"/>
      <c r="I453" s="592"/>
      <c r="J453" s="592"/>
      <c r="K453" s="593"/>
      <c r="L453" s="291"/>
      <c r="N453" s="600" t="str">
        <f>IF(②選手情報入力!$B$31="","",②選手情報入力!$B$31)</f>
        <v/>
      </c>
      <c r="O453" s="601"/>
      <c r="P453" s="604" t="s">
        <v>286</v>
      </c>
      <c r="Q453" s="606" t="str">
        <f>IF(②選手情報入力!$D$31="","",②選手情報入力!$D$31)</f>
        <v/>
      </c>
      <c r="R453" s="607"/>
      <c r="S453" s="607"/>
      <c r="T453" s="608"/>
      <c r="U453" s="591"/>
      <c r="V453" s="592"/>
      <c r="W453" s="592"/>
      <c r="X453" s="593"/>
      <c r="Y453" s="291"/>
    </row>
    <row r="454" spans="1:25" ht="13.9" customHeight="1" thickBot="1">
      <c r="A454" s="602"/>
      <c r="B454" s="603"/>
      <c r="C454" s="605"/>
      <c r="D454" s="609"/>
      <c r="E454" s="610"/>
      <c r="F454" s="610"/>
      <c r="G454" s="611"/>
      <c r="H454" s="594"/>
      <c r="I454" s="595"/>
      <c r="J454" s="595"/>
      <c r="K454" s="596"/>
      <c r="L454" s="291"/>
      <c r="N454" s="602"/>
      <c r="O454" s="603"/>
      <c r="P454" s="605"/>
      <c r="Q454" s="609"/>
      <c r="R454" s="610"/>
      <c r="S454" s="610"/>
      <c r="T454" s="611"/>
      <c r="U454" s="594"/>
      <c r="V454" s="595"/>
      <c r="W454" s="595"/>
      <c r="X454" s="596"/>
      <c r="Y454" s="291"/>
    </row>
    <row r="455" spans="1:25" ht="20.45" customHeight="1" thickTop="1" thickBot="1">
      <c r="A455" s="522" t="s">
        <v>289</v>
      </c>
      <c r="B455" s="525" t="s">
        <v>290</v>
      </c>
      <c r="C455" s="526"/>
      <c r="D455" s="526"/>
      <c r="E455" s="527"/>
      <c r="F455" s="528" t="s">
        <v>291</v>
      </c>
      <c r="G455" s="529"/>
      <c r="H455" s="530">
        <f>①団体情報入力!$D$5</f>
        <v>0</v>
      </c>
      <c r="I455" s="531"/>
      <c r="J455" s="531"/>
      <c r="K455" s="532"/>
      <c r="L455" s="291"/>
      <c r="N455" s="522" t="s">
        <v>289</v>
      </c>
      <c r="O455" s="525" t="s">
        <v>290</v>
      </c>
      <c r="P455" s="526"/>
      <c r="Q455" s="526"/>
      <c r="R455" s="527"/>
      <c r="S455" s="528" t="s">
        <v>291</v>
      </c>
      <c r="T455" s="529"/>
      <c r="U455" s="530">
        <f>①団体情報入力!$D$5</f>
        <v>0</v>
      </c>
      <c r="V455" s="531"/>
      <c r="W455" s="531"/>
      <c r="X455" s="532"/>
      <c r="Y455" s="291"/>
    </row>
    <row r="456" spans="1:25" ht="13.15" customHeight="1">
      <c r="A456" s="523"/>
      <c r="B456" s="533"/>
      <c r="C456" s="534"/>
      <c r="D456" s="534"/>
      <c r="E456" s="535"/>
      <c r="F456" s="295" t="s">
        <v>293</v>
      </c>
      <c r="G456" s="270" t="s">
        <v>294</v>
      </c>
      <c r="H456" s="269"/>
      <c r="I456" s="270" t="s">
        <v>264</v>
      </c>
      <c r="J456" s="269"/>
      <c r="K456" s="296" t="s">
        <v>295</v>
      </c>
      <c r="L456" s="297"/>
      <c r="M456" s="298"/>
      <c r="N456" s="523"/>
      <c r="O456" s="533"/>
      <c r="P456" s="534"/>
      <c r="Q456" s="534"/>
      <c r="R456" s="535"/>
      <c r="S456" s="295" t="s">
        <v>293</v>
      </c>
      <c r="T456" s="270" t="s">
        <v>294</v>
      </c>
      <c r="U456" s="269"/>
      <c r="V456" s="270" t="s">
        <v>264</v>
      </c>
      <c r="W456" s="269"/>
      <c r="X456" s="296" t="s">
        <v>295</v>
      </c>
      <c r="Y456" s="297"/>
    </row>
    <row r="457" spans="1:25" ht="13.15" customHeight="1">
      <c r="A457" s="523"/>
      <c r="B457" s="536"/>
      <c r="C457" s="537"/>
      <c r="D457" s="537"/>
      <c r="E457" s="538"/>
      <c r="F457" s="548"/>
      <c r="G457" s="550"/>
      <c r="H457" s="551"/>
      <c r="I457" s="542" t="str">
        <f>IF(②選手情報入力!J31="","",②選手情報入力!J31)</f>
        <v/>
      </c>
      <c r="J457" s="543"/>
      <c r="K457" s="546"/>
      <c r="L457" s="291"/>
      <c r="N457" s="523"/>
      <c r="O457" s="536"/>
      <c r="P457" s="537"/>
      <c r="Q457" s="537"/>
      <c r="R457" s="538"/>
      <c r="S457" s="548"/>
      <c r="T457" s="550"/>
      <c r="U457" s="551"/>
      <c r="V457" s="542" t="str">
        <f>IF(②選手情報入力!M31="","",②選手情報入力!M31)</f>
        <v/>
      </c>
      <c r="W457" s="543"/>
      <c r="X457" s="546"/>
      <c r="Y457" s="291"/>
    </row>
    <row r="458" spans="1:25" ht="13.15" customHeight="1">
      <c r="A458" s="524"/>
      <c r="B458" s="539"/>
      <c r="C458" s="540"/>
      <c r="D458" s="540"/>
      <c r="E458" s="541"/>
      <c r="F458" s="549"/>
      <c r="G458" s="552"/>
      <c r="H458" s="553"/>
      <c r="I458" s="544"/>
      <c r="J458" s="545"/>
      <c r="K458" s="547"/>
      <c r="L458" s="291"/>
      <c r="N458" s="524"/>
      <c r="O458" s="539"/>
      <c r="P458" s="540"/>
      <c r="Q458" s="540"/>
      <c r="R458" s="541"/>
      <c r="S458" s="549"/>
      <c r="T458" s="552"/>
      <c r="U458" s="553"/>
      <c r="V458" s="544"/>
      <c r="W458" s="545"/>
      <c r="X458" s="547"/>
      <c r="Y458" s="291"/>
    </row>
    <row r="459" spans="1:25" ht="14.45" customHeight="1">
      <c r="A459" s="339" t="s">
        <v>296</v>
      </c>
      <c r="B459" s="554"/>
      <c r="C459" s="555"/>
      <c r="D459" s="555"/>
      <c r="E459" s="556"/>
      <c r="F459" s="560"/>
      <c r="G459" s="562"/>
      <c r="H459" s="563"/>
      <c r="I459" s="566" t="str">
        <f>IF(②選手情報入力!K31="","同上",②選手情報入力!K31)</f>
        <v>同上</v>
      </c>
      <c r="J459" s="567"/>
      <c r="K459" s="570"/>
      <c r="L459" s="291"/>
      <c r="N459" s="339" t="s">
        <v>296</v>
      </c>
      <c r="O459" s="554"/>
      <c r="P459" s="555"/>
      <c r="Q459" s="555"/>
      <c r="R459" s="556"/>
      <c r="S459" s="560"/>
      <c r="T459" s="562"/>
      <c r="U459" s="563"/>
      <c r="V459" s="566" t="str">
        <f>IF(②選手情報入力!N31="","同上",②選手情報入力!N31)</f>
        <v>同上</v>
      </c>
      <c r="W459" s="567"/>
      <c r="X459" s="570"/>
      <c r="Y459" s="291"/>
    </row>
    <row r="460" spans="1:25" ht="15" customHeight="1" thickBot="1">
      <c r="A460" s="340" t="s">
        <v>297</v>
      </c>
      <c r="B460" s="557"/>
      <c r="C460" s="558"/>
      <c r="D460" s="558"/>
      <c r="E460" s="559"/>
      <c r="F460" s="561"/>
      <c r="G460" s="564"/>
      <c r="H460" s="565"/>
      <c r="I460" s="568"/>
      <c r="J460" s="569"/>
      <c r="K460" s="571"/>
      <c r="L460" s="291"/>
      <c r="N460" s="340" t="s">
        <v>297</v>
      </c>
      <c r="O460" s="557"/>
      <c r="P460" s="558"/>
      <c r="Q460" s="558"/>
      <c r="R460" s="559"/>
      <c r="S460" s="561"/>
      <c r="T460" s="564"/>
      <c r="U460" s="565"/>
      <c r="V460" s="568"/>
      <c r="W460" s="569"/>
      <c r="X460" s="571"/>
      <c r="Y460" s="291"/>
    </row>
    <row r="461" spans="1:25" ht="15" thickBot="1">
      <c r="A461" s="299" t="s">
        <v>298</v>
      </c>
      <c r="B461" s="300" t="s">
        <v>299</v>
      </c>
      <c r="C461" s="301"/>
      <c r="D461" s="301"/>
      <c r="E461" s="301"/>
      <c r="F461" s="301"/>
      <c r="G461" s="301"/>
      <c r="H461" s="301"/>
      <c r="I461" s="301"/>
      <c r="J461" s="301"/>
      <c r="K461" s="302"/>
      <c r="L461" s="291"/>
      <c r="N461" s="299" t="s">
        <v>298</v>
      </c>
      <c r="O461" s="300" t="s">
        <v>299</v>
      </c>
      <c r="P461" s="301"/>
      <c r="Q461" s="301"/>
      <c r="R461" s="301"/>
      <c r="S461" s="301"/>
      <c r="T461" s="301"/>
      <c r="U461" s="301"/>
      <c r="V461" s="301"/>
      <c r="W461" s="301"/>
      <c r="X461" s="302"/>
      <c r="Y461" s="291"/>
    </row>
    <row r="462" spans="1:25">
      <c r="A462" s="303"/>
      <c r="B462" s="280"/>
      <c r="C462" s="280"/>
      <c r="D462" s="280"/>
      <c r="E462" s="280"/>
      <c r="F462" s="280"/>
      <c r="G462" s="280"/>
      <c r="H462" s="280"/>
      <c r="I462" s="280"/>
      <c r="J462" s="280"/>
      <c r="K462" s="281"/>
      <c r="L462" s="291"/>
      <c r="N462" s="303"/>
      <c r="O462" s="280"/>
      <c r="P462" s="280"/>
      <c r="Q462" s="280"/>
      <c r="R462" s="280"/>
      <c r="S462" s="280"/>
      <c r="T462" s="280"/>
      <c r="U462" s="280"/>
      <c r="V462" s="280"/>
      <c r="W462" s="280"/>
      <c r="X462" s="281"/>
      <c r="Y462" s="291"/>
    </row>
    <row r="463" spans="1:25" ht="14.25">
      <c r="A463" s="304" t="s">
        <v>273</v>
      </c>
      <c r="B463" s="280"/>
      <c r="C463" s="280"/>
      <c r="D463" s="280"/>
      <c r="E463" s="280"/>
      <c r="F463" s="280"/>
      <c r="G463" s="280"/>
      <c r="H463" s="280"/>
      <c r="I463" s="279"/>
      <c r="J463" s="282"/>
      <c r="K463" s="614" t="s">
        <v>364</v>
      </c>
      <c r="L463" s="615"/>
      <c r="M463" s="306"/>
      <c r="N463" s="304" t="s">
        <v>273</v>
      </c>
      <c r="O463" s="280"/>
      <c r="P463" s="280"/>
      <c r="Q463" s="280"/>
      <c r="R463" s="280"/>
      <c r="S463" s="280"/>
      <c r="T463" s="280"/>
      <c r="U463" s="280"/>
      <c r="V463" s="279"/>
      <c r="W463" s="282"/>
      <c r="X463" s="614" t="s">
        <v>364</v>
      </c>
      <c r="Y463" s="615"/>
    </row>
    <row r="464" spans="1:25" ht="14.25">
      <c r="A464" s="304" t="s">
        <v>274</v>
      </c>
      <c r="B464" s="280"/>
      <c r="C464" s="280"/>
      <c r="D464" s="280"/>
      <c r="E464" s="280"/>
      <c r="F464" s="280"/>
      <c r="G464" s="280"/>
      <c r="H464" s="280"/>
      <c r="I464" s="279"/>
      <c r="J464" s="282"/>
      <c r="K464" s="616" t="s">
        <v>300</v>
      </c>
      <c r="L464" s="617"/>
      <c r="M464" s="306"/>
      <c r="N464" s="304" t="s">
        <v>274</v>
      </c>
      <c r="O464" s="280"/>
      <c r="P464" s="280"/>
      <c r="Q464" s="280"/>
      <c r="R464" s="280"/>
      <c r="S464" s="280"/>
      <c r="T464" s="280"/>
      <c r="U464" s="280"/>
      <c r="V464" s="279"/>
      <c r="W464" s="282"/>
      <c r="X464" s="616" t="s">
        <v>300</v>
      </c>
      <c r="Y464" s="617"/>
    </row>
    <row r="465" spans="1:25" ht="14.25">
      <c r="A465" s="304" t="s">
        <v>275</v>
      </c>
      <c r="B465" s="280"/>
      <c r="C465" s="280"/>
      <c r="D465" s="280"/>
      <c r="E465" s="280"/>
      <c r="F465" s="280"/>
      <c r="G465" s="280"/>
      <c r="H465" s="280"/>
      <c r="I465" s="279"/>
      <c r="J465" s="282"/>
      <c r="K465" s="612" t="s">
        <v>301</v>
      </c>
      <c r="L465" s="613"/>
      <c r="M465" s="306"/>
      <c r="N465" s="304" t="s">
        <v>275</v>
      </c>
      <c r="O465" s="280"/>
      <c r="P465" s="280"/>
      <c r="Q465" s="280"/>
      <c r="R465" s="280"/>
      <c r="S465" s="280"/>
      <c r="T465" s="280"/>
      <c r="U465" s="280"/>
      <c r="V465" s="279"/>
      <c r="W465" s="282"/>
      <c r="X465" s="612" t="s">
        <v>301</v>
      </c>
      <c r="Y465" s="613"/>
    </row>
    <row r="466" spans="1:25" ht="14.25">
      <c r="A466" s="307"/>
      <c r="B466" s="308"/>
      <c r="C466" s="308"/>
      <c r="D466" s="308"/>
      <c r="E466" s="308"/>
      <c r="F466" s="308"/>
      <c r="G466" s="308"/>
      <c r="H466" s="308"/>
      <c r="I466" s="308"/>
      <c r="J466" s="309"/>
      <c r="K466" s="310"/>
      <c r="L466" s="305"/>
      <c r="N466" s="307"/>
      <c r="O466" s="308"/>
      <c r="P466" s="308"/>
      <c r="Q466" s="308"/>
      <c r="R466" s="308"/>
      <c r="S466" s="308"/>
      <c r="T466" s="308"/>
      <c r="U466" s="308"/>
      <c r="V466" s="308"/>
      <c r="W466" s="309"/>
      <c r="X466" s="310"/>
      <c r="Y466" s="305"/>
    </row>
    <row r="467" spans="1:25" ht="48" customHeight="1">
      <c r="A467" s="307"/>
      <c r="B467" s="308"/>
      <c r="C467" s="308"/>
      <c r="D467" s="308"/>
      <c r="E467" s="308"/>
      <c r="F467" s="308"/>
      <c r="G467" s="308"/>
      <c r="H467" s="308"/>
      <c r="I467" s="308"/>
      <c r="J467" s="309"/>
      <c r="K467" s="310"/>
      <c r="L467" s="305"/>
      <c r="M467" s="311"/>
      <c r="N467" s="307"/>
      <c r="O467" s="308"/>
      <c r="P467" s="308"/>
      <c r="Q467" s="308"/>
      <c r="R467" s="308"/>
      <c r="S467" s="308"/>
      <c r="T467" s="308"/>
      <c r="U467" s="308"/>
      <c r="V467" s="308"/>
      <c r="W467" s="309"/>
      <c r="X467" s="310"/>
    </row>
    <row r="468" spans="1:25" ht="69" customHeight="1">
      <c r="A468" s="312"/>
      <c r="B468" s="313"/>
      <c r="C468" s="313"/>
      <c r="D468" s="313"/>
      <c r="E468" s="313"/>
      <c r="F468" s="313"/>
      <c r="G468" s="313"/>
      <c r="H468" s="313"/>
      <c r="I468" s="313"/>
      <c r="J468" s="314"/>
      <c r="K468" s="315"/>
      <c r="L468" s="316"/>
      <c r="M468" s="317"/>
      <c r="N468" s="312"/>
      <c r="O468" s="313"/>
      <c r="P468" s="313"/>
      <c r="Q468" s="313"/>
      <c r="R468" s="313"/>
      <c r="S468" s="313"/>
      <c r="T468" s="313"/>
      <c r="U468" s="313"/>
      <c r="V468" s="313"/>
      <c r="W468" s="314"/>
      <c r="X468" s="315"/>
    </row>
    <row r="469" spans="1:25" ht="26.25">
      <c r="A469" s="572" t="s">
        <v>363</v>
      </c>
      <c r="B469" s="572"/>
      <c r="C469" s="572"/>
      <c r="D469" s="572"/>
      <c r="E469" s="572"/>
      <c r="F469" s="572"/>
      <c r="G469" s="572"/>
      <c r="H469" s="572"/>
      <c r="I469" s="572"/>
      <c r="J469" s="572"/>
      <c r="K469" s="572"/>
      <c r="L469" s="291">
        <v>23</v>
      </c>
      <c r="N469" s="572" t="s">
        <v>362</v>
      </c>
      <c r="O469" s="572"/>
      <c r="P469" s="572"/>
      <c r="Q469" s="572"/>
      <c r="R469" s="572"/>
      <c r="S469" s="572"/>
      <c r="T469" s="572"/>
      <c r="U469" s="572"/>
      <c r="V469" s="572"/>
      <c r="W469" s="572"/>
      <c r="X469" s="572"/>
      <c r="Y469" s="256">
        <v>23</v>
      </c>
    </row>
    <row r="470" spans="1:25" ht="14.25" thickBot="1">
      <c r="A470" s="258"/>
      <c r="C470" s="259"/>
      <c r="D470" s="259" t="s">
        <v>303</v>
      </c>
      <c r="J470" s="292" t="s">
        <v>255</v>
      </c>
      <c r="L470" s="291"/>
      <c r="N470" s="258"/>
      <c r="P470" s="259"/>
      <c r="Q470" s="259" t="s">
        <v>303</v>
      </c>
      <c r="W470" s="292" t="s">
        <v>255</v>
      </c>
    </row>
    <row r="471" spans="1:25" ht="19.899999999999999" customHeight="1" thickBot="1">
      <c r="A471" s="261"/>
      <c r="B471" s="573" t="s">
        <v>279</v>
      </c>
      <c r="C471" s="574"/>
      <c r="D471" s="575" t="str">
        <f>IF(②選手情報入力!I32="","",②選手情報入力!I32)</f>
        <v/>
      </c>
      <c r="E471" s="576"/>
      <c r="F471" s="576"/>
      <c r="G471" s="577"/>
      <c r="H471" s="320" t="s">
        <v>280</v>
      </c>
      <c r="I471" s="321"/>
      <c r="J471" s="322"/>
      <c r="K471" s="323"/>
      <c r="L471" s="291"/>
      <c r="N471" s="261"/>
      <c r="O471" s="573" t="s">
        <v>279</v>
      </c>
      <c r="P471" s="574"/>
      <c r="Q471" s="575" t="str">
        <f>IF(②選手情報入力!L32="","",②選手情報入力!L32)</f>
        <v/>
      </c>
      <c r="R471" s="576"/>
      <c r="S471" s="576"/>
      <c r="T471" s="577"/>
      <c r="U471" s="320" t="s">
        <v>280</v>
      </c>
      <c r="V471" s="321"/>
      <c r="W471" s="322"/>
      <c r="X471" s="323"/>
    </row>
    <row r="472" spans="1:25" ht="21" customHeight="1">
      <c r="A472" s="264" t="s">
        <v>282</v>
      </c>
      <c r="B472" s="584" t="str">
        <f>IF(②選手情報入力!$G$32="","",②選手情報入力!$G$32)</f>
        <v/>
      </c>
      <c r="C472" s="585"/>
      <c r="D472" s="578"/>
      <c r="E472" s="579"/>
      <c r="F472" s="579"/>
      <c r="G472" s="580"/>
      <c r="H472" s="588"/>
      <c r="I472" s="589"/>
      <c r="J472" s="589"/>
      <c r="K472" s="590"/>
      <c r="L472" s="291"/>
      <c r="N472" s="264" t="s">
        <v>282</v>
      </c>
      <c r="O472" s="584" t="str">
        <f>IF(②選手情報入力!$G$32="","",②選手情報入力!$G$32)</f>
        <v/>
      </c>
      <c r="P472" s="585"/>
      <c r="Q472" s="578"/>
      <c r="R472" s="579"/>
      <c r="S472" s="579"/>
      <c r="T472" s="580"/>
      <c r="U472" s="588"/>
      <c r="V472" s="589"/>
      <c r="W472" s="589"/>
      <c r="X472" s="590"/>
    </row>
    <row r="473" spans="1:25" ht="19.899999999999999" customHeight="1" thickBot="1">
      <c r="A473" s="266"/>
      <c r="B473" s="586"/>
      <c r="C473" s="587"/>
      <c r="D473" s="581"/>
      <c r="E473" s="582"/>
      <c r="F473" s="582"/>
      <c r="G473" s="583"/>
      <c r="H473" s="591"/>
      <c r="I473" s="592"/>
      <c r="J473" s="592"/>
      <c r="K473" s="593"/>
      <c r="L473" s="291"/>
      <c r="N473" s="266"/>
      <c r="O473" s="586"/>
      <c r="P473" s="587"/>
      <c r="Q473" s="581"/>
      <c r="R473" s="582"/>
      <c r="S473" s="582"/>
      <c r="T473" s="583"/>
      <c r="U473" s="591"/>
      <c r="V473" s="592"/>
      <c r="W473" s="592"/>
      <c r="X473" s="593"/>
    </row>
    <row r="474" spans="1:25" ht="14.25">
      <c r="A474" s="293" t="s">
        <v>6</v>
      </c>
      <c r="B474" s="294"/>
      <c r="C474" s="270" t="s">
        <v>271</v>
      </c>
      <c r="D474" s="597" t="str">
        <f>IF(②選手情報入力!$E$32="","",②選手情報入力!$E$32)</f>
        <v/>
      </c>
      <c r="E474" s="598"/>
      <c r="F474" s="598"/>
      <c r="G474" s="599"/>
      <c r="H474" s="591"/>
      <c r="I474" s="592"/>
      <c r="J474" s="592"/>
      <c r="K474" s="593"/>
      <c r="L474" s="291"/>
      <c r="N474" s="293" t="s">
        <v>6</v>
      </c>
      <c r="O474" s="294"/>
      <c r="P474" s="270" t="s">
        <v>271</v>
      </c>
      <c r="Q474" s="597" t="str">
        <f>IF(②選手情報入力!$E$32="","",②選手情報入力!$E$32)</f>
        <v/>
      </c>
      <c r="R474" s="598"/>
      <c r="S474" s="598"/>
      <c r="T474" s="599"/>
      <c r="U474" s="591"/>
      <c r="V474" s="592"/>
      <c r="W474" s="592"/>
      <c r="X474" s="593"/>
    </row>
    <row r="475" spans="1:25" ht="14.25" customHeight="1">
      <c r="A475" s="600" t="str">
        <f>IF(②選手情報入力!$B$32="","",②選手情報入力!$B$32)</f>
        <v/>
      </c>
      <c r="B475" s="601"/>
      <c r="C475" s="604" t="s">
        <v>286</v>
      </c>
      <c r="D475" s="606" t="str">
        <f>IF(②選手情報入力!$D$32="","",②選手情報入力!$D$32)</f>
        <v/>
      </c>
      <c r="E475" s="607"/>
      <c r="F475" s="607"/>
      <c r="G475" s="608"/>
      <c r="H475" s="591"/>
      <c r="I475" s="592"/>
      <c r="J475" s="592"/>
      <c r="K475" s="593"/>
      <c r="L475" s="291"/>
      <c r="N475" s="600" t="str">
        <f>IF(②選手情報入力!$B$32="","",②選手情報入力!$B$32)</f>
        <v/>
      </c>
      <c r="O475" s="601"/>
      <c r="P475" s="604" t="s">
        <v>286</v>
      </c>
      <c r="Q475" s="606" t="str">
        <f>IF(②選手情報入力!$D$32="","",②選手情報入力!$D$32)</f>
        <v/>
      </c>
      <c r="R475" s="607"/>
      <c r="S475" s="607"/>
      <c r="T475" s="608"/>
      <c r="U475" s="591"/>
      <c r="V475" s="592"/>
      <c r="W475" s="592"/>
      <c r="X475" s="593"/>
    </row>
    <row r="476" spans="1:25" ht="13.9" customHeight="1" thickBot="1">
      <c r="A476" s="602"/>
      <c r="B476" s="603"/>
      <c r="C476" s="605"/>
      <c r="D476" s="609"/>
      <c r="E476" s="610"/>
      <c r="F476" s="610"/>
      <c r="G476" s="611"/>
      <c r="H476" s="594"/>
      <c r="I476" s="595"/>
      <c r="J476" s="595"/>
      <c r="K476" s="596"/>
      <c r="L476" s="291"/>
      <c r="N476" s="602"/>
      <c r="O476" s="603"/>
      <c r="P476" s="605"/>
      <c r="Q476" s="609"/>
      <c r="R476" s="610"/>
      <c r="S476" s="610"/>
      <c r="T476" s="611"/>
      <c r="U476" s="594"/>
      <c r="V476" s="595"/>
      <c r="W476" s="595"/>
      <c r="X476" s="596"/>
    </row>
    <row r="477" spans="1:25" ht="20.45" customHeight="1" thickTop="1" thickBot="1">
      <c r="A477" s="522" t="s">
        <v>289</v>
      </c>
      <c r="B477" s="525" t="s">
        <v>290</v>
      </c>
      <c r="C477" s="526"/>
      <c r="D477" s="526"/>
      <c r="E477" s="527"/>
      <c r="F477" s="528" t="s">
        <v>291</v>
      </c>
      <c r="G477" s="529"/>
      <c r="H477" s="530">
        <f>①団体情報入力!$D$5</f>
        <v>0</v>
      </c>
      <c r="I477" s="531"/>
      <c r="J477" s="531"/>
      <c r="K477" s="532"/>
      <c r="L477" s="291"/>
      <c r="N477" s="522" t="s">
        <v>289</v>
      </c>
      <c r="O477" s="525" t="s">
        <v>290</v>
      </c>
      <c r="P477" s="526"/>
      <c r="Q477" s="526"/>
      <c r="R477" s="527"/>
      <c r="S477" s="528" t="s">
        <v>291</v>
      </c>
      <c r="T477" s="529"/>
      <c r="U477" s="530">
        <f>①団体情報入力!$D$5</f>
        <v>0</v>
      </c>
      <c r="V477" s="531"/>
      <c r="W477" s="531"/>
      <c r="X477" s="532"/>
    </row>
    <row r="478" spans="1:25" ht="13.15" customHeight="1">
      <c r="A478" s="523"/>
      <c r="B478" s="533"/>
      <c r="C478" s="534"/>
      <c r="D478" s="534"/>
      <c r="E478" s="535"/>
      <c r="F478" s="295" t="s">
        <v>293</v>
      </c>
      <c r="G478" s="270" t="s">
        <v>294</v>
      </c>
      <c r="H478" s="269"/>
      <c r="I478" s="270" t="s">
        <v>264</v>
      </c>
      <c r="J478" s="269"/>
      <c r="K478" s="296" t="s">
        <v>295</v>
      </c>
      <c r="L478" s="297"/>
      <c r="M478" s="298"/>
      <c r="N478" s="523"/>
      <c r="O478" s="533"/>
      <c r="P478" s="534"/>
      <c r="Q478" s="534"/>
      <c r="R478" s="535"/>
      <c r="S478" s="295" t="s">
        <v>293</v>
      </c>
      <c r="T478" s="270" t="s">
        <v>294</v>
      </c>
      <c r="U478" s="269"/>
      <c r="V478" s="270" t="s">
        <v>264</v>
      </c>
      <c r="W478" s="269"/>
      <c r="X478" s="296" t="s">
        <v>295</v>
      </c>
    </row>
    <row r="479" spans="1:25" ht="13.15" customHeight="1">
      <c r="A479" s="523"/>
      <c r="B479" s="536"/>
      <c r="C479" s="537"/>
      <c r="D479" s="537"/>
      <c r="E479" s="538"/>
      <c r="F479" s="548"/>
      <c r="G479" s="550"/>
      <c r="H479" s="551"/>
      <c r="I479" s="542" t="str">
        <f>IF(②選手情報入力!J32="","",②選手情報入力!J32)</f>
        <v/>
      </c>
      <c r="J479" s="543"/>
      <c r="K479" s="546"/>
      <c r="L479" s="291"/>
      <c r="N479" s="523"/>
      <c r="O479" s="536"/>
      <c r="P479" s="537"/>
      <c r="Q479" s="537"/>
      <c r="R479" s="538"/>
      <c r="S479" s="548"/>
      <c r="T479" s="550"/>
      <c r="U479" s="551"/>
      <c r="V479" s="542" t="str">
        <f>IF(②選手情報入力!M32="","",②選手情報入力!M32)</f>
        <v/>
      </c>
      <c r="W479" s="543"/>
      <c r="X479" s="546"/>
    </row>
    <row r="480" spans="1:25" ht="13.15" customHeight="1">
      <c r="A480" s="524"/>
      <c r="B480" s="539"/>
      <c r="C480" s="540"/>
      <c r="D480" s="540"/>
      <c r="E480" s="541"/>
      <c r="F480" s="549"/>
      <c r="G480" s="552"/>
      <c r="H480" s="553"/>
      <c r="I480" s="544"/>
      <c r="J480" s="545"/>
      <c r="K480" s="547"/>
      <c r="L480" s="291"/>
      <c r="N480" s="524"/>
      <c r="O480" s="539"/>
      <c r="P480" s="540"/>
      <c r="Q480" s="540"/>
      <c r="R480" s="541"/>
      <c r="S480" s="549"/>
      <c r="T480" s="552"/>
      <c r="U480" s="553"/>
      <c r="V480" s="544"/>
      <c r="W480" s="545"/>
      <c r="X480" s="547"/>
    </row>
    <row r="481" spans="1:25" ht="14.45" customHeight="1">
      <c r="A481" s="339" t="s">
        <v>296</v>
      </c>
      <c r="B481" s="554"/>
      <c r="C481" s="555"/>
      <c r="D481" s="555"/>
      <c r="E481" s="556"/>
      <c r="F481" s="560"/>
      <c r="G481" s="562"/>
      <c r="H481" s="563"/>
      <c r="I481" s="566" t="str">
        <f>IF(②選手情報入力!K32="","同上",②選手情報入力!K32)</f>
        <v>同上</v>
      </c>
      <c r="J481" s="567"/>
      <c r="K481" s="570"/>
      <c r="L481" s="291"/>
      <c r="N481" s="339" t="s">
        <v>296</v>
      </c>
      <c r="O481" s="554"/>
      <c r="P481" s="555"/>
      <c r="Q481" s="555"/>
      <c r="R481" s="556"/>
      <c r="S481" s="560"/>
      <c r="T481" s="562"/>
      <c r="U481" s="563"/>
      <c r="V481" s="566" t="str">
        <f>IF(②選手情報入力!N32="","同上",②選手情報入力!N32)</f>
        <v>同上</v>
      </c>
      <c r="W481" s="567"/>
      <c r="X481" s="570"/>
    </row>
    <row r="482" spans="1:25" ht="15" customHeight="1" thickBot="1">
      <c r="A482" s="340" t="s">
        <v>297</v>
      </c>
      <c r="B482" s="557"/>
      <c r="C482" s="558"/>
      <c r="D482" s="558"/>
      <c r="E482" s="559"/>
      <c r="F482" s="561"/>
      <c r="G482" s="564"/>
      <c r="H482" s="565"/>
      <c r="I482" s="568"/>
      <c r="J482" s="569"/>
      <c r="K482" s="571"/>
      <c r="L482" s="291"/>
      <c r="N482" s="340" t="s">
        <v>297</v>
      </c>
      <c r="O482" s="557"/>
      <c r="P482" s="558"/>
      <c r="Q482" s="558"/>
      <c r="R482" s="559"/>
      <c r="S482" s="561"/>
      <c r="T482" s="564"/>
      <c r="U482" s="565"/>
      <c r="V482" s="568"/>
      <c r="W482" s="569"/>
      <c r="X482" s="571"/>
    </row>
    <row r="483" spans="1:25" ht="15" thickBot="1">
      <c r="A483" s="299" t="s">
        <v>298</v>
      </c>
      <c r="B483" s="300" t="s">
        <v>299</v>
      </c>
      <c r="C483" s="301"/>
      <c r="D483" s="301"/>
      <c r="E483" s="301"/>
      <c r="F483" s="301"/>
      <c r="G483" s="301"/>
      <c r="H483" s="301"/>
      <c r="I483" s="301"/>
      <c r="J483" s="301"/>
      <c r="K483" s="302"/>
      <c r="L483" s="291"/>
      <c r="N483" s="299" t="s">
        <v>298</v>
      </c>
      <c r="O483" s="300" t="s">
        <v>299</v>
      </c>
      <c r="P483" s="301"/>
      <c r="Q483" s="301"/>
      <c r="R483" s="301"/>
      <c r="S483" s="301"/>
      <c r="T483" s="301"/>
      <c r="U483" s="301"/>
      <c r="V483" s="301"/>
      <c r="W483" s="301"/>
      <c r="X483" s="302"/>
    </row>
    <row r="484" spans="1:25">
      <c r="A484" s="303"/>
      <c r="B484" s="280"/>
      <c r="C484" s="280"/>
      <c r="D484" s="280"/>
      <c r="E484" s="280"/>
      <c r="F484" s="280"/>
      <c r="G484" s="280"/>
      <c r="H484" s="280"/>
      <c r="I484" s="280"/>
      <c r="J484" s="280"/>
      <c r="K484" s="281"/>
      <c r="L484" s="291"/>
      <c r="N484" s="303"/>
      <c r="O484" s="280"/>
      <c r="P484" s="280"/>
      <c r="Q484" s="280"/>
      <c r="R484" s="280"/>
      <c r="S484" s="280"/>
      <c r="T484" s="280"/>
      <c r="U484" s="280"/>
      <c r="V484" s="280"/>
      <c r="W484" s="280"/>
      <c r="X484" s="281"/>
    </row>
    <row r="485" spans="1:25" ht="14.25">
      <c r="A485" s="304" t="s">
        <v>273</v>
      </c>
      <c r="B485" s="280"/>
      <c r="C485" s="280"/>
      <c r="D485" s="280"/>
      <c r="E485" s="280"/>
      <c r="F485" s="280"/>
      <c r="G485" s="280"/>
      <c r="H485" s="280"/>
      <c r="I485" s="279"/>
      <c r="J485" s="282"/>
      <c r="K485" s="614" t="s">
        <v>364</v>
      </c>
      <c r="L485" s="615"/>
      <c r="M485" s="306"/>
      <c r="N485" s="304" t="s">
        <v>273</v>
      </c>
      <c r="O485" s="280"/>
      <c r="P485" s="280"/>
      <c r="Q485" s="280"/>
      <c r="R485" s="280"/>
      <c r="S485" s="280"/>
      <c r="T485" s="280"/>
      <c r="U485" s="280"/>
      <c r="V485" s="279"/>
      <c r="W485" s="282"/>
      <c r="X485" s="614" t="s">
        <v>364</v>
      </c>
      <c r="Y485" s="615"/>
    </row>
    <row r="486" spans="1:25" ht="14.25">
      <c r="A486" s="304" t="s">
        <v>274</v>
      </c>
      <c r="B486" s="280"/>
      <c r="C486" s="280"/>
      <c r="D486" s="280"/>
      <c r="E486" s="280"/>
      <c r="F486" s="280"/>
      <c r="G486" s="280"/>
      <c r="H486" s="280"/>
      <c r="I486" s="279"/>
      <c r="J486" s="282"/>
      <c r="K486" s="616" t="s">
        <v>300</v>
      </c>
      <c r="L486" s="617"/>
      <c r="M486" s="306"/>
      <c r="N486" s="304" t="s">
        <v>274</v>
      </c>
      <c r="O486" s="280"/>
      <c r="P486" s="280"/>
      <c r="Q486" s="280"/>
      <c r="R486" s="280"/>
      <c r="S486" s="280"/>
      <c r="T486" s="280"/>
      <c r="U486" s="280"/>
      <c r="V486" s="279"/>
      <c r="W486" s="282"/>
      <c r="X486" s="616" t="s">
        <v>300</v>
      </c>
      <c r="Y486" s="617"/>
    </row>
    <row r="487" spans="1:25" ht="14.25">
      <c r="A487" s="304" t="s">
        <v>275</v>
      </c>
      <c r="B487" s="280"/>
      <c r="C487" s="280"/>
      <c r="D487" s="280"/>
      <c r="E487" s="280"/>
      <c r="F487" s="280"/>
      <c r="G487" s="280"/>
      <c r="H487" s="280"/>
      <c r="I487" s="279"/>
      <c r="J487" s="282"/>
      <c r="K487" s="612" t="s">
        <v>301</v>
      </c>
      <c r="L487" s="613"/>
      <c r="M487" s="306"/>
      <c r="N487" s="304" t="s">
        <v>275</v>
      </c>
      <c r="O487" s="280"/>
      <c r="P487" s="280"/>
      <c r="Q487" s="280"/>
      <c r="R487" s="280"/>
      <c r="S487" s="280"/>
      <c r="T487" s="280"/>
      <c r="U487" s="280"/>
      <c r="V487" s="279"/>
      <c r="W487" s="282"/>
      <c r="X487" s="612" t="s">
        <v>301</v>
      </c>
      <c r="Y487" s="613"/>
    </row>
    <row r="488" spans="1:25" ht="14.25">
      <c r="A488" s="307"/>
      <c r="B488" s="308"/>
      <c r="C488" s="308"/>
      <c r="D488" s="308"/>
      <c r="E488" s="308"/>
      <c r="F488" s="308"/>
      <c r="G488" s="308"/>
      <c r="H488" s="308"/>
      <c r="I488" s="308"/>
      <c r="J488" s="309"/>
      <c r="K488" s="310"/>
      <c r="L488" s="305"/>
      <c r="M488" s="311"/>
      <c r="N488" s="307"/>
      <c r="O488" s="308"/>
      <c r="P488" s="308"/>
      <c r="Q488" s="308"/>
      <c r="R488" s="308"/>
      <c r="S488" s="308"/>
      <c r="T488" s="308"/>
      <c r="U488" s="308"/>
      <c r="V488" s="308"/>
      <c r="W488" s="309"/>
      <c r="X488" s="310"/>
    </row>
    <row r="489" spans="1:25" ht="8.25" customHeight="1">
      <c r="A489" s="312"/>
      <c r="B489" s="313"/>
      <c r="C489" s="313"/>
      <c r="D489" s="313"/>
      <c r="E489" s="313"/>
      <c r="F489" s="313"/>
      <c r="G489" s="313"/>
      <c r="H489" s="313"/>
      <c r="I489" s="313"/>
      <c r="J489" s="314"/>
      <c r="K489" s="315"/>
      <c r="L489" s="316"/>
      <c r="M489" s="317"/>
      <c r="N489" s="312"/>
      <c r="O489" s="313"/>
      <c r="P489" s="313"/>
      <c r="Q489" s="313"/>
      <c r="R489" s="313"/>
      <c r="S489" s="313"/>
      <c r="T489" s="313"/>
      <c r="U489" s="313"/>
      <c r="V489" s="313"/>
      <c r="W489" s="314"/>
      <c r="X489" s="315"/>
    </row>
    <row r="490" spans="1:25" ht="26.25">
      <c r="A490" s="572" t="s">
        <v>362</v>
      </c>
      <c r="B490" s="572"/>
      <c r="C490" s="572"/>
      <c r="D490" s="572"/>
      <c r="E490" s="572"/>
      <c r="F490" s="572"/>
      <c r="G490" s="572"/>
      <c r="H490" s="572"/>
      <c r="I490" s="572"/>
      <c r="J490" s="572"/>
      <c r="K490" s="572"/>
      <c r="L490" s="291">
        <v>24</v>
      </c>
      <c r="N490" s="572" t="s">
        <v>362</v>
      </c>
      <c r="O490" s="572"/>
      <c r="P490" s="572"/>
      <c r="Q490" s="572"/>
      <c r="R490" s="572"/>
      <c r="S490" s="572"/>
      <c r="T490" s="572"/>
      <c r="U490" s="572"/>
      <c r="V490" s="572"/>
      <c r="W490" s="572"/>
      <c r="X490" s="572"/>
      <c r="Y490" s="256">
        <v>24</v>
      </c>
    </row>
    <row r="491" spans="1:25" ht="14.25" thickBot="1">
      <c r="A491" s="258"/>
      <c r="C491" s="259"/>
      <c r="D491" s="259" t="s">
        <v>303</v>
      </c>
      <c r="J491" s="292" t="s">
        <v>255</v>
      </c>
      <c r="L491" s="291"/>
      <c r="N491" s="258"/>
      <c r="P491" s="259"/>
      <c r="Q491" s="259" t="s">
        <v>303</v>
      </c>
      <c r="W491" s="292" t="s">
        <v>255</v>
      </c>
    </row>
    <row r="492" spans="1:25" ht="19.899999999999999" customHeight="1" thickBot="1">
      <c r="A492" s="261"/>
      <c r="B492" s="573" t="s">
        <v>279</v>
      </c>
      <c r="C492" s="574"/>
      <c r="D492" s="575" t="str">
        <f>IF(②選手情報入力!I33="","",②選手情報入力!I33)</f>
        <v/>
      </c>
      <c r="E492" s="576"/>
      <c r="F492" s="576"/>
      <c r="G492" s="577"/>
      <c r="H492" s="320" t="s">
        <v>280</v>
      </c>
      <c r="I492" s="321"/>
      <c r="J492" s="322"/>
      <c r="K492" s="323"/>
      <c r="L492" s="291"/>
      <c r="N492" s="261"/>
      <c r="O492" s="573" t="s">
        <v>279</v>
      </c>
      <c r="P492" s="574"/>
      <c r="Q492" s="575" t="str">
        <f>IF(②選手情報入力!L33="","",②選手情報入力!L33)</f>
        <v/>
      </c>
      <c r="R492" s="576"/>
      <c r="S492" s="576"/>
      <c r="T492" s="577"/>
      <c r="U492" s="320" t="s">
        <v>280</v>
      </c>
      <c r="V492" s="321"/>
      <c r="W492" s="322"/>
      <c r="X492" s="323"/>
    </row>
    <row r="493" spans="1:25" ht="21" customHeight="1">
      <c r="A493" s="264" t="s">
        <v>282</v>
      </c>
      <c r="B493" s="584" t="str">
        <f>IF(②選手情報入力!$G$33="","",②選手情報入力!$G$33)</f>
        <v/>
      </c>
      <c r="C493" s="585"/>
      <c r="D493" s="578"/>
      <c r="E493" s="579"/>
      <c r="F493" s="579"/>
      <c r="G493" s="580"/>
      <c r="H493" s="588"/>
      <c r="I493" s="589"/>
      <c r="J493" s="589"/>
      <c r="K493" s="590"/>
      <c r="L493" s="291"/>
      <c r="N493" s="264" t="s">
        <v>282</v>
      </c>
      <c r="O493" s="584" t="str">
        <f>IF(②選手情報入力!$G$33="","",②選手情報入力!$G$33)</f>
        <v/>
      </c>
      <c r="P493" s="585"/>
      <c r="Q493" s="578"/>
      <c r="R493" s="579"/>
      <c r="S493" s="579"/>
      <c r="T493" s="580"/>
      <c r="U493" s="588"/>
      <c r="V493" s="589"/>
      <c r="W493" s="589"/>
      <c r="X493" s="590"/>
    </row>
    <row r="494" spans="1:25" ht="19.899999999999999" customHeight="1" thickBot="1">
      <c r="A494" s="266"/>
      <c r="B494" s="586"/>
      <c r="C494" s="587"/>
      <c r="D494" s="581"/>
      <c r="E494" s="582"/>
      <c r="F494" s="582"/>
      <c r="G494" s="583"/>
      <c r="H494" s="591"/>
      <c r="I494" s="592"/>
      <c r="J494" s="592"/>
      <c r="K494" s="593"/>
      <c r="L494" s="291"/>
      <c r="N494" s="266"/>
      <c r="O494" s="586"/>
      <c r="P494" s="587"/>
      <c r="Q494" s="581"/>
      <c r="R494" s="582"/>
      <c r="S494" s="582"/>
      <c r="T494" s="583"/>
      <c r="U494" s="591"/>
      <c r="V494" s="592"/>
      <c r="W494" s="592"/>
      <c r="X494" s="593"/>
    </row>
    <row r="495" spans="1:25" ht="14.25">
      <c r="A495" s="293" t="s">
        <v>6</v>
      </c>
      <c r="B495" s="294"/>
      <c r="C495" s="270" t="s">
        <v>271</v>
      </c>
      <c r="D495" s="597" t="str">
        <f>IF(②選手情報入力!$E$33="","",②選手情報入力!$E$33)</f>
        <v/>
      </c>
      <c r="E495" s="598"/>
      <c r="F495" s="598"/>
      <c r="G495" s="599"/>
      <c r="H495" s="591"/>
      <c r="I495" s="592"/>
      <c r="J495" s="592"/>
      <c r="K495" s="593"/>
      <c r="L495" s="291"/>
      <c r="N495" s="293" t="s">
        <v>6</v>
      </c>
      <c r="O495" s="294"/>
      <c r="P495" s="270" t="s">
        <v>271</v>
      </c>
      <c r="Q495" s="597" t="str">
        <f>IF(②選手情報入力!$E$33="","",②選手情報入力!$E$33)</f>
        <v/>
      </c>
      <c r="R495" s="598"/>
      <c r="S495" s="598"/>
      <c r="T495" s="599"/>
      <c r="U495" s="591"/>
      <c r="V495" s="592"/>
      <c r="W495" s="592"/>
      <c r="X495" s="593"/>
    </row>
    <row r="496" spans="1:25" ht="14.25" customHeight="1">
      <c r="A496" s="600" t="str">
        <f>IF(②選手情報入力!$B$33="","",②選手情報入力!$B$33)</f>
        <v/>
      </c>
      <c r="B496" s="601"/>
      <c r="C496" s="604" t="s">
        <v>286</v>
      </c>
      <c r="D496" s="606" t="str">
        <f>IF(②選手情報入力!$D$33="","",②選手情報入力!$D$33)</f>
        <v/>
      </c>
      <c r="E496" s="607"/>
      <c r="F496" s="607"/>
      <c r="G496" s="608"/>
      <c r="H496" s="591"/>
      <c r="I496" s="592"/>
      <c r="J496" s="592"/>
      <c r="K496" s="593"/>
      <c r="L496" s="291"/>
      <c r="N496" s="600" t="str">
        <f>IF(②選手情報入力!$B$33="","",②選手情報入力!$B$33)</f>
        <v/>
      </c>
      <c r="O496" s="601"/>
      <c r="P496" s="604" t="s">
        <v>286</v>
      </c>
      <c r="Q496" s="606" t="str">
        <f>IF(②選手情報入力!$D$33="","",②選手情報入力!$D$33)</f>
        <v/>
      </c>
      <c r="R496" s="607"/>
      <c r="S496" s="607"/>
      <c r="T496" s="608"/>
      <c r="U496" s="591"/>
      <c r="V496" s="592"/>
      <c r="W496" s="592"/>
      <c r="X496" s="593"/>
    </row>
    <row r="497" spans="1:25" ht="13.9" customHeight="1" thickBot="1">
      <c r="A497" s="602"/>
      <c r="B497" s="603"/>
      <c r="C497" s="605"/>
      <c r="D497" s="609"/>
      <c r="E497" s="610"/>
      <c r="F497" s="610"/>
      <c r="G497" s="611"/>
      <c r="H497" s="594"/>
      <c r="I497" s="595"/>
      <c r="J497" s="595"/>
      <c r="K497" s="596"/>
      <c r="L497" s="291"/>
      <c r="N497" s="602"/>
      <c r="O497" s="603"/>
      <c r="P497" s="605"/>
      <c r="Q497" s="609"/>
      <c r="R497" s="610"/>
      <c r="S497" s="610"/>
      <c r="T497" s="611"/>
      <c r="U497" s="594"/>
      <c r="V497" s="595"/>
      <c r="W497" s="595"/>
      <c r="X497" s="596"/>
    </row>
    <row r="498" spans="1:25" ht="20.45" customHeight="1" thickTop="1" thickBot="1">
      <c r="A498" s="522" t="s">
        <v>289</v>
      </c>
      <c r="B498" s="525" t="s">
        <v>290</v>
      </c>
      <c r="C498" s="526"/>
      <c r="D498" s="526"/>
      <c r="E498" s="527"/>
      <c r="F498" s="528" t="s">
        <v>291</v>
      </c>
      <c r="G498" s="529"/>
      <c r="H498" s="530">
        <f>①団体情報入力!$D$5</f>
        <v>0</v>
      </c>
      <c r="I498" s="531"/>
      <c r="J498" s="531"/>
      <c r="K498" s="532"/>
      <c r="L498" s="291"/>
      <c r="N498" s="522" t="s">
        <v>289</v>
      </c>
      <c r="O498" s="525" t="s">
        <v>290</v>
      </c>
      <c r="P498" s="526"/>
      <c r="Q498" s="526"/>
      <c r="R498" s="527"/>
      <c r="S498" s="528" t="s">
        <v>291</v>
      </c>
      <c r="T498" s="529"/>
      <c r="U498" s="530">
        <f>①団体情報入力!$D$5</f>
        <v>0</v>
      </c>
      <c r="V498" s="531"/>
      <c r="W498" s="531"/>
      <c r="X498" s="532"/>
    </row>
    <row r="499" spans="1:25" ht="13.15" customHeight="1">
      <c r="A499" s="523"/>
      <c r="B499" s="533"/>
      <c r="C499" s="534"/>
      <c r="D499" s="534"/>
      <c r="E499" s="535"/>
      <c r="F499" s="295" t="s">
        <v>293</v>
      </c>
      <c r="G499" s="270" t="s">
        <v>294</v>
      </c>
      <c r="H499" s="269"/>
      <c r="I499" s="270" t="s">
        <v>264</v>
      </c>
      <c r="J499" s="269"/>
      <c r="K499" s="296" t="s">
        <v>295</v>
      </c>
      <c r="L499" s="297"/>
      <c r="M499" s="298"/>
      <c r="N499" s="523"/>
      <c r="O499" s="533"/>
      <c r="P499" s="534"/>
      <c r="Q499" s="534"/>
      <c r="R499" s="535"/>
      <c r="S499" s="295" t="s">
        <v>293</v>
      </c>
      <c r="T499" s="270" t="s">
        <v>294</v>
      </c>
      <c r="U499" s="269"/>
      <c r="V499" s="270" t="s">
        <v>264</v>
      </c>
      <c r="W499" s="269"/>
      <c r="X499" s="296" t="s">
        <v>295</v>
      </c>
    </row>
    <row r="500" spans="1:25" ht="13.15" customHeight="1">
      <c r="A500" s="523"/>
      <c r="B500" s="536"/>
      <c r="C500" s="537"/>
      <c r="D500" s="537"/>
      <c r="E500" s="538"/>
      <c r="F500" s="548"/>
      <c r="G500" s="550"/>
      <c r="H500" s="551"/>
      <c r="I500" s="542" t="str">
        <f>IF(②選手情報入力!J33="","",②選手情報入力!J33)</f>
        <v/>
      </c>
      <c r="J500" s="543"/>
      <c r="K500" s="546"/>
      <c r="L500" s="291"/>
      <c r="N500" s="523"/>
      <c r="O500" s="536"/>
      <c r="P500" s="537"/>
      <c r="Q500" s="537"/>
      <c r="R500" s="538"/>
      <c r="S500" s="548"/>
      <c r="T500" s="550"/>
      <c r="U500" s="551"/>
      <c r="V500" s="542" t="str">
        <f>IF(②選手情報入力!M33="","",②選手情報入力!M33)</f>
        <v/>
      </c>
      <c r="W500" s="543"/>
      <c r="X500" s="546"/>
    </row>
    <row r="501" spans="1:25" ht="13.15" customHeight="1">
      <c r="A501" s="524"/>
      <c r="B501" s="539"/>
      <c r="C501" s="540"/>
      <c r="D501" s="540"/>
      <c r="E501" s="541"/>
      <c r="F501" s="549"/>
      <c r="G501" s="552"/>
      <c r="H501" s="553"/>
      <c r="I501" s="544"/>
      <c r="J501" s="545"/>
      <c r="K501" s="547"/>
      <c r="L501" s="291"/>
      <c r="N501" s="524"/>
      <c r="O501" s="539"/>
      <c r="P501" s="540"/>
      <c r="Q501" s="540"/>
      <c r="R501" s="541"/>
      <c r="S501" s="549"/>
      <c r="T501" s="552"/>
      <c r="U501" s="553"/>
      <c r="V501" s="544"/>
      <c r="W501" s="545"/>
      <c r="X501" s="547"/>
    </row>
    <row r="502" spans="1:25" ht="14.45" customHeight="1">
      <c r="A502" s="339" t="s">
        <v>296</v>
      </c>
      <c r="B502" s="554"/>
      <c r="C502" s="555"/>
      <c r="D502" s="555"/>
      <c r="E502" s="556"/>
      <c r="F502" s="560"/>
      <c r="G502" s="562"/>
      <c r="H502" s="563"/>
      <c r="I502" s="566" t="str">
        <f>IF(②選手情報入力!K33="","同上",②選手情報入力!K33)</f>
        <v>同上</v>
      </c>
      <c r="J502" s="567"/>
      <c r="K502" s="570"/>
      <c r="L502" s="291"/>
      <c r="N502" s="339" t="s">
        <v>296</v>
      </c>
      <c r="O502" s="554"/>
      <c r="P502" s="555"/>
      <c r="Q502" s="555"/>
      <c r="R502" s="556"/>
      <c r="S502" s="560"/>
      <c r="T502" s="562"/>
      <c r="U502" s="563"/>
      <c r="V502" s="566" t="str">
        <f>IF(②選手情報入力!N33="","同上",②選手情報入力!N33)</f>
        <v>同上</v>
      </c>
      <c r="W502" s="567"/>
      <c r="X502" s="570"/>
    </row>
    <row r="503" spans="1:25" ht="15" customHeight="1" thickBot="1">
      <c r="A503" s="340" t="s">
        <v>297</v>
      </c>
      <c r="B503" s="557"/>
      <c r="C503" s="558"/>
      <c r="D503" s="558"/>
      <c r="E503" s="559"/>
      <c r="F503" s="561"/>
      <c r="G503" s="564"/>
      <c r="H503" s="565"/>
      <c r="I503" s="568"/>
      <c r="J503" s="569"/>
      <c r="K503" s="571"/>
      <c r="L503" s="291"/>
      <c r="N503" s="340" t="s">
        <v>297</v>
      </c>
      <c r="O503" s="557"/>
      <c r="P503" s="558"/>
      <c r="Q503" s="558"/>
      <c r="R503" s="559"/>
      <c r="S503" s="561"/>
      <c r="T503" s="564"/>
      <c r="U503" s="565"/>
      <c r="V503" s="568"/>
      <c r="W503" s="569"/>
      <c r="X503" s="571"/>
    </row>
    <row r="504" spans="1:25" ht="15" thickBot="1">
      <c r="A504" s="299" t="s">
        <v>298</v>
      </c>
      <c r="B504" s="300" t="s">
        <v>299</v>
      </c>
      <c r="C504" s="301"/>
      <c r="D504" s="301"/>
      <c r="E504" s="301"/>
      <c r="F504" s="301"/>
      <c r="G504" s="301"/>
      <c r="H504" s="301"/>
      <c r="I504" s="301"/>
      <c r="J504" s="301"/>
      <c r="K504" s="302"/>
      <c r="L504" s="291"/>
      <c r="N504" s="299" t="s">
        <v>298</v>
      </c>
      <c r="O504" s="300" t="s">
        <v>299</v>
      </c>
      <c r="P504" s="301"/>
      <c r="Q504" s="301"/>
      <c r="R504" s="301"/>
      <c r="S504" s="301"/>
      <c r="T504" s="301"/>
      <c r="U504" s="301"/>
      <c r="V504" s="301"/>
      <c r="W504" s="301"/>
      <c r="X504" s="302"/>
    </row>
    <row r="505" spans="1:25">
      <c r="A505" s="303"/>
      <c r="B505" s="280"/>
      <c r="C505" s="280"/>
      <c r="D505" s="280"/>
      <c r="E505" s="280"/>
      <c r="F505" s="280"/>
      <c r="G505" s="280"/>
      <c r="H505" s="280"/>
      <c r="I505" s="280"/>
      <c r="J505" s="280"/>
      <c r="K505" s="281"/>
      <c r="L505" s="291"/>
      <c r="N505" s="303"/>
      <c r="O505" s="280"/>
      <c r="P505" s="280"/>
      <c r="Q505" s="280"/>
      <c r="R505" s="280"/>
      <c r="S505" s="280"/>
      <c r="T505" s="280"/>
      <c r="U505" s="280"/>
      <c r="V505" s="280"/>
      <c r="W505" s="280"/>
      <c r="X505" s="281"/>
    </row>
    <row r="506" spans="1:25" ht="14.25">
      <c r="A506" s="304" t="s">
        <v>273</v>
      </c>
      <c r="B506" s="280"/>
      <c r="C506" s="280"/>
      <c r="D506" s="280"/>
      <c r="E506" s="280"/>
      <c r="F506" s="280"/>
      <c r="G506" s="280"/>
      <c r="H506" s="280"/>
      <c r="I506" s="279"/>
      <c r="J506" s="282"/>
      <c r="K506" s="614" t="s">
        <v>364</v>
      </c>
      <c r="L506" s="615"/>
      <c r="M506" s="306"/>
      <c r="N506" s="304" t="s">
        <v>273</v>
      </c>
      <c r="O506" s="280"/>
      <c r="P506" s="280"/>
      <c r="Q506" s="280"/>
      <c r="R506" s="280"/>
      <c r="S506" s="280"/>
      <c r="T506" s="280"/>
      <c r="U506" s="280"/>
      <c r="V506" s="279"/>
      <c r="W506" s="282"/>
      <c r="X506" s="614" t="s">
        <v>364</v>
      </c>
      <c r="Y506" s="615"/>
    </row>
    <row r="507" spans="1:25" ht="14.25">
      <c r="A507" s="304" t="s">
        <v>274</v>
      </c>
      <c r="B507" s="280"/>
      <c r="C507" s="280"/>
      <c r="D507" s="280"/>
      <c r="E507" s="280"/>
      <c r="F507" s="280"/>
      <c r="G507" s="280"/>
      <c r="H507" s="280"/>
      <c r="I507" s="279"/>
      <c r="J507" s="282"/>
      <c r="K507" s="616" t="s">
        <v>300</v>
      </c>
      <c r="L507" s="617"/>
      <c r="M507" s="306"/>
      <c r="N507" s="304" t="s">
        <v>274</v>
      </c>
      <c r="O507" s="280"/>
      <c r="P507" s="280"/>
      <c r="Q507" s="280"/>
      <c r="R507" s="280"/>
      <c r="S507" s="280"/>
      <c r="T507" s="280"/>
      <c r="U507" s="280"/>
      <c r="V507" s="279"/>
      <c r="W507" s="282"/>
      <c r="X507" s="616" t="s">
        <v>300</v>
      </c>
      <c r="Y507" s="617"/>
    </row>
    <row r="508" spans="1:25" ht="14.25">
      <c r="A508" s="304" t="s">
        <v>275</v>
      </c>
      <c r="B508" s="280"/>
      <c r="C508" s="280"/>
      <c r="D508" s="280"/>
      <c r="E508" s="280"/>
      <c r="F508" s="280"/>
      <c r="G508" s="280"/>
      <c r="H508" s="280"/>
      <c r="I508" s="279"/>
      <c r="J508" s="282"/>
      <c r="K508" s="612" t="s">
        <v>301</v>
      </c>
      <c r="L508" s="613"/>
      <c r="M508" s="306"/>
      <c r="N508" s="304" t="s">
        <v>275</v>
      </c>
      <c r="O508" s="280"/>
      <c r="P508" s="280"/>
      <c r="Q508" s="280"/>
      <c r="R508" s="280"/>
      <c r="S508" s="280"/>
      <c r="T508" s="280"/>
      <c r="U508" s="280"/>
      <c r="V508" s="279"/>
      <c r="W508" s="282"/>
      <c r="X508" s="612" t="s">
        <v>301</v>
      </c>
      <c r="Y508" s="613"/>
    </row>
    <row r="509" spans="1:25" ht="45" customHeight="1">
      <c r="A509" s="307"/>
      <c r="B509" s="308"/>
      <c r="C509" s="308"/>
      <c r="D509" s="308"/>
      <c r="E509" s="308"/>
      <c r="F509" s="308"/>
      <c r="G509" s="308"/>
      <c r="H509" s="308"/>
      <c r="I509" s="308"/>
      <c r="J509" s="309"/>
      <c r="K509" s="310"/>
      <c r="L509" s="305"/>
      <c r="M509" s="311"/>
      <c r="N509" s="307"/>
      <c r="O509" s="308"/>
      <c r="P509" s="308"/>
      <c r="Q509" s="308"/>
      <c r="R509" s="308"/>
      <c r="S509" s="308"/>
      <c r="T509" s="308"/>
      <c r="U509" s="308"/>
      <c r="V509" s="308"/>
      <c r="W509" s="309"/>
      <c r="X509" s="310"/>
    </row>
    <row r="510" spans="1:25" ht="71.25" customHeight="1">
      <c r="A510" s="312"/>
      <c r="B510" s="313"/>
      <c r="C510" s="313"/>
      <c r="D510" s="313"/>
      <c r="E510" s="313"/>
      <c r="F510" s="313"/>
      <c r="G510" s="313"/>
      <c r="H510" s="313"/>
      <c r="I510" s="313"/>
      <c r="J510" s="314"/>
      <c r="K510" s="315"/>
      <c r="L510" s="316"/>
      <c r="M510" s="317"/>
      <c r="N510" s="312"/>
      <c r="O510" s="313"/>
      <c r="P510" s="313"/>
      <c r="Q510" s="313"/>
      <c r="R510" s="313"/>
      <c r="S510" s="313"/>
      <c r="T510" s="313"/>
      <c r="U510" s="313"/>
      <c r="V510" s="313"/>
      <c r="W510" s="314"/>
      <c r="X510" s="315"/>
      <c r="Y510" s="318"/>
    </row>
    <row r="511" spans="1:25" ht="26.25">
      <c r="A511" s="572" t="s">
        <v>362</v>
      </c>
      <c r="B511" s="572"/>
      <c r="C511" s="572"/>
      <c r="D511" s="572"/>
      <c r="E511" s="572"/>
      <c r="F511" s="572"/>
      <c r="G511" s="572"/>
      <c r="H511" s="572"/>
      <c r="I511" s="572"/>
      <c r="J511" s="572"/>
      <c r="K511" s="572"/>
      <c r="L511" s="291">
        <v>25</v>
      </c>
      <c r="N511" s="572" t="s">
        <v>362</v>
      </c>
      <c r="O511" s="572"/>
      <c r="P511" s="572"/>
      <c r="Q511" s="572"/>
      <c r="R511" s="572"/>
      <c r="S511" s="572"/>
      <c r="T511" s="572"/>
      <c r="U511" s="572"/>
      <c r="V511" s="572"/>
      <c r="W511" s="572"/>
      <c r="X511" s="572"/>
      <c r="Y511" s="256">
        <v>25</v>
      </c>
    </row>
    <row r="512" spans="1:25" ht="14.25" thickBot="1">
      <c r="A512" s="258"/>
      <c r="C512" s="259"/>
      <c r="D512" s="259" t="s">
        <v>303</v>
      </c>
      <c r="J512" s="292" t="s">
        <v>255</v>
      </c>
      <c r="L512" s="291"/>
      <c r="N512" s="258"/>
      <c r="P512" s="259"/>
      <c r="Q512" s="259" t="s">
        <v>303</v>
      </c>
      <c r="W512" s="292" t="s">
        <v>255</v>
      </c>
    </row>
    <row r="513" spans="1:25" ht="19.899999999999999" customHeight="1" thickBot="1">
      <c r="A513" s="261"/>
      <c r="B513" s="573" t="s">
        <v>279</v>
      </c>
      <c r="C513" s="574"/>
      <c r="D513" s="575" t="str">
        <f>IF(②選手情報入力!I34="","",②選手情報入力!I34)</f>
        <v/>
      </c>
      <c r="E513" s="576"/>
      <c r="F513" s="576"/>
      <c r="G513" s="577"/>
      <c r="H513" s="320" t="s">
        <v>280</v>
      </c>
      <c r="I513" s="321"/>
      <c r="J513" s="322"/>
      <c r="K513" s="323"/>
      <c r="L513" s="291"/>
      <c r="N513" s="261"/>
      <c r="O513" s="573" t="s">
        <v>279</v>
      </c>
      <c r="P513" s="574"/>
      <c r="Q513" s="575" t="str">
        <f>IF(②選手情報入力!L34="","",②選手情報入力!L34)</f>
        <v/>
      </c>
      <c r="R513" s="576"/>
      <c r="S513" s="576"/>
      <c r="T513" s="577"/>
      <c r="U513" s="320" t="s">
        <v>280</v>
      </c>
      <c r="V513" s="321"/>
      <c r="W513" s="322"/>
      <c r="X513" s="323"/>
    </row>
    <row r="514" spans="1:25" ht="21" customHeight="1">
      <c r="A514" s="264" t="s">
        <v>282</v>
      </c>
      <c r="B514" s="584" t="str">
        <f>IF(②選手情報入力!$G$34="","",②選手情報入力!$G$34)</f>
        <v/>
      </c>
      <c r="C514" s="585"/>
      <c r="D514" s="578"/>
      <c r="E514" s="579"/>
      <c r="F514" s="579"/>
      <c r="G514" s="580"/>
      <c r="H514" s="588"/>
      <c r="I514" s="589"/>
      <c r="J514" s="589"/>
      <c r="K514" s="590"/>
      <c r="L514" s="291"/>
      <c r="N514" s="264" t="s">
        <v>282</v>
      </c>
      <c r="O514" s="584" t="str">
        <f>IF(②選手情報入力!$G$34="","",②選手情報入力!$G$34)</f>
        <v/>
      </c>
      <c r="P514" s="585"/>
      <c r="Q514" s="578"/>
      <c r="R514" s="579"/>
      <c r="S514" s="579"/>
      <c r="T514" s="580"/>
      <c r="U514" s="588"/>
      <c r="V514" s="589"/>
      <c r="W514" s="589"/>
      <c r="X514" s="590"/>
    </row>
    <row r="515" spans="1:25" ht="19.899999999999999" customHeight="1" thickBot="1">
      <c r="A515" s="266"/>
      <c r="B515" s="586"/>
      <c r="C515" s="587"/>
      <c r="D515" s="581"/>
      <c r="E515" s="582"/>
      <c r="F515" s="582"/>
      <c r="G515" s="583"/>
      <c r="H515" s="591"/>
      <c r="I515" s="592"/>
      <c r="J515" s="592"/>
      <c r="K515" s="593"/>
      <c r="L515" s="291"/>
      <c r="N515" s="266"/>
      <c r="O515" s="586"/>
      <c r="P515" s="587"/>
      <c r="Q515" s="581"/>
      <c r="R515" s="582"/>
      <c r="S515" s="582"/>
      <c r="T515" s="583"/>
      <c r="U515" s="591"/>
      <c r="V515" s="592"/>
      <c r="W515" s="592"/>
      <c r="X515" s="593"/>
    </row>
    <row r="516" spans="1:25" ht="14.25">
      <c r="A516" s="293" t="s">
        <v>6</v>
      </c>
      <c r="B516" s="294"/>
      <c r="C516" s="270" t="s">
        <v>271</v>
      </c>
      <c r="D516" s="597" t="str">
        <f>IF(②選手情報入力!$E$34="","",②選手情報入力!$E$34)</f>
        <v/>
      </c>
      <c r="E516" s="598"/>
      <c r="F516" s="598"/>
      <c r="G516" s="599"/>
      <c r="H516" s="591"/>
      <c r="I516" s="592"/>
      <c r="J516" s="592"/>
      <c r="K516" s="593"/>
      <c r="L516" s="291"/>
      <c r="N516" s="293" t="s">
        <v>6</v>
      </c>
      <c r="O516" s="294"/>
      <c r="P516" s="270" t="s">
        <v>271</v>
      </c>
      <c r="Q516" s="597" t="str">
        <f>IF(②選手情報入力!$E$34="","",②選手情報入力!$E$34)</f>
        <v/>
      </c>
      <c r="R516" s="598"/>
      <c r="S516" s="598"/>
      <c r="T516" s="599"/>
      <c r="U516" s="591"/>
      <c r="V516" s="592"/>
      <c r="W516" s="592"/>
      <c r="X516" s="593"/>
    </row>
    <row r="517" spans="1:25" ht="14.25" customHeight="1">
      <c r="A517" s="600" t="str">
        <f>IF(②選手情報入力!$B$34="","",②選手情報入力!$B$34)</f>
        <v/>
      </c>
      <c r="B517" s="601"/>
      <c r="C517" s="604" t="s">
        <v>286</v>
      </c>
      <c r="D517" s="606" t="str">
        <f>IF(②選手情報入力!$D$34="","",②選手情報入力!$D$34)</f>
        <v/>
      </c>
      <c r="E517" s="607"/>
      <c r="F517" s="607"/>
      <c r="G517" s="608"/>
      <c r="H517" s="591"/>
      <c r="I517" s="592"/>
      <c r="J517" s="592"/>
      <c r="K517" s="593"/>
      <c r="L517" s="291"/>
      <c r="N517" s="600" t="str">
        <f>IF(②選手情報入力!$B$34="","",②選手情報入力!$B$34)</f>
        <v/>
      </c>
      <c r="O517" s="601"/>
      <c r="P517" s="604" t="s">
        <v>286</v>
      </c>
      <c r="Q517" s="606" t="str">
        <f>IF(②選手情報入力!$D$34="","",②選手情報入力!$D$34)</f>
        <v/>
      </c>
      <c r="R517" s="607"/>
      <c r="S517" s="607"/>
      <c r="T517" s="608"/>
      <c r="U517" s="591"/>
      <c r="V517" s="592"/>
      <c r="W517" s="592"/>
      <c r="X517" s="593"/>
    </row>
    <row r="518" spans="1:25" ht="13.9" customHeight="1" thickBot="1">
      <c r="A518" s="602"/>
      <c r="B518" s="603"/>
      <c r="C518" s="605"/>
      <c r="D518" s="609"/>
      <c r="E518" s="610"/>
      <c r="F518" s="610"/>
      <c r="G518" s="611"/>
      <c r="H518" s="594"/>
      <c r="I518" s="595"/>
      <c r="J518" s="595"/>
      <c r="K518" s="596"/>
      <c r="L518" s="291"/>
      <c r="N518" s="602"/>
      <c r="O518" s="603"/>
      <c r="P518" s="605"/>
      <c r="Q518" s="609"/>
      <c r="R518" s="610"/>
      <c r="S518" s="610"/>
      <c r="T518" s="611"/>
      <c r="U518" s="594"/>
      <c r="V518" s="595"/>
      <c r="W518" s="595"/>
      <c r="X518" s="596"/>
    </row>
    <row r="519" spans="1:25" ht="20.45" customHeight="1" thickTop="1" thickBot="1">
      <c r="A519" s="522" t="s">
        <v>289</v>
      </c>
      <c r="B519" s="525" t="s">
        <v>290</v>
      </c>
      <c r="C519" s="526"/>
      <c r="D519" s="526"/>
      <c r="E519" s="527"/>
      <c r="F519" s="528" t="s">
        <v>291</v>
      </c>
      <c r="G519" s="529"/>
      <c r="H519" s="530">
        <f>①団体情報入力!$D$5</f>
        <v>0</v>
      </c>
      <c r="I519" s="531"/>
      <c r="J519" s="531"/>
      <c r="K519" s="532"/>
      <c r="L519" s="291"/>
      <c r="N519" s="522" t="s">
        <v>289</v>
      </c>
      <c r="O519" s="525" t="s">
        <v>290</v>
      </c>
      <c r="P519" s="526"/>
      <c r="Q519" s="526"/>
      <c r="R519" s="527"/>
      <c r="S519" s="528" t="s">
        <v>291</v>
      </c>
      <c r="T519" s="529"/>
      <c r="U519" s="530">
        <f>①団体情報入力!$D$5</f>
        <v>0</v>
      </c>
      <c r="V519" s="531"/>
      <c r="W519" s="531"/>
      <c r="X519" s="532"/>
    </row>
    <row r="520" spans="1:25" ht="13.15" customHeight="1">
      <c r="A520" s="523"/>
      <c r="B520" s="533"/>
      <c r="C520" s="534"/>
      <c r="D520" s="534"/>
      <c r="E520" s="535"/>
      <c r="F520" s="295" t="s">
        <v>293</v>
      </c>
      <c r="G520" s="270" t="s">
        <v>294</v>
      </c>
      <c r="H520" s="269"/>
      <c r="I520" s="270" t="s">
        <v>264</v>
      </c>
      <c r="J520" s="269"/>
      <c r="K520" s="296" t="s">
        <v>295</v>
      </c>
      <c r="L520" s="297"/>
      <c r="M520" s="298"/>
      <c r="N520" s="523"/>
      <c r="O520" s="533"/>
      <c r="P520" s="534"/>
      <c r="Q520" s="534"/>
      <c r="R520" s="535"/>
      <c r="S520" s="295" t="s">
        <v>293</v>
      </c>
      <c r="T520" s="270" t="s">
        <v>294</v>
      </c>
      <c r="U520" s="269"/>
      <c r="V520" s="270" t="s">
        <v>264</v>
      </c>
      <c r="W520" s="269"/>
      <c r="X520" s="296" t="s">
        <v>295</v>
      </c>
    </row>
    <row r="521" spans="1:25" ht="13.15" customHeight="1">
      <c r="A521" s="523"/>
      <c r="B521" s="536"/>
      <c r="C521" s="537"/>
      <c r="D521" s="537"/>
      <c r="E521" s="538"/>
      <c r="F521" s="548"/>
      <c r="G521" s="550"/>
      <c r="H521" s="551"/>
      <c r="I521" s="542" t="str">
        <f>IF(②選手情報入力!J34="","",②選手情報入力!J34)</f>
        <v/>
      </c>
      <c r="J521" s="543"/>
      <c r="K521" s="546"/>
      <c r="L521" s="291"/>
      <c r="N521" s="523"/>
      <c r="O521" s="536"/>
      <c r="P521" s="537"/>
      <c r="Q521" s="537"/>
      <c r="R521" s="538"/>
      <c r="S521" s="548"/>
      <c r="T521" s="550"/>
      <c r="U521" s="551"/>
      <c r="V521" s="542" t="str">
        <f>IF(②選手情報入力!M34="","",②選手情報入力!M34)</f>
        <v/>
      </c>
      <c r="W521" s="543"/>
      <c r="X521" s="546"/>
    </row>
    <row r="522" spans="1:25" ht="13.15" customHeight="1">
      <c r="A522" s="524"/>
      <c r="B522" s="539"/>
      <c r="C522" s="540"/>
      <c r="D522" s="540"/>
      <c r="E522" s="541"/>
      <c r="F522" s="549"/>
      <c r="G522" s="552"/>
      <c r="H522" s="553"/>
      <c r="I522" s="544"/>
      <c r="J522" s="545"/>
      <c r="K522" s="547"/>
      <c r="L522" s="291"/>
      <c r="N522" s="524"/>
      <c r="O522" s="539"/>
      <c r="P522" s="540"/>
      <c r="Q522" s="540"/>
      <c r="R522" s="541"/>
      <c r="S522" s="549"/>
      <c r="T522" s="552"/>
      <c r="U522" s="553"/>
      <c r="V522" s="544"/>
      <c r="W522" s="545"/>
      <c r="X522" s="547"/>
    </row>
    <row r="523" spans="1:25" ht="14.45" customHeight="1">
      <c r="A523" s="339" t="s">
        <v>296</v>
      </c>
      <c r="B523" s="554"/>
      <c r="C523" s="555"/>
      <c r="D523" s="555"/>
      <c r="E523" s="556"/>
      <c r="F523" s="560"/>
      <c r="G523" s="562"/>
      <c r="H523" s="563"/>
      <c r="I523" s="566" t="str">
        <f>IF(②選手情報入力!K34="","同上",②選手情報入力!K34)</f>
        <v>同上</v>
      </c>
      <c r="J523" s="567"/>
      <c r="K523" s="570"/>
      <c r="L523" s="291"/>
      <c r="N523" s="339" t="s">
        <v>296</v>
      </c>
      <c r="O523" s="554"/>
      <c r="P523" s="555"/>
      <c r="Q523" s="555"/>
      <c r="R523" s="556"/>
      <c r="S523" s="560"/>
      <c r="T523" s="562"/>
      <c r="U523" s="563"/>
      <c r="V523" s="566" t="str">
        <f>IF(②選手情報入力!N34="","同上",②選手情報入力!N34)</f>
        <v>同上</v>
      </c>
      <c r="W523" s="567"/>
      <c r="X523" s="570"/>
    </row>
    <row r="524" spans="1:25" ht="15" customHeight="1" thickBot="1">
      <c r="A524" s="340" t="s">
        <v>297</v>
      </c>
      <c r="B524" s="557"/>
      <c r="C524" s="558"/>
      <c r="D524" s="558"/>
      <c r="E524" s="559"/>
      <c r="F524" s="561"/>
      <c r="G524" s="564"/>
      <c r="H524" s="565"/>
      <c r="I524" s="568"/>
      <c r="J524" s="569"/>
      <c r="K524" s="571"/>
      <c r="L524" s="291"/>
      <c r="N524" s="340" t="s">
        <v>297</v>
      </c>
      <c r="O524" s="557"/>
      <c r="P524" s="558"/>
      <c r="Q524" s="558"/>
      <c r="R524" s="559"/>
      <c r="S524" s="561"/>
      <c r="T524" s="564"/>
      <c r="U524" s="565"/>
      <c r="V524" s="568"/>
      <c r="W524" s="569"/>
      <c r="X524" s="571"/>
    </row>
    <row r="525" spans="1:25" ht="15" thickBot="1">
      <c r="A525" s="299" t="s">
        <v>298</v>
      </c>
      <c r="B525" s="300" t="s">
        <v>299</v>
      </c>
      <c r="C525" s="301"/>
      <c r="D525" s="301"/>
      <c r="E525" s="301"/>
      <c r="F525" s="301"/>
      <c r="G525" s="301"/>
      <c r="H525" s="301"/>
      <c r="I525" s="301"/>
      <c r="J525" s="301"/>
      <c r="K525" s="302"/>
      <c r="L525" s="291"/>
      <c r="N525" s="299" t="s">
        <v>298</v>
      </c>
      <c r="O525" s="300" t="s">
        <v>299</v>
      </c>
      <c r="P525" s="301"/>
      <c r="Q525" s="301"/>
      <c r="R525" s="301"/>
      <c r="S525" s="301"/>
      <c r="T525" s="301"/>
      <c r="U525" s="301"/>
      <c r="V525" s="301"/>
      <c r="W525" s="301"/>
      <c r="X525" s="302"/>
    </row>
    <row r="526" spans="1:25">
      <c r="A526" s="303"/>
      <c r="B526" s="280"/>
      <c r="C526" s="280"/>
      <c r="D526" s="280"/>
      <c r="E526" s="280"/>
      <c r="F526" s="280"/>
      <c r="G526" s="280"/>
      <c r="H526" s="280"/>
      <c r="I526" s="280"/>
      <c r="J526" s="280"/>
      <c r="K526" s="281"/>
      <c r="L526" s="291"/>
      <c r="N526" s="303"/>
      <c r="O526" s="280"/>
      <c r="P526" s="280"/>
      <c r="Q526" s="280"/>
      <c r="R526" s="280"/>
      <c r="S526" s="280"/>
      <c r="T526" s="280"/>
      <c r="U526" s="280"/>
      <c r="V526" s="280"/>
      <c r="W526" s="280"/>
      <c r="X526" s="281"/>
    </row>
    <row r="527" spans="1:25" ht="14.25">
      <c r="A527" s="304" t="s">
        <v>273</v>
      </c>
      <c r="B527" s="280"/>
      <c r="C527" s="280"/>
      <c r="D527" s="280"/>
      <c r="E527" s="280"/>
      <c r="F527" s="280"/>
      <c r="G527" s="280"/>
      <c r="H527" s="280"/>
      <c r="I527" s="279"/>
      <c r="J527" s="282"/>
      <c r="K527" s="614" t="s">
        <v>364</v>
      </c>
      <c r="L527" s="615"/>
      <c r="M527" s="306"/>
      <c r="N527" s="304" t="s">
        <v>273</v>
      </c>
      <c r="O527" s="280"/>
      <c r="P527" s="280"/>
      <c r="Q527" s="280"/>
      <c r="R527" s="280"/>
      <c r="S527" s="280"/>
      <c r="T527" s="280"/>
      <c r="U527" s="280"/>
      <c r="V527" s="279"/>
      <c r="W527" s="282"/>
      <c r="X527" s="614" t="s">
        <v>364</v>
      </c>
      <c r="Y527" s="615"/>
    </row>
    <row r="528" spans="1:25" ht="14.25">
      <c r="A528" s="304" t="s">
        <v>274</v>
      </c>
      <c r="B528" s="280"/>
      <c r="C528" s="280"/>
      <c r="D528" s="280"/>
      <c r="E528" s="280"/>
      <c r="F528" s="280"/>
      <c r="G528" s="280"/>
      <c r="H528" s="280"/>
      <c r="I528" s="279"/>
      <c r="J528" s="282"/>
      <c r="K528" s="616" t="s">
        <v>300</v>
      </c>
      <c r="L528" s="617"/>
      <c r="M528" s="306"/>
      <c r="N528" s="304" t="s">
        <v>274</v>
      </c>
      <c r="O528" s="280"/>
      <c r="P528" s="280"/>
      <c r="Q528" s="280"/>
      <c r="R528" s="280"/>
      <c r="S528" s="280"/>
      <c r="T528" s="280"/>
      <c r="U528" s="280"/>
      <c r="V528" s="279"/>
      <c r="W528" s="282"/>
      <c r="X528" s="616" t="s">
        <v>300</v>
      </c>
      <c r="Y528" s="617"/>
    </row>
    <row r="529" spans="1:25" ht="14.25">
      <c r="A529" s="304" t="s">
        <v>275</v>
      </c>
      <c r="B529" s="280"/>
      <c r="C529" s="280"/>
      <c r="D529" s="280"/>
      <c r="E529" s="280"/>
      <c r="F529" s="280"/>
      <c r="G529" s="280"/>
      <c r="H529" s="280"/>
      <c r="I529" s="279"/>
      <c r="J529" s="282"/>
      <c r="K529" s="612" t="s">
        <v>301</v>
      </c>
      <c r="L529" s="613"/>
      <c r="M529" s="306"/>
      <c r="N529" s="304" t="s">
        <v>275</v>
      </c>
      <c r="O529" s="280"/>
      <c r="P529" s="280"/>
      <c r="Q529" s="280"/>
      <c r="R529" s="280"/>
      <c r="S529" s="280"/>
      <c r="T529" s="280"/>
      <c r="U529" s="280"/>
      <c r="V529" s="279"/>
      <c r="W529" s="282"/>
      <c r="X529" s="612" t="s">
        <v>301</v>
      </c>
      <c r="Y529" s="613"/>
    </row>
    <row r="530" spans="1:25" ht="45.75" customHeight="1">
      <c r="A530" s="307"/>
      <c r="B530" s="308"/>
      <c r="C530" s="308"/>
      <c r="D530" s="308"/>
      <c r="E530" s="308"/>
      <c r="F530" s="308"/>
      <c r="G530" s="308"/>
      <c r="H530" s="308"/>
      <c r="I530" s="308"/>
      <c r="J530" s="309"/>
      <c r="K530" s="310"/>
      <c r="L530" s="305"/>
      <c r="M530" s="311"/>
      <c r="N530" s="307"/>
      <c r="O530" s="308"/>
      <c r="P530" s="308"/>
      <c r="Q530" s="308"/>
      <c r="R530" s="308"/>
      <c r="S530" s="308"/>
      <c r="T530" s="308"/>
      <c r="U530" s="308"/>
      <c r="V530" s="308"/>
      <c r="W530" s="309"/>
      <c r="X530" s="310"/>
    </row>
    <row r="531" spans="1:25" ht="45" customHeight="1">
      <c r="A531" s="312"/>
      <c r="B531" s="313"/>
      <c r="C531" s="313"/>
      <c r="D531" s="313"/>
      <c r="E531" s="313"/>
      <c r="F531" s="313"/>
      <c r="G531" s="313"/>
      <c r="H531" s="313"/>
      <c r="I531" s="313"/>
      <c r="J531" s="314"/>
      <c r="K531" s="315"/>
      <c r="L531" s="316"/>
      <c r="M531" s="317"/>
      <c r="N531" s="312"/>
      <c r="O531" s="313"/>
      <c r="P531" s="313"/>
      <c r="Q531" s="313"/>
      <c r="R531" s="313"/>
      <c r="S531" s="313"/>
      <c r="T531" s="313"/>
      <c r="U531" s="313"/>
      <c r="V531" s="313"/>
      <c r="W531" s="314"/>
      <c r="X531" s="315"/>
      <c r="Y531" s="318"/>
    </row>
    <row r="532" spans="1:25" ht="26.25">
      <c r="A532" s="572" t="s">
        <v>362</v>
      </c>
      <c r="B532" s="572"/>
      <c r="C532" s="572"/>
      <c r="D532" s="572"/>
      <c r="E532" s="572"/>
      <c r="F532" s="572"/>
      <c r="G532" s="572"/>
      <c r="H532" s="572"/>
      <c r="I532" s="572"/>
      <c r="J532" s="572"/>
      <c r="K532" s="572"/>
      <c r="L532" s="291">
        <v>26</v>
      </c>
      <c r="N532" s="572" t="s">
        <v>363</v>
      </c>
      <c r="O532" s="572"/>
      <c r="P532" s="572"/>
      <c r="Q532" s="572"/>
      <c r="R532" s="572"/>
      <c r="S532" s="572"/>
      <c r="T532" s="572"/>
      <c r="U532" s="572"/>
      <c r="V532" s="572"/>
      <c r="W532" s="572"/>
      <c r="X532" s="572"/>
      <c r="Y532" s="256">
        <v>26</v>
      </c>
    </row>
    <row r="533" spans="1:25" ht="14.25" thickBot="1">
      <c r="A533" s="258"/>
      <c r="C533" s="259"/>
      <c r="D533" s="259" t="s">
        <v>303</v>
      </c>
      <c r="J533" s="292" t="s">
        <v>255</v>
      </c>
      <c r="L533" s="291"/>
      <c r="N533" s="258"/>
      <c r="P533" s="259"/>
      <c r="Q533" s="259" t="s">
        <v>303</v>
      </c>
      <c r="W533" s="292" t="s">
        <v>255</v>
      </c>
    </row>
    <row r="534" spans="1:25" ht="19.899999999999999" customHeight="1" thickBot="1">
      <c r="A534" s="261"/>
      <c r="B534" s="573" t="s">
        <v>279</v>
      </c>
      <c r="C534" s="574"/>
      <c r="D534" s="575" t="str">
        <f>IF(②選手情報入力!I35="","",②選手情報入力!I35)</f>
        <v/>
      </c>
      <c r="E534" s="576"/>
      <c r="F534" s="576"/>
      <c r="G534" s="577"/>
      <c r="H534" s="320" t="s">
        <v>280</v>
      </c>
      <c r="I534" s="321"/>
      <c r="J534" s="322"/>
      <c r="K534" s="323"/>
      <c r="L534" s="291"/>
      <c r="N534" s="261"/>
      <c r="O534" s="573" t="s">
        <v>279</v>
      </c>
      <c r="P534" s="574"/>
      <c r="Q534" s="575" t="str">
        <f>IF(②選手情報入力!L35="","",②選手情報入力!L35)</f>
        <v/>
      </c>
      <c r="R534" s="576"/>
      <c r="S534" s="576"/>
      <c r="T534" s="577"/>
      <c r="U534" s="320" t="s">
        <v>280</v>
      </c>
      <c r="V534" s="321"/>
      <c r="W534" s="322"/>
      <c r="X534" s="323"/>
    </row>
    <row r="535" spans="1:25" ht="21" customHeight="1">
      <c r="A535" s="264" t="s">
        <v>282</v>
      </c>
      <c r="B535" s="584" t="str">
        <f>IF(②選手情報入力!$G$35="","",②選手情報入力!$G$35)</f>
        <v/>
      </c>
      <c r="C535" s="585"/>
      <c r="D535" s="578"/>
      <c r="E535" s="579"/>
      <c r="F535" s="579"/>
      <c r="G535" s="580"/>
      <c r="H535" s="588"/>
      <c r="I535" s="589"/>
      <c r="J535" s="589"/>
      <c r="K535" s="590"/>
      <c r="L535" s="291"/>
      <c r="N535" s="264" t="s">
        <v>282</v>
      </c>
      <c r="O535" s="584" t="str">
        <f>IF(②選手情報入力!$G$35="","",②選手情報入力!$G$35)</f>
        <v/>
      </c>
      <c r="P535" s="585"/>
      <c r="Q535" s="578"/>
      <c r="R535" s="579"/>
      <c r="S535" s="579"/>
      <c r="T535" s="580"/>
      <c r="U535" s="588"/>
      <c r="V535" s="589"/>
      <c r="W535" s="589"/>
      <c r="X535" s="590"/>
    </row>
    <row r="536" spans="1:25" ht="19.899999999999999" customHeight="1" thickBot="1">
      <c r="A536" s="266"/>
      <c r="B536" s="586"/>
      <c r="C536" s="587"/>
      <c r="D536" s="581"/>
      <c r="E536" s="582"/>
      <c r="F536" s="582"/>
      <c r="G536" s="583"/>
      <c r="H536" s="591"/>
      <c r="I536" s="592"/>
      <c r="J536" s="592"/>
      <c r="K536" s="593"/>
      <c r="L536" s="291"/>
      <c r="N536" s="266"/>
      <c r="O536" s="586"/>
      <c r="P536" s="587"/>
      <c r="Q536" s="581"/>
      <c r="R536" s="582"/>
      <c r="S536" s="582"/>
      <c r="T536" s="583"/>
      <c r="U536" s="591"/>
      <c r="V536" s="592"/>
      <c r="W536" s="592"/>
      <c r="X536" s="593"/>
    </row>
    <row r="537" spans="1:25" ht="14.25">
      <c r="A537" s="293" t="s">
        <v>6</v>
      </c>
      <c r="B537" s="294"/>
      <c r="C537" s="270" t="s">
        <v>271</v>
      </c>
      <c r="D537" s="597" t="str">
        <f>IF(②選手情報入力!$E$35="","",②選手情報入力!$E$35)</f>
        <v/>
      </c>
      <c r="E537" s="598"/>
      <c r="F537" s="598"/>
      <c r="G537" s="599"/>
      <c r="H537" s="591"/>
      <c r="I537" s="592"/>
      <c r="J537" s="592"/>
      <c r="K537" s="593"/>
      <c r="L537" s="291"/>
      <c r="N537" s="293" t="s">
        <v>6</v>
      </c>
      <c r="O537" s="294"/>
      <c r="P537" s="270" t="s">
        <v>271</v>
      </c>
      <c r="Q537" s="597" t="str">
        <f>IF(②選手情報入力!$E$35="","",②選手情報入力!$E$35)</f>
        <v/>
      </c>
      <c r="R537" s="598"/>
      <c r="S537" s="598"/>
      <c r="T537" s="599"/>
      <c r="U537" s="591"/>
      <c r="V537" s="592"/>
      <c r="W537" s="592"/>
      <c r="X537" s="593"/>
    </row>
    <row r="538" spans="1:25" ht="14.25" customHeight="1">
      <c r="A538" s="600" t="str">
        <f>IF(②選手情報入力!$B$35="","",②選手情報入力!$B$35)</f>
        <v/>
      </c>
      <c r="B538" s="601"/>
      <c r="C538" s="604" t="s">
        <v>286</v>
      </c>
      <c r="D538" s="606" t="str">
        <f>IF(②選手情報入力!$D$35="","",②選手情報入力!$D$35)</f>
        <v/>
      </c>
      <c r="E538" s="607"/>
      <c r="F538" s="607"/>
      <c r="G538" s="608"/>
      <c r="H538" s="591"/>
      <c r="I538" s="592"/>
      <c r="J538" s="592"/>
      <c r="K538" s="593"/>
      <c r="L538" s="291"/>
      <c r="N538" s="600" t="str">
        <f>IF(②選手情報入力!$B$35="","",②選手情報入力!$B$35)</f>
        <v/>
      </c>
      <c r="O538" s="601"/>
      <c r="P538" s="604" t="s">
        <v>286</v>
      </c>
      <c r="Q538" s="606" t="str">
        <f>IF(②選手情報入力!$D$35="","",②選手情報入力!$D$35)</f>
        <v/>
      </c>
      <c r="R538" s="607"/>
      <c r="S538" s="607"/>
      <c r="T538" s="608"/>
      <c r="U538" s="591"/>
      <c r="V538" s="592"/>
      <c r="W538" s="592"/>
      <c r="X538" s="593"/>
    </row>
    <row r="539" spans="1:25" ht="13.9" customHeight="1" thickBot="1">
      <c r="A539" s="602"/>
      <c r="B539" s="603"/>
      <c r="C539" s="605"/>
      <c r="D539" s="609"/>
      <c r="E539" s="610"/>
      <c r="F539" s="610"/>
      <c r="G539" s="611"/>
      <c r="H539" s="594"/>
      <c r="I539" s="595"/>
      <c r="J539" s="595"/>
      <c r="K539" s="596"/>
      <c r="L539" s="291"/>
      <c r="N539" s="602"/>
      <c r="O539" s="603"/>
      <c r="P539" s="605"/>
      <c r="Q539" s="609"/>
      <c r="R539" s="610"/>
      <c r="S539" s="610"/>
      <c r="T539" s="611"/>
      <c r="U539" s="594"/>
      <c r="V539" s="595"/>
      <c r="W539" s="595"/>
      <c r="X539" s="596"/>
    </row>
    <row r="540" spans="1:25" ht="20.45" customHeight="1" thickTop="1" thickBot="1">
      <c r="A540" s="522" t="s">
        <v>289</v>
      </c>
      <c r="B540" s="525" t="s">
        <v>290</v>
      </c>
      <c r="C540" s="526"/>
      <c r="D540" s="526"/>
      <c r="E540" s="527"/>
      <c r="F540" s="528" t="s">
        <v>291</v>
      </c>
      <c r="G540" s="529"/>
      <c r="H540" s="530">
        <f>①団体情報入力!$D$5</f>
        <v>0</v>
      </c>
      <c r="I540" s="531"/>
      <c r="J540" s="531"/>
      <c r="K540" s="532"/>
      <c r="L540" s="291"/>
      <c r="N540" s="522" t="s">
        <v>289</v>
      </c>
      <c r="O540" s="525" t="s">
        <v>290</v>
      </c>
      <c r="P540" s="526"/>
      <c r="Q540" s="526"/>
      <c r="R540" s="527"/>
      <c r="S540" s="528" t="s">
        <v>291</v>
      </c>
      <c r="T540" s="529"/>
      <c r="U540" s="530">
        <f>①団体情報入力!$D$5</f>
        <v>0</v>
      </c>
      <c r="V540" s="531"/>
      <c r="W540" s="531"/>
      <c r="X540" s="532"/>
    </row>
    <row r="541" spans="1:25" ht="13.15" customHeight="1">
      <c r="A541" s="523"/>
      <c r="B541" s="533"/>
      <c r="C541" s="534"/>
      <c r="D541" s="534"/>
      <c r="E541" s="535"/>
      <c r="F541" s="295" t="s">
        <v>293</v>
      </c>
      <c r="G541" s="270" t="s">
        <v>294</v>
      </c>
      <c r="H541" s="269"/>
      <c r="I541" s="270" t="s">
        <v>264</v>
      </c>
      <c r="J541" s="269"/>
      <c r="K541" s="296" t="s">
        <v>295</v>
      </c>
      <c r="L541" s="297"/>
      <c r="M541" s="298"/>
      <c r="N541" s="523"/>
      <c r="O541" s="533"/>
      <c r="P541" s="534"/>
      <c r="Q541" s="534"/>
      <c r="R541" s="535"/>
      <c r="S541" s="295" t="s">
        <v>293</v>
      </c>
      <c r="T541" s="270" t="s">
        <v>294</v>
      </c>
      <c r="U541" s="269"/>
      <c r="V541" s="270" t="s">
        <v>264</v>
      </c>
      <c r="W541" s="269"/>
      <c r="X541" s="296" t="s">
        <v>295</v>
      </c>
    </row>
    <row r="542" spans="1:25" ht="13.15" customHeight="1">
      <c r="A542" s="523"/>
      <c r="B542" s="536"/>
      <c r="C542" s="537"/>
      <c r="D542" s="537"/>
      <c r="E542" s="538"/>
      <c r="F542" s="548"/>
      <c r="G542" s="550"/>
      <c r="H542" s="551"/>
      <c r="I542" s="542" t="str">
        <f>IF(②選手情報入力!J35="","",②選手情報入力!J35)</f>
        <v/>
      </c>
      <c r="J542" s="543"/>
      <c r="K542" s="546"/>
      <c r="L542" s="291"/>
      <c r="N542" s="523"/>
      <c r="O542" s="536"/>
      <c r="P542" s="537"/>
      <c r="Q542" s="537"/>
      <c r="R542" s="538"/>
      <c r="S542" s="548"/>
      <c r="T542" s="550"/>
      <c r="U542" s="551"/>
      <c r="V542" s="542" t="str">
        <f>IF(②選手情報入力!M35="","",②選手情報入力!M35)</f>
        <v/>
      </c>
      <c r="W542" s="543"/>
      <c r="X542" s="546"/>
    </row>
    <row r="543" spans="1:25" ht="13.15" customHeight="1">
      <c r="A543" s="524"/>
      <c r="B543" s="539"/>
      <c r="C543" s="540"/>
      <c r="D543" s="540"/>
      <c r="E543" s="541"/>
      <c r="F543" s="549"/>
      <c r="G543" s="552"/>
      <c r="H543" s="553"/>
      <c r="I543" s="544"/>
      <c r="J543" s="545"/>
      <c r="K543" s="547"/>
      <c r="L543" s="291"/>
      <c r="N543" s="524"/>
      <c r="O543" s="539"/>
      <c r="P543" s="540"/>
      <c r="Q543" s="540"/>
      <c r="R543" s="541"/>
      <c r="S543" s="549"/>
      <c r="T543" s="552"/>
      <c r="U543" s="553"/>
      <c r="V543" s="544"/>
      <c r="W543" s="545"/>
      <c r="X543" s="547"/>
    </row>
    <row r="544" spans="1:25" ht="14.45" customHeight="1">
      <c r="A544" s="339" t="s">
        <v>296</v>
      </c>
      <c r="B544" s="554"/>
      <c r="C544" s="555"/>
      <c r="D544" s="555"/>
      <c r="E544" s="556"/>
      <c r="F544" s="560"/>
      <c r="G544" s="562"/>
      <c r="H544" s="563"/>
      <c r="I544" s="566" t="str">
        <f>IF(②選手情報入力!K35="","同上",②選手情報入力!K35)</f>
        <v>同上</v>
      </c>
      <c r="J544" s="567"/>
      <c r="K544" s="570"/>
      <c r="L544" s="291"/>
      <c r="N544" s="339" t="s">
        <v>296</v>
      </c>
      <c r="O544" s="554"/>
      <c r="P544" s="555"/>
      <c r="Q544" s="555"/>
      <c r="R544" s="556"/>
      <c r="S544" s="560"/>
      <c r="T544" s="562"/>
      <c r="U544" s="563"/>
      <c r="V544" s="566" t="str">
        <f>IF(②選手情報入力!N35="","同上",②選手情報入力!N35)</f>
        <v>同上</v>
      </c>
      <c r="W544" s="567"/>
      <c r="X544" s="570"/>
    </row>
    <row r="545" spans="1:25" ht="15" customHeight="1" thickBot="1">
      <c r="A545" s="340" t="s">
        <v>297</v>
      </c>
      <c r="B545" s="557"/>
      <c r="C545" s="558"/>
      <c r="D545" s="558"/>
      <c r="E545" s="559"/>
      <c r="F545" s="561"/>
      <c r="G545" s="564"/>
      <c r="H545" s="565"/>
      <c r="I545" s="568"/>
      <c r="J545" s="569"/>
      <c r="K545" s="571"/>
      <c r="L545" s="291"/>
      <c r="N545" s="340" t="s">
        <v>297</v>
      </c>
      <c r="O545" s="557"/>
      <c r="P545" s="558"/>
      <c r="Q545" s="558"/>
      <c r="R545" s="559"/>
      <c r="S545" s="561"/>
      <c r="T545" s="564"/>
      <c r="U545" s="565"/>
      <c r="V545" s="568"/>
      <c r="W545" s="569"/>
      <c r="X545" s="571"/>
    </row>
    <row r="546" spans="1:25" ht="15" thickBot="1">
      <c r="A546" s="299" t="s">
        <v>298</v>
      </c>
      <c r="B546" s="300" t="s">
        <v>299</v>
      </c>
      <c r="C546" s="301"/>
      <c r="D546" s="301"/>
      <c r="E546" s="301"/>
      <c r="F546" s="301"/>
      <c r="G546" s="301"/>
      <c r="H546" s="301"/>
      <c r="I546" s="301"/>
      <c r="J546" s="301"/>
      <c r="K546" s="302"/>
      <c r="L546" s="291"/>
      <c r="N546" s="299" t="s">
        <v>298</v>
      </c>
      <c r="O546" s="300" t="s">
        <v>299</v>
      </c>
      <c r="P546" s="301"/>
      <c r="Q546" s="301"/>
      <c r="R546" s="301"/>
      <c r="S546" s="301"/>
      <c r="T546" s="301"/>
      <c r="U546" s="301"/>
      <c r="V546" s="301"/>
      <c r="W546" s="301"/>
      <c r="X546" s="302"/>
    </row>
    <row r="547" spans="1:25">
      <c r="A547" s="303"/>
      <c r="B547" s="280"/>
      <c r="C547" s="280"/>
      <c r="D547" s="280"/>
      <c r="E547" s="280"/>
      <c r="F547" s="280"/>
      <c r="G547" s="280"/>
      <c r="H547" s="280"/>
      <c r="I547" s="280"/>
      <c r="J547" s="280"/>
      <c r="K547" s="281"/>
      <c r="L547" s="291"/>
      <c r="N547" s="303"/>
      <c r="O547" s="280"/>
      <c r="P547" s="280"/>
      <c r="Q547" s="280"/>
      <c r="R547" s="280"/>
      <c r="S547" s="280"/>
      <c r="T547" s="280"/>
      <c r="U547" s="280"/>
      <c r="V547" s="280"/>
      <c r="W547" s="280"/>
      <c r="X547" s="281"/>
    </row>
    <row r="548" spans="1:25" ht="14.25">
      <c r="A548" s="304" t="s">
        <v>273</v>
      </c>
      <c r="B548" s="280"/>
      <c r="C548" s="280"/>
      <c r="D548" s="280"/>
      <c r="E548" s="280"/>
      <c r="F548" s="280"/>
      <c r="G548" s="280"/>
      <c r="H548" s="280"/>
      <c r="I548" s="279"/>
      <c r="J548" s="282"/>
      <c r="K548" s="614" t="s">
        <v>364</v>
      </c>
      <c r="L548" s="615"/>
      <c r="M548" s="306"/>
      <c r="N548" s="304" t="s">
        <v>273</v>
      </c>
      <c r="O548" s="280"/>
      <c r="P548" s="280"/>
      <c r="Q548" s="280"/>
      <c r="R548" s="280"/>
      <c r="S548" s="280"/>
      <c r="T548" s="280"/>
      <c r="U548" s="280"/>
      <c r="V548" s="279"/>
      <c r="W548" s="282"/>
      <c r="X548" s="614" t="s">
        <v>364</v>
      </c>
      <c r="Y548" s="615"/>
    </row>
    <row r="549" spans="1:25" ht="14.25">
      <c r="A549" s="304" t="s">
        <v>274</v>
      </c>
      <c r="B549" s="280"/>
      <c r="C549" s="280"/>
      <c r="D549" s="280"/>
      <c r="E549" s="280"/>
      <c r="F549" s="280"/>
      <c r="G549" s="280"/>
      <c r="H549" s="280"/>
      <c r="I549" s="279"/>
      <c r="J549" s="282"/>
      <c r="K549" s="616" t="s">
        <v>300</v>
      </c>
      <c r="L549" s="617"/>
      <c r="M549" s="306"/>
      <c r="N549" s="304" t="s">
        <v>274</v>
      </c>
      <c r="O549" s="280"/>
      <c r="P549" s="280"/>
      <c r="Q549" s="280"/>
      <c r="R549" s="280"/>
      <c r="S549" s="280"/>
      <c r="T549" s="280"/>
      <c r="U549" s="280"/>
      <c r="V549" s="279"/>
      <c r="W549" s="282"/>
      <c r="X549" s="616" t="s">
        <v>300</v>
      </c>
      <c r="Y549" s="617"/>
    </row>
    <row r="550" spans="1:25" ht="14.25">
      <c r="A550" s="304" t="s">
        <v>275</v>
      </c>
      <c r="B550" s="280"/>
      <c r="C550" s="280"/>
      <c r="D550" s="280"/>
      <c r="E550" s="280"/>
      <c r="F550" s="280"/>
      <c r="G550" s="280"/>
      <c r="H550" s="280"/>
      <c r="I550" s="279"/>
      <c r="J550" s="282"/>
      <c r="K550" s="612" t="s">
        <v>301</v>
      </c>
      <c r="L550" s="613"/>
      <c r="M550" s="306"/>
      <c r="N550" s="304" t="s">
        <v>275</v>
      </c>
      <c r="O550" s="280"/>
      <c r="P550" s="280"/>
      <c r="Q550" s="280"/>
      <c r="R550" s="280"/>
      <c r="S550" s="280"/>
      <c r="T550" s="280"/>
      <c r="U550" s="280"/>
      <c r="V550" s="279"/>
      <c r="W550" s="282"/>
      <c r="X550" s="612" t="s">
        <v>301</v>
      </c>
      <c r="Y550" s="613"/>
    </row>
    <row r="551" spans="1:25" ht="14.25">
      <c r="A551" s="307"/>
      <c r="B551" s="308"/>
      <c r="C551" s="308"/>
      <c r="D551" s="308"/>
      <c r="E551" s="308"/>
      <c r="F551" s="308"/>
      <c r="G551" s="308"/>
      <c r="H551" s="308"/>
      <c r="I551" s="308"/>
      <c r="J551" s="309"/>
      <c r="K551" s="310"/>
      <c r="L551" s="305"/>
      <c r="M551" s="311"/>
      <c r="N551" s="307"/>
      <c r="O551" s="308"/>
      <c r="P551" s="308"/>
      <c r="Q551" s="308"/>
      <c r="R551" s="308"/>
      <c r="S551" s="308"/>
      <c r="T551" s="308"/>
      <c r="U551" s="308"/>
      <c r="V551" s="308"/>
      <c r="W551" s="309"/>
      <c r="X551" s="310"/>
    </row>
    <row r="552" spans="1:25" ht="39.75" customHeight="1">
      <c r="A552" s="307"/>
      <c r="B552" s="308"/>
      <c r="C552" s="308"/>
      <c r="D552" s="308"/>
      <c r="E552" s="308"/>
      <c r="F552" s="308"/>
      <c r="G552" s="308"/>
      <c r="H552" s="308"/>
      <c r="I552" s="308"/>
      <c r="J552" s="309"/>
      <c r="K552" s="310"/>
      <c r="L552" s="305"/>
      <c r="M552" s="311"/>
      <c r="N552" s="307"/>
      <c r="O552" s="308"/>
      <c r="P552" s="308"/>
      <c r="Q552" s="308"/>
      <c r="R552" s="308"/>
      <c r="S552" s="308"/>
      <c r="T552" s="308"/>
      <c r="U552" s="308"/>
      <c r="V552" s="308"/>
      <c r="W552" s="309"/>
      <c r="X552" s="310"/>
    </row>
    <row r="553" spans="1:25" ht="40.5" customHeight="1">
      <c r="A553" s="312"/>
      <c r="B553" s="313"/>
      <c r="C553" s="313"/>
      <c r="D553" s="313"/>
      <c r="E553" s="313"/>
      <c r="F553" s="313"/>
      <c r="G553" s="313"/>
      <c r="H553" s="313"/>
      <c r="I553" s="313"/>
      <c r="J553" s="314"/>
      <c r="K553" s="315"/>
      <c r="L553" s="316"/>
      <c r="M553" s="317"/>
      <c r="N553" s="312"/>
      <c r="O553" s="313"/>
      <c r="P553" s="313"/>
      <c r="Q553" s="313"/>
      <c r="R553" s="313"/>
      <c r="S553" s="313"/>
      <c r="T553" s="313"/>
      <c r="U553" s="313"/>
      <c r="V553" s="313"/>
      <c r="W553" s="314"/>
      <c r="X553" s="315"/>
      <c r="Y553" s="318"/>
    </row>
    <row r="554" spans="1:25" ht="26.25">
      <c r="A554" s="572" t="s">
        <v>362</v>
      </c>
      <c r="B554" s="572"/>
      <c r="C554" s="572"/>
      <c r="D554" s="572"/>
      <c r="E554" s="572"/>
      <c r="F554" s="572"/>
      <c r="G554" s="572"/>
      <c r="H554" s="572"/>
      <c r="I554" s="572"/>
      <c r="J554" s="572"/>
      <c r="K554" s="572"/>
      <c r="L554" s="291">
        <v>27</v>
      </c>
      <c r="N554" s="572" t="s">
        <v>362</v>
      </c>
      <c r="O554" s="572"/>
      <c r="P554" s="572"/>
      <c r="Q554" s="572"/>
      <c r="R554" s="572"/>
      <c r="S554" s="572"/>
      <c r="T554" s="572"/>
      <c r="U554" s="572"/>
      <c r="V554" s="572"/>
      <c r="W554" s="572"/>
      <c r="X554" s="572"/>
      <c r="Y554" s="256">
        <v>27</v>
      </c>
    </row>
    <row r="555" spans="1:25" ht="14.25" thickBot="1">
      <c r="A555" s="258"/>
      <c r="C555" s="259"/>
      <c r="D555" s="259" t="s">
        <v>303</v>
      </c>
      <c r="J555" s="292" t="s">
        <v>255</v>
      </c>
      <c r="L555" s="291"/>
      <c r="N555" s="258"/>
      <c r="P555" s="259"/>
      <c r="Q555" s="259" t="s">
        <v>303</v>
      </c>
      <c r="W555" s="292" t="s">
        <v>255</v>
      </c>
    </row>
    <row r="556" spans="1:25" ht="19.899999999999999" customHeight="1" thickBot="1">
      <c r="A556" s="261"/>
      <c r="B556" s="573" t="s">
        <v>279</v>
      </c>
      <c r="C556" s="574"/>
      <c r="D556" s="575" t="str">
        <f>IF(②選手情報入力!I36="","",②選手情報入力!I36)</f>
        <v/>
      </c>
      <c r="E556" s="576"/>
      <c r="F556" s="576"/>
      <c r="G556" s="577"/>
      <c r="H556" s="320" t="s">
        <v>280</v>
      </c>
      <c r="I556" s="321"/>
      <c r="J556" s="322"/>
      <c r="K556" s="323"/>
      <c r="L556" s="291"/>
      <c r="N556" s="261"/>
      <c r="O556" s="573" t="s">
        <v>279</v>
      </c>
      <c r="P556" s="574"/>
      <c r="Q556" s="575" t="str">
        <f>IF(②選手情報入力!L36="","",②選手情報入力!L36)</f>
        <v/>
      </c>
      <c r="R556" s="576"/>
      <c r="S556" s="576"/>
      <c r="T556" s="577"/>
      <c r="U556" s="320" t="s">
        <v>280</v>
      </c>
      <c r="V556" s="321"/>
      <c r="W556" s="322"/>
      <c r="X556" s="323"/>
    </row>
    <row r="557" spans="1:25" ht="21" customHeight="1">
      <c r="A557" s="264" t="s">
        <v>282</v>
      </c>
      <c r="B557" s="584" t="str">
        <f>IF(②選手情報入力!$G$36="","",②選手情報入力!$G$36)</f>
        <v/>
      </c>
      <c r="C557" s="585"/>
      <c r="D557" s="578"/>
      <c r="E557" s="579"/>
      <c r="F557" s="579"/>
      <c r="G557" s="580"/>
      <c r="H557" s="588"/>
      <c r="I557" s="589"/>
      <c r="J557" s="589"/>
      <c r="K557" s="590"/>
      <c r="L557" s="291"/>
      <c r="N557" s="264" t="s">
        <v>282</v>
      </c>
      <c r="O557" s="584" t="str">
        <f>IF(②選手情報入力!$G$36="","",②選手情報入力!$G$36)</f>
        <v/>
      </c>
      <c r="P557" s="585"/>
      <c r="Q557" s="578"/>
      <c r="R557" s="579"/>
      <c r="S557" s="579"/>
      <c r="T557" s="580"/>
      <c r="U557" s="588"/>
      <c r="V557" s="589"/>
      <c r="W557" s="589"/>
      <c r="X557" s="590"/>
    </row>
    <row r="558" spans="1:25" ht="19.899999999999999" customHeight="1" thickBot="1">
      <c r="A558" s="266"/>
      <c r="B558" s="586"/>
      <c r="C558" s="587"/>
      <c r="D558" s="581"/>
      <c r="E558" s="582"/>
      <c r="F558" s="582"/>
      <c r="G558" s="583"/>
      <c r="H558" s="591"/>
      <c r="I558" s="592"/>
      <c r="J558" s="592"/>
      <c r="K558" s="593"/>
      <c r="L558" s="291"/>
      <c r="N558" s="266"/>
      <c r="O558" s="586"/>
      <c r="P558" s="587"/>
      <c r="Q558" s="581"/>
      <c r="R558" s="582"/>
      <c r="S558" s="582"/>
      <c r="T558" s="583"/>
      <c r="U558" s="591"/>
      <c r="V558" s="592"/>
      <c r="W558" s="592"/>
      <c r="X558" s="593"/>
    </row>
    <row r="559" spans="1:25" ht="14.25">
      <c r="A559" s="293" t="s">
        <v>6</v>
      </c>
      <c r="B559" s="294"/>
      <c r="C559" s="270" t="s">
        <v>271</v>
      </c>
      <c r="D559" s="597" t="str">
        <f>IF(②選手情報入力!$E$36="","",②選手情報入力!$E$36)</f>
        <v/>
      </c>
      <c r="E559" s="598"/>
      <c r="F559" s="598"/>
      <c r="G559" s="599"/>
      <c r="H559" s="591"/>
      <c r="I559" s="592"/>
      <c r="J559" s="592"/>
      <c r="K559" s="593"/>
      <c r="L559" s="291"/>
      <c r="N559" s="293" t="s">
        <v>6</v>
      </c>
      <c r="O559" s="294"/>
      <c r="P559" s="270" t="s">
        <v>271</v>
      </c>
      <c r="Q559" s="597" t="str">
        <f>IF(②選手情報入力!$E$36="","",②選手情報入力!$E$36)</f>
        <v/>
      </c>
      <c r="R559" s="598"/>
      <c r="S559" s="598"/>
      <c r="T559" s="599"/>
      <c r="U559" s="591"/>
      <c r="V559" s="592"/>
      <c r="W559" s="592"/>
      <c r="X559" s="593"/>
    </row>
    <row r="560" spans="1:25" ht="14.25" customHeight="1">
      <c r="A560" s="600" t="str">
        <f>IF(②選手情報入力!$B$36="","",②選手情報入力!$B$36)</f>
        <v/>
      </c>
      <c r="B560" s="601"/>
      <c r="C560" s="604" t="s">
        <v>286</v>
      </c>
      <c r="D560" s="606" t="str">
        <f>IF(②選手情報入力!$D$36="","",②選手情報入力!$D$36)</f>
        <v/>
      </c>
      <c r="E560" s="607"/>
      <c r="F560" s="607"/>
      <c r="G560" s="608"/>
      <c r="H560" s="591"/>
      <c r="I560" s="592"/>
      <c r="J560" s="592"/>
      <c r="K560" s="593"/>
      <c r="L560" s="291"/>
      <c r="N560" s="600" t="str">
        <f>IF(②選手情報入力!$B$36="","",②選手情報入力!$B$36)</f>
        <v/>
      </c>
      <c r="O560" s="601"/>
      <c r="P560" s="604" t="s">
        <v>286</v>
      </c>
      <c r="Q560" s="606" t="str">
        <f>IF(②選手情報入力!$D$36="","",②選手情報入力!$D$36)</f>
        <v/>
      </c>
      <c r="R560" s="607"/>
      <c r="S560" s="607"/>
      <c r="T560" s="608"/>
      <c r="U560" s="591"/>
      <c r="V560" s="592"/>
      <c r="W560" s="592"/>
      <c r="X560" s="593"/>
    </row>
    <row r="561" spans="1:25" ht="13.9" customHeight="1" thickBot="1">
      <c r="A561" s="602"/>
      <c r="B561" s="603"/>
      <c r="C561" s="605"/>
      <c r="D561" s="609"/>
      <c r="E561" s="610"/>
      <c r="F561" s="610"/>
      <c r="G561" s="611"/>
      <c r="H561" s="594"/>
      <c r="I561" s="595"/>
      <c r="J561" s="595"/>
      <c r="K561" s="596"/>
      <c r="L561" s="291"/>
      <c r="N561" s="602"/>
      <c r="O561" s="603"/>
      <c r="P561" s="605"/>
      <c r="Q561" s="609"/>
      <c r="R561" s="610"/>
      <c r="S561" s="610"/>
      <c r="T561" s="611"/>
      <c r="U561" s="594"/>
      <c r="V561" s="595"/>
      <c r="W561" s="595"/>
      <c r="X561" s="596"/>
    </row>
    <row r="562" spans="1:25" ht="20.45" customHeight="1" thickTop="1" thickBot="1">
      <c r="A562" s="522" t="s">
        <v>289</v>
      </c>
      <c r="B562" s="525" t="s">
        <v>290</v>
      </c>
      <c r="C562" s="526"/>
      <c r="D562" s="526"/>
      <c r="E562" s="527"/>
      <c r="F562" s="528" t="s">
        <v>291</v>
      </c>
      <c r="G562" s="529"/>
      <c r="H562" s="530">
        <f>①団体情報入力!$D$5</f>
        <v>0</v>
      </c>
      <c r="I562" s="531"/>
      <c r="J562" s="531"/>
      <c r="K562" s="532"/>
      <c r="L562" s="291"/>
      <c r="N562" s="522" t="s">
        <v>289</v>
      </c>
      <c r="O562" s="525" t="s">
        <v>290</v>
      </c>
      <c r="P562" s="526"/>
      <c r="Q562" s="526"/>
      <c r="R562" s="527"/>
      <c r="S562" s="528" t="s">
        <v>291</v>
      </c>
      <c r="T562" s="529"/>
      <c r="U562" s="530">
        <f>①団体情報入力!$D$5</f>
        <v>0</v>
      </c>
      <c r="V562" s="531"/>
      <c r="W562" s="531"/>
      <c r="X562" s="532"/>
    </row>
    <row r="563" spans="1:25" ht="13.15" customHeight="1">
      <c r="A563" s="523"/>
      <c r="B563" s="533"/>
      <c r="C563" s="534"/>
      <c r="D563" s="534"/>
      <c r="E563" s="535"/>
      <c r="F563" s="295" t="s">
        <v>293</v>
      </c>
      <c r="G563" s="270" t="s">
        <v>294</v>
      </c>
      <c r="H563" s="269"/>
      <c r="I563" s="270" t="s">
        <v>264</v>
      </c>
      <c r="J563" s="269"/>
      <c r="K563" s="296" t="s">
        <v>295</v>
      </c>
      <c r="L563" s="297"/>
      <c r="M563" s="298"/>
      <c r="N563" s="523"/>
      <c r="O563" s="533"/>
      <c r="P563" s="534"/>
      <c r="Q563" s="534"/>
      <c r="R563" s="535"/>
      <c r="S563" s="295" t="s">
        <v>293</v>
      </c>
      <c r="T563" s="270" t="s">
        <v>294</v>
      </c>
      <c r="U563" s="269"/>
      <c r="V563" s="270" t="s">
        <v>264</v>
      </c>
      <c r="W563" s="269"/>
      <c r="X563" s="296" t="s">
        <v>295</v>
      </c>
    </row>
    <row r="564" spans="1:25" ht="13.15" customHeight="1">
      <c r="A564" s="523"/>
      <c r="B564" s="536"/>
      <c r="C564" s="537"/>
      <c r="D564" s="537"/>
      <c r="E564" s="538"/>
      <c r="F564" s="548"/>
      <c r="G564" s="550"/>
      <c r="H564" s="551"/>
      <c r="I564" s="542" t="str">
        <f>IF(②選手情報入力!J36="","",②選手情報入力!J36)</f>
        <v/>
      </c>
      <c r="J564" s="543"/>
      <c r="K564" s="546"/>
      <c r="L564" s="291"/>
      <c r="N564" s="523"/>
      <c r="O564" s="536"/>
      <c r="P564" s="537"/>
      <c r="Q564" s="537"/>
      <c r="R564" s="538"/>
      <c r="S564" s="548"/>
      <c r="T564" s="550"/>
      <c r="U564" s="551"/>
      <c r="V564" s="542" t="str">
        <f>IF(②選手情報入力!M36="","",②選手情報入力!M36)</f>
        <v/>
      </c>
      <c r="W564" s="543"/>
      <c r="X564" s="546"/>
    </row>
    <row r="565" spans="1:25" ht="13.15" customHeight="1">
      <c r="A565" s="524"/>
      <c r="B565" s="539"/>
      <c r="C565" s="540"/>
      <c r="D565" s="540"/>
      <c r="E565" s="541"/>
      <c r="F565" s="549"/>
      <c r="G565" s="552"/>
      <c r="H565" s="553"/>
      <c r="I565" s="544"/>
      <c r="J565" s="545"/>
      <c r="K565" s="547"/>
      <c r="L565" s="291"/>
      <c r="N565" s="524"/>
      <c r="O565" s="539"/>
      <c r="P565" s="540"/>
      <c r="Q565" s="540"/>
      <c r="R565" s="541"/>
      <c r="S565" s="549"/>
      <c r="T565" s="552"/>
      <c r="U565" s="553"/>
      <c r="V565" s="544"/>
      <c r="W565" s="545"/>
      <c r="X565" s="547"/>
    </row>
    <row r="566" spans="1:25" ht="14.45" customHeight="1">
      <c r="A566" s="339" t="s">
        <v>296</v>
      </c>
      <c r="B566" s="554"/>
      <c r="C566" s="555"/>
      <c r="D566" s="555"/>
      <c r="E566" s="556"/>
      <c r="F566" s="560"/>
      <c r="G566" s="562"/>
      <c r="H566" s="563"/>
      <c r="I566" s="566" t="str">
        <f>IF(②選手情報入力!K36="","同上",②選手情報入力!K36)</f>
        <v>同上</v>
      </c>
      <c r="J566" s="567"/>
      <c r="K566" s="570"/>
      <c r="L566" s="291"/>
      <c r="N566" s="339" t="s">
        <v>296</v>
      </c>
      <c r="O566" s="554"/>
      <c r="P566" s="555"/>
      <c r="Q566" s="555"/>
      <c r="R566" s="556"/>
      <c r="S566" s="560"/>
      <c r="T566" s="562"/>
      <c r="U566" s="563"/>
      <c r="V566" s="566" t="str">
        <f>IF(②選手情報入力!N36="","同上",②選手情報入力!N36)</f>
        <v>同上</v>
      </c>
      <c r="W566" s="567"/>
      <c r="X566" s="570"/>
    </row>
    <row r="567" spans="1:25" ht="15" customHeight="1" thickBot="1">
      <c r="A567" s="340" t="s">
        <v>297</v>
      </c>
      <c r="B567" s="557"/>
      <c r="C567" s="558"/>
      <c r="D567" s="558"/>
      <c r="E567" s="559"/>
      <c r="F567" s="561"/>
      <c r="G567" s="564"/>
      <c r="H567" s="565"/>
      <c r="I567" s="568"/>
      <c r="J567" s="569"/>
      <c r="K567" s="571"/>
      <c r="L567" s="291"/>
      <c r="N567" s="340" t="s">
        <v>297</v>
      </c>
      <c r="O567" s="557"/>
      <c r="P567" s="558"/>
      <c r="Q567" s="558"/>
      <c r="R567" s="559"/>
      <c r="S567" s="561"/>
      <c r="T567" s="564"/>
      <c r="U567" s="565"/>
      <c r="V567" s="568"/>
      <c r="W567" s="569"/>
      <c r="X567" s="571"/>
    </row>
    <row r="568" spans="1:25" ht="15" thickBot="1">
      <c r="A568" s="299" t="s">
        <v>298</v>
      </c>
      <c r="B568" s="300" t="s">
        <v>299</v>
      </c>
      <c r="C568" s="301"/>
      <c r="D568" s="301"/>
      <c r="E568" s="301"/>
      <c r="F568" s="301"/>
      <c r="G568" s="301"/>
      <c r="H568" s="301"/>
      <c r="I568" s="301"/>
      <c r="J568" s="301"/>
      <c r="K568" s="302"/>
      <c r="L568" s="291"/>
      <c r="N568" s="299" t="s">
        <v>298</v>
      </c>
      <c r="O568" s="300" t="s">
        <v>299</v>
      </c>
      <c r="P568" s="301"/>
      <c r="Q568" s="301"/>
      <c r="R568" s="301"/>
      <c r="S568" s="301"/>
      <c r="T568" s="301"/>
      <c r="U568" s="301"/>
      <c r="V568" s="301"/>
      <c r="W568" s="301"/>
      <c r="X568" s="302"/>
    </row>
    <row r="569" spans="1:25">
      <c r="A569" s="303"/>
      <c r="B569" s="280"/>
      <c r="C569" s="280"/>
      <c r="D569" s="280"/>
      <c r="E569" s="280"/>
      <c r="F569" s="280"/>
      <c r="G569" s="280"/>
      <c r="H569" s="280"/>
      <c r="I569" s="280"/>
      <c r="J569" s="280"/>
      <c r="K569" s="281"/>
      <c r="L569" s="291"/>
      <c r="N569" s="303"/>
      <c r="O569" s="280"/>
      <c r="P569" s="280"/>
      <c r="Q569" s="280"/>
      <c r="R569" s="280"/>
      <c r="S569" s="280"/>
      <c r="T569" s="280"/>
      <c r="U569" s="280"/>
      <c r="V569" s="280"/>
      <c r="W569" s="280"/>
      <c r="X569" s="281"/>
    </row>
    <row r="570" spans="1:25" ht="14.25">
      <c r="A570" s="304" t="s">
        <v>273</v>
      </c>
      <c r="B570" s="280"/>
      <c r="C570" s="280"/>
      <c r="D570" s="280"/>
      <c r="E570" s="280"/>
      <c r="F570" s="280"/>
      <c r="G570" s="280"/>
      <c r="H570" s="280"/>
      <c r="I570" s="279"/>
      <c r="J570" s="282"/>
      <c r="K570" s="614" t="s">
        <v>364</v>
      </c>
      <c r="L570" s="615"/>
      <c r="M570" s="306"/>
      <c r="N570" s="304" t="s">
        <v>273</v>
      </c>
      <c r="O570" s="280"/>
      <c r="P570" s="280"/>
      <c r="Q570" s="280"/>
      <c r="R570" s="280"/>
      <c r="S570" s="280"/>
      <c r="T570" s="280"/>
      <c r="U570" s="280"/>
      <c r="V570" s="279"/>
      <c r="W570" s="282"/>
      <c r="X570" s="614" t="s">
        <v>364</v>
      </c>
      <c r="Y570" s="615"/>
    </row>
    <row r="571" spans="1:25" ht="14.25">
      <c r="A571" s="304" t="s">
        <v>274</v>
      </c>
      <c r="B571" s="280"/>
      <c r="C571" s="280"/>
      <c r="D571" s="280"/>
      <c r="E571" s="280"/>
      <c r="F571" s="280"/>
      <c r="G571" s="280"/>
      <c r="H571" s="280"/>
      <c r="I571" s="279"/>
      <c r="J571" s="282"/>
      <c r="K571" s="616" t="s">
        <v>300</v>
      </c>
      <c r="L571" s="617"/>
      <c r="M571" s="306"/>
      <c r="N571" s="304" t="s">
        <v>274</v>
      </c>
      <c r="O571" s="280"/>
      <c r="P571" s="280"/>
      <c r="Q571" s="280"/>
      <c r="R571" s="280"/>
      <c r="S571" s="280"/>
      <c r="T571" s="280"/>
      <c r="U571" s="280"/>
      <c r="V571" s="279"/>
      <c r="W571" s="282"/>
      <c r="X571" s="616" t="s">
        <v>300</v>
      </c>
      <c r="Y571" s="617"/>
    </row>
    <row r="572" spans="1:25" ht="14.25">
      <c r="A572" s="304" t="s">
        <v>275</v>
      </c>
      <c r="B572" s="280"/>
      <c r="C572" s="280"/>
      <c r="D572" s="280"/>
      <c r="E572" s="280"/>
      <c r="F572" s="280"/>
      <c r="G572" s="280"/>
      <c r="H572" s="280"/>
      <c r="I572" s="279"/>
      <c r="J572" s="282"/>
      <c r="K572" s="612" t="s">
        <v>301</v>
      </c>
      <c r="L572" s="613"/>
      <c r="M572" s="306"/>
      <c r="N572" s="304" t="s">
        <v>275</v>
      </c>
      <c r="O572" s="280"/>
      <c r="P572" s="280"/>
      <c r="Q572" s="280"/>
      <c r="R572" s="280"/>
      <c r="S572" s="280"/>
      <c r="T572" s="280"/>
      <c r="U572" s="280"/>
      <c r="V572" s="279"/>
      <c r="W572" s="282"/>
      <c r="X572" s="612" t="s">
        <v>301</v>
      </c>
      <c r="Y572" s="613"/>
    </row>
    <row r="573" spans="1:25" ht="43.5" customHeight="1">
      <c r="A573" s="307"/>
      <c r="B573" s="308"/>
      <c r="C573" s="308"/>
      <c r="D573" s="308"/>
      <c r="E573" s="308"/>
      <c r="F573" s="308"/>
      <c r="G573" s="308"/>
      <c r="H573" s="308"/>
      <c r="I573" s="308"/>
      <c r="J573" s="309"/>
      <c r="K573" s="310"/>
      <c r="L573" s="305"/>
      <c r="M573" s="311"/>
      <c r="N573" s="307"/>
      <c r="O573" s="308"/>
      <c r="P573" s="308"/>
      <c r="Q573" s="308"/>
      <c r="R573" s="308"/>
      <c r="S573" s="308"/>
      <c r="T573" s="308"/>
      <c r="U573" s="308"/>
      <c r="V573" s="308"/>
      <c r="W573" s="309"/>
      <c r="X573" s="310"/>
    </row>
    <row r="574" spans="1:25" ht="51" customHeight="1">
      <c r="A574" s="312"/>
      <c r="B574" s="313"/>
      <c r="C574" s="313"/>
      <c r="D574" s="313"/>
      <c r="E574" s="313"/>
      <c r="F574" s="313"/>
      <c r="G574" s="313"/>
      <c r="H574" s="313"/>
      <c r="I574" s="313"/>
      <c r="J574" s="314"/>
      <c r="K574" s="315"/>
      <c r="L574" s="316"/>
      <c r="M574" s="317"/>
      <c r="N574" s="312"/>
      <c r="O574" s="313"/>
      <c r="P574" s="313"/>
      <c r="Q574" s="313"/>
      <c r="R574" s="313"/>
      <c r="S574" s="313"/>
      <c r="T574" s="313"/>
      <c r="U574" s="313"/>
      <c r="V574" s="313"/>
      <c r="W574" s="314"/>
      <c r="X574" s="315"/>
      <c r="Y574" s="318"/>
    </row>
    <row r="575" spans="1:25" ht="26.25">
      <c r="A575" s="572" t="s">
        <v>362</v>
      </c>
      <c r="B575" s="572"/>
      <c r="C575" s="572"/>
      <c r="D575" s="572"/>
      <c r="E575" s="572"/>
      <c r="F575" s="572"/>
      <c r="G575" s="572"/>
      <c r="H575" s="572"/>
      <c r="I575" s="572"/>
      <c r="J575" s="572"/>
      <c r="K575" s="572"/>
      <c r="L575" s="291">
        <v>28</v>
      </c>
      <c r="N575" s="572" t="s">
        <v>362</v>
      </c>
      <c r="O575" s="572"/>
      <c r="P575" s="572"/>
      <c r="Q575" s="572"/>
      <c r="R575" s="572"/>
      <c r="S575" s="572"/>
      <c r="T575" s="572"/>
      <c r="U575" s="572"/>
      <c r="V575" s="572"/>
      <c r="W575" s="572"/>
      <c r="X575" s="572"/>
      <c r="Y575" s="256">
        <v>28</v>
      </c>
    </row>
    <row r="576" spans="1:25" ht="14.25" thickBot="1">
      <c r="A576" s="258"/>
      <c r="C576" s="259"/>
      <c r="D576" s="259" t="s">
        <v>303</v>
      </c>
      <c r="J576" s="292" t="s">
        <v>255</v>
      </c>
      <c r="L576" s="291"/>
      <c r="N576" s="258"/>
      <c r="P576" s="259"/>
      <c r="Q576" s="259" t="s">
        <v>303</v>
      </c>
      <c r="W576" s="292" t="s">
        <v>255</v>
      </c>
    </row>
    <row r="577" spans="1:25" ht="19.899999999999999" customHeight="1" thickBot="1">
      <c r="A577" s="261"/>
      <c r="B577" s="573" t="s">
        <v>279</v>
      </c>
      <c r="C577" s="574"/>
      <c r="D577" s="575" t="str">
        <f>IF(②選手情報入力!I37="","",②選手情報入力!I37)</f>
        <v/>
      </c>
      <c r="E577" s="576"/>
      <c r="F577" s="576"/>
      <c r="G577" s="577"/>
      <c r="H577" s="320" t="s">
        <v>280</v>
      </c>
      <c r="I577" s="321"/>
      <c r="J577" s="322"/>
      <c r="K577" s="323"/>
      <c r="L577" s="291"/>
      <c r="N577" s="261"/>
      <c r="O577" s="573" t="s">
        <v>279</v>
      </c>
      <c r="P577" s="574"/>
      <c r="Q577" s="575" t="str">
        <f>IF(②選手情報入力!L37="","",②選手情報入力!L37)</f>
        <v/>
      </c>
      <c r="R577" s="576"/>
      <c r="S577" s="576"/>
      <c r="T577" s="577"/>
      <c r="U577" s="320" t="s">
        <v>280</v>
      </c>
      <c r="V577" s="321"/>
      <c r="W577" s="322"/>
      <c r="X577" s="323"/>
    </row>
    <row r="578" spans="1:25" ht="21" customHeight="1">
      <c r="A578" s="264" t="s">
        <v>282</v>
      </c>
      <c r="B578" s="584" t="str">
        <f>IF(②選手情報入力!$G$37="","",②選手情報入力!$G$37)</f>
        <v/>
      </c>
      <c r="C578" s="585"/>
      <c r="D578" s="578"/>
      <c r="E578" s="579"/>
      <c r="F578" s="579"/>
      <c r="G578" s="580"/>
      <c r="H578" s="588"/>
      <c r="I578" s="589"/>
      <c r="J578" s="589"/>
      <c r="K578" s="590"/>
      <c r="L578" s="291"/>
      <c r="N578" s="264" t="s">
        <v>282</v>
      </c>
      <c r="O578" s="584" t="str">
        <f>IF(②選手情報入力!$G$37="","",②選手情報入力!$G$37)</f>
        <v/>
      </c>
      <c r="P578" s="585"/>
      <c r="Q578" s="578"/>
      <c r="R578" s="579"/>
      <c r="S578" s="579"/>
      <c r="T578" s="580"/>
      <c r="U578" s="588"/>
      <c r="V578" s="589"/>
      <c r="W578" s="589"/>
      <c r="X578" s="590"/>
    </row>
    <row r="579" spans="1:25" ht="19.899999999999999" customHeight="1" thickBot="1">
      <c r="A579" s="266"/>
      <c r="B579" s="586"/>
      <c r="C579" s="587"/>
      <c r="D579" s="581"/>
      <c r="E579" s="582"/>
      <c r="F579" s="582"/>
      <c r="G579" s="583"/>
      <c r="H579" s="591"/>
      <c r="I579" s="592"/>
      <c r="J579" s="592"/>
      <c r="K579" s="593"/>
      <c r="L579" s="291"/>
      <c r="N579" s="266"/>
      <c r="O579" s="586"/>
      <c r="P579" s="587"/>
      <c r="Q579" s="581"/>
      <c r="R579" s="582"/>
      <c r="S579" s="582"/>
      <c r="T579" s="583"/>
      <c r="U579" s="591"/>
      <c r="V579" s="592"/>
      <c r="W579" s="592"/>
      <c r="X579" s="593"/>
    </row>
    <row r="580" spans="1:25" ht="14.25">
      <c r="A580" s="293" t="s">
        <v>6</v>
      </c>
      <c r="B580" s="294"/>
      <c r="C580" s="270" t="s">
        <v>271</v>
      </c>
      <c r="D580" s="597" t="str">
        <f>IF(②選手情報入力!$E$37="","",②選手情報入力!$E$37)</f>
        <v/>
      </c>
      <c r="E580" s="598"/>
      <c r="F580" s="598"/>
      <c r="G580" s="599"/>
      <c r="H580" s="591"/>
      <c r="I580" s="592"/>
      <c r="J580" s="592"/>
      <c r="K580" s="593"/>
      <c r="L580" s="291"/>
      <c r="N580" s="293" t="s">
        <v>6</v>
      </c>
      <c r="O580" s="294"/>
      <c r="P580" s="270" t="s">
        <v>271</v>
      </c>
      <c r="Q580" s="597" t="str">
        <f>IF(②選手情報入力!$E$37="","",②選手情報入力!$E$37)</f>
        <v/>
      </c>
      <c r="R580" s="598"/>
      <c r="S580" s="598"/>
      <c r="T580" s="599"/>
      <c r="U580" s="591"/>
      <c r="V580" s="592"/>
      <c r="W580" s="592"/>
      <c r="X580" s="593"/>
    </row>
    <row r="581" spans="1:25" ht="14.25" customHeight="1">
      <c r="A581" s="600" t="str">
        <f>IF(②選手情報入力!$B$37="","",②選手情報入力!$B$37)</f>
        <v/>
      </c>
      <c r="B581" s="601"/>
      <c r="C581" s="604" t="s">
        <v>286</v>
      </c>
      <c r="D581" s="606" t="str">
        <f>IF(②選手情報入力!$D$37="","",②選手情報入力!$D$37)</f>
        <v/>
      </c>
      <c r="E581" s="607"/>
      <c r="F581" s="607"/>
      <c r="G581" s="608"/>
      <c r="H581" s="591"/>
      <c r="I581" s="592"/>
      <c r="J581" s="592"/>
      <c r="K581" s="593"/>
      <c r="L581" s="291"/>
      <c r="N581" s="600" t="str">
        <f>IF(②選手情報入力!$B$37="","",②選手情報入力!$B$37)</f>
        <v/>
      </c>
      <c r="O581" s="601"/>
      <c r="P581" s="604" t="s">
        <v>286</v>
      </c>
      <c r="Q581" s="606" t="str">
        <f>IF(②選手情報入力!$D$37="","",②選手情報入力!$D$37)</f>
        <v/>
      </c>
      <c r="R581" s="607"/>
      <c r="S581" s="607"/>
      <c r="T581" s="608"/>
      <c r="U581" s="591"/>
      <c r="V581" s="592"/>
      <c r="W581" s="592"/>
      <c r="X581" s="593"/>
    </row>
    <row r="582" spans="1:25" ht="13.9" customHeight="1" thickBot="1">
      <c r="A582" s="602"/>
      <c r="B582" s="603"/>
      <c r="C582" s="605"/>
      <c r="D582" s="609"/>
      <c r="E582" s="610"/>
      <c r="F582" s="610"/>
      <c r="G582" s="611"/>
      <c r="H582" s="594"/>
      <c r="I582" s="595"/>
      <c r="J582" s="595"/>
      <c r="K582" s="596"/>
      <c r="L582" s="291"/>
      <c r="N582" s="602"/>
      <c r="O582" s="603"/>
      <c r="P582" s="605"/>
      <c r="Q582" s="609"/>
      <c r="R582" s="610"/>
      <c r="S582" s="610"/>
      <c r="T582" s="611"/>
      <c r="U582" s="594"/>
      <c r="V582" s="595"/>
      <c r="W582" s="595"/>
      <c r="X582" s="596"/>
    </row>
    <row r="583" spans="1:25" ht="20.45" customHeight="1" thickTop="1" thickBot="1">
      <c r="A583" s="522" t="s">
        <v>289</v>
      </c>
      <c r="B583" s="525" t="s">
        <v>290</v>
      </c>
      <c r="C583" s="526"/>
      <c r="D583" s="526"/>
      <c r="E583" s="527"/>
      <c r="F583" s="528" t="s">
        <v>291</v>
      </c>
      <c r="G583" s="529"/>
      <c r="H583" s="530">
        <f>①団体情報入力!$D$5</f>
        <v>0</v>
      </c>
      <c r="I583" s="531"/>
      <c r="J583" s="531"/>
      <c r="K583" s="532"/>
      <c r="L583" s="291"/>
      <c r="N583" s="522" t="s">
        <v>289</v>
      </c>
      <c r="O583" s="525" t="s">
        <v>290</v>
      </c>
      <c r="P583" s="526"/>
      <c r="Q583" s="526"/>
      <c r="R583" s="527"/>
      <c r="S583" s="528" t="s">
        <v>291</v>
      </c>
      <c r="T583" s="529"/>
      <c r="U583" s="530">
        <f>①団体情報入力!$D$5</f>
        <v>0</v>
      </c>
      <c r="V583" s="531"/>
      <c r="W583" s="531"/>
      <c r="X583" s="532"/>
    </row>
    <row r="584" spans="1:25" ht="13.15" customHeight="1">
      <c r="A584" s="523"/>
      <c r="B584" s="533"/>
      <c r="C584" s="534"/>
      <c r="D584" s="534"/>
      <c r="E584" s="535"/>
      <c r="F584" s="295" t="s">
        <v>293</v>
      </c>
      <c r="G584" s="270" t="s">
        <v>294</v>
      </c>
      <c r="H584" s="269"/>
      <c r="I584" s="270" t="s">
        <v>264</v>
      </c>
      <c r="J584" s="269"/>
      <c r="K584" s="296" t="s">
        <v>295</v>
      </c>
      <c r="L584" s="297"/>
      <c r="M584" s="298"/>
      <c r="N584" s="523"/>
      <c r="O584" s="533"/>
      <c r="P584" s="534"/>
      <c r="Q584" s="534"/>
      <c r="R584" s="535"/>
      <c r="S584" s="295" t="s">
        <v>293</v>
      </c>
      <c r="T584" s="270" t="s">
        <v>294</v>
      </c>
      <c r="U584" s="269"/>
      <c r="V584" s="270" t="s">
        <v>264</v>
      </c>
      <c r="W584" s="269"/>
      <c r="X584" s="296" t="s">
        <v>295</v>
      </c>
    </row>
    <row r="585" spans="1:25" ht="13.15" customHeight="1">
      <c r="A585" s="523"/>
      <c r="B585" s="536"/>
      <c r="C585" s="537"/>
      <c r="D585" s="537"/>
      <c r="E585" s="538"/>
      <c r="F585" s="548"/>
      <c r="G585" s="550"/>
      <c r="H585" s="551"/>
      <c r="I585" s="542" t="str">
        <f>IF(②選手情報入力!J37="","",②選手情報入力!J37)</f>
        <v/>
      </c>
      <c r="J585" s="543"/>
      <c r="K585" s="546"/>
      <c r="L585" s="291"/>
      <c r="N585" s="523"/>
      <c r="O585" s="536"/>
      <c r="P585" s="537"/>
      <c r="Q585" s="537"/>
      <c r="R585" s="538"/>
      <c r="S585" s="548"/>
      <c r="T585" s="550"/>
      <c r="U585" s="551"/>
      <c r="V585" s="542" t="str">
        <f>IF(②選手情報入力!M37="","",②選手情報入力!M37)</f>
        <v/>
      </c>
      <c r="W585" s="543"/>
      <c r="X585" s="546"/>
    </row>
    <row r="586" spans="1:25" ht="13.15" customHeight="1">
      <c r="A586" s="524"/>
      <c r="B586" s="539"/>
      <c r="C586" s="540"/>
      <c r="D586" s="540"/>
      <c r="E586" s="541"/>
      <c r="F586" s="549"/>
      <c r="G586" s="552"/>
      <c r="H586" s="553"/>
      <c r="I586" s="544"/>
      <c r="J586" s="545"/>
      <c r="K586" s="547"/>
      <c r="L586" s="291"/>
      <c r="N586" s="524"/>
      <c r="O586" s="539"/>
      <c r="P586" s="540"/>
      <c r="Q586" s="540"/>
      <c r="R586" s="541"/>
      <c r="S586" s="549"/>
      <c r="T586" s="552"/>
      <c r="U586" s="553"/>
      <c r="V586" s="544"/>
      <c r="W586" s="545"/>
      <c r="X586" s="547"/>
    </row>
    <row r="587" spans="1:25" ht="14.45" customHeight="1">
      <c r="A587" s="339" t="s">
        <v>296</v>
      </c>
      <c r="B587" s="554"/>
      <c r="C587" s="555"/>
      <c r="D587" s="555"/>
      <c r="E587" s="556"/>
      <c r="F587" s="560"/>
      <c r="G587" s="562"/>
      <c r="H587" s="563"/>
      <c r="I587" s="566" t="str">
        <f>IF(②選手情報入力!K37="","同上",②選手情報入力!K37)</f>
        <v>同上</v>
      </c>
      <c r="J587" s="567"/>
      <c r="K587" s="570"/>
      <c r="L587" s="291"/>
      <c r="N587" s="339" t="s">
        <v>296</v>
      </c>
      <c r="O587" s="554"/>
      <c r="P587" s="555"/>
      <c r="Q587" s="555"/>
      <c r="R587" s="556"/>
      <c r="S587" s="560"/>
      <c r="T587" s="562"/>
      <c r="U587" s="563"/>
      <c r="V587" s="566" t="str">
        <f>IF(②選手情報入力!N37="","同上",②選手情報入力!N37)</f>
        <v>同上</v>
      </c>
      <c r="W587" s="567"/>
      <c r="X587" s="570"/>
    </row>
    <row r="588" spans="1:25" ht="15" customHeight="1" thickBot="1">
      <c r="A588" s="340" t="s">
        <v>297</v>
      </c>
      <c r="B588" s="557"/>
      <c r="C588" s="558"/>
      <c r="D588" s="558"/>
      <c r="E588" s="559"/>
      <c r="F588" s="561"/>
      <c r="G588" s="564"/>
      <c r="H588" s="565"/>
      <c r="I588" s="568"/>
      <c r="J588" s="569"/>
      <c r="K588" s="571"/>
      <c r="L588" s="291"/>
      <c r="N588" s="340" t="s">
        <v>297</v>
      </c>
      <c r="O588" s="557"/>
      <c r="P588" s="558"/>
      <c r="Q588" s="558"/>
      <c r="R588" s="559"/>
      <c r="S588" s="561"/>
      <c r="T588" s="564"/>
      <c r="U588" s="565"/>
      <c r="V588" s="568"/>
      <c r="W588" s="569"/>
      <c r="X588" s="571"/>
    </row>
    <row r="589" spans="1:25" ht="15" thickBot="1">
      <c r="A589" s="299" t="s">
        <v>298</v>
      </c>
      <c r="B589" s="300" t="s">
        <v>299</v>
      </c>
      <c r="C589" s="301"/>
      <c r="D589" s="301"/>
      <c r="E589" s="301"/>
      <c r="F589" s="301"/>
      <c r="G589" s="301"/>
      <c r="H589" s="301"/>
      <c r="I589" s="301"/>
      <c r="J589" s="301"/>
      <c r="K589" s="302"/>
      <c r="L589" s="291"/>
      <c r="N589" s="299" t="s">
        <v>298</v>
      </c>
      <c r="O589" s="300" t="s">
        <v>299</v>
      </c>
      <c r="P589" s="301"/>
      <c r="Q589" s="301"/>
      <c r="R589" s="301"/>
      <c r="S589" s="301"/>
      <c r="T589" s="301"/>
      <c r="U589" s="301"/>
      <c r="V589" s="301"/>
      <c r="W589" s="301"/>
      <c r="X589" s="302"/>
    </row>
    <row r="590" spans="1:25">
      <c r="A590" s="303"/>
      <c r="B590" s="280"/>
      <c r="C590" s="280"/>
      <c r="D590" s="280"/>
      <c r="E590" s="280"/>
      <c r="F590" s="280"/>
      <c r="G590" s="280"/>
      <c r="H590" s="280"/>
      <c r="I590" s="280"/>
      <c r="J590" s="280"/>
      <c r="K590" s="281"/>
      <c r="L590" s="291"/>
      <c r="N590" s="303"/>
      <c r="O590" s="280"/>
      <c r="P590" s="280"/>
      <c r="Q590" s="280"/>
      <c r="R590" s="280"/>
      <c r="S590" s="280"/>
      <c r="T590" s="280"/>
      <c r="U590" s="280"/>
      <c r="V590" s="280"/>
      <c r="W590" s="280"/>
      <c r="X590" s="281"/>
    </row>
    <row r="591" spans="1:25" ht="14.25">
      <c r="A591" s="304" t="s">
        <v>273</v>
      </c>
      <c r="B591" s="280"/>
      <c r="C591" s="280"/>
      <c r="D591" s="280"/>
      <c r="E591" s="280"/>
      <c r="F591" s="280"/>
      <c r="G591" s="280"/>
      <c r="H591" s="280"/>
      <c r="I591" s="279"/>
      <c r="J591" s="282"/>
      <c r="K591" s="614" t="s">
        <v>364</v>
      </c>
      <c r="L591" s="615"/>
      <c r="M591" s="306"/>
      <c r="N591" s="304" t="s">
        <v>273</v>
      </c>
      <c r="O591" s="280"/>
      <c r="P591" s="280"/>
      <c r="Q591" s="280"/>
      <c r="R591" s="280"/>
      <c r="S591" s="280"/>
      <c r="T591" s="280"/>
      <c r="U591" s="280"/>
      <c r="V591" s="279"/>
      <c r="W591" s="282"/>
      <c r="X591" s="614" t="s">
        <v>364</v>
      </c>
      <c r="Y591" s="615"/>
    </row>
    <row r="592" spans="1:25" ht="14.25">
      <c r="A592" s="304" t="s">
        <v>274</v>
      </c>
      <c r="B592" s="280"/>
      <c r="C592" s="280"/>
      <c r="D592" s="280"/>
      <c r="E592" s="280"/>
      <c r="F592" s="280"/>
      <c r="G592" s="280"/>
      <c r="H592" s="280"/>
      <c r="I592" s="279"/>
      <c r="J592" s="282"/>
      <c r="K592" s="616" t="s">
        <v>300</v>
      </c>
      <c r="L592" s="617"/>
      <c r="M592" s="306"/>
      <c r="N592" s="304" t="s">
        <v>274</v>
      </c>
      <c r="O592" s="280"/>
      <c r="P592" s="280"/>
      <c r="Q592" s="280"/>
      <c r="R592" s="280"/>
      <c r="S592" s="280"/>
      <c r="T592" s="280"/>
      <c r="U592" s="280"/>
      <c r="V592" s="279"/>
      <c r="W592" s="282"/>
      <c r="X592" s="616" t="s">
        <v>300</v>
      </c>
      <c r="Y592" s="617"/>
    </row>
    <row r="593" spans="1:25" ht="14.25">
      <c r="A593" s="304" t="s">
        <v>275</v>
      </c>
      <c r="B593" s="280"/>
      <c r="C593" s="280"/>
      <c r="D593" s="280"/>
      <c r="E593" s="280"/>
      <c r="F593" s="280"/>
      <c r="G593" s="280"/>
      <c r="H593" s="280"/>
      <c r="I593" s="279"/>
      <c r="J593" s="282"/>
      <c r="K593" s="612" t="s">
        <v>301</v>
      </c>
      <c r="L593" s="613"/>
      <c r="M593" s="306"/>
      <c r="N593" s="304" t="s">
        <v>275</v>
      </c>
      <c r="O593" s="280"/>
      <c r="P593" s="280"/>
      <c r="Q593" s="280"/>
      <c r="R593" s="280"/>
      <c r="S593" s="280"/>
      <c r="T593" s="280"/>
      <c r="U593" s="280"/>
      <c r="V593" s="279"/>
      <c r="W593" s="282"/>
      <c r="X593" s="612" t="s">
        <v>301</v>
      </c>
      <c r="Y593" s="613"/>
    </row>
    <row r="594" spans="1:25" ht="48" customHeight="1">
      <c r="A594" s="307"/>
      <c r="B594" s="308"/>
      <c r="C594" s="308"/>
      <c r="D594" s="308"/>
      <c r="E594" s="308"/>
      <c r="F594" s="308"/>
      <c r="G594" s="308"/>
      <c r="H594" s="308"/>
      <c r="I594" s="308"/>
      <c r="J594" s="309"/>
      <c r="K594" s="310"/>
      <c r="L594" s="305"/>
      <c r="M594" s="311"/>
      <c r="N594" s="307"/>
      <c r="O594" s="308"/>
      <c r="P594" s="308"/>
      <c r="Q594" s="308"/>
      <c r="R594" s="308"/>
      <c r="S594" s="308"/>
      <c r="T594" s="308"/>
      <c r="U594" s="308"/>
      <c r="V594" s="308"/>
      <c r="W594" s="309"/>
      <c r="X594" s="310"/>
    </row>
    <row r="595" spans="1:25" ht="48" customHeight="1">
      <c r="A595" s="312"/>
      <c r="B595" s="313"/>
      <c r="C595" s="313"/>
      <c r="D595" s="313"/>
      <c r="E595" s="313"/>
      <c r="F595" s="313"/>
      <c r="G595" s="313"/>
      <c r="H595" s="313"/>
      <c r="I595" s="313"/>
      <c r="J595" s="314"/>
      <c r="K595" s="315"/>
      <c r="L595" s="316"/>
      <c r="M595" s="319"/>
      <c r="N595" s="312"/>
      <c r="O595" s="313"/>
      <c r="P595" s="313"/>
      <c r="Q595" s="313"/>
      <c r="R595" s="313"/>
      <c r="S595" s="313"/>
      <c r="T595" s="313"/>
      <c r="U595" s="313"/>
      <c r="V595" s="313"/>
      <c r="W595" s="314"/>
      <c r="X595" s="315"/>
      <c r="Y595" s="316"/>
    </row>
    <row r="596" spans="1:25" ht="26.25">
      <c r="A596" s="572" t="s">
        <v>362</v>
      </c>
      <c r="B596" s="572"/>
      <c r="C596" s="572"/>
      <c r="D596" s="572"/>
      <c r="E596" s="572"/>
      <c r="F596" s="572"/>
      <c r="G596" s="572"/>
      <c r="H596" s="572"/>
      <c r="I596" s="572"/>
      <c r="J596" s="572"/>
      <c r="K596" s="572"/>
      <c r="L596" s="291">
        <v>29</v>
      </c>
      <c r="N596" s="572" t="s">
        <v>363</v>
      </c>
      <c r="O596" s="572"/>
      <c r="P596" s="572"/>
      <c r="Q596" s="572"/>
      <c r="R596" s="572"/>
      <c r="S596" s="572"/>
      <c r="T596" s="572"/>
      <c r="U596" s="572"/>
      <c r="V596" s="572"/>
      <c r="W596" s="572"/>
      <c r="X596" s="572"/>
      <c r="Y596" s="291">
        <v>29</v>
      </c>
    </row>
    <row r="597" spans="1:25" ht="14.25" thickBot="1">
      <c r="A597" s="258"/>
      <c r="C597" s="259"/>
      <c r="D597" s="259" t="s">
        <v>303</v>
      </c>
      <c r="J597" s="292" t="s">
        <v>255</v>
      </c>
      <c r="L597" s="291"/>
      <c r="N597" s="258"/>
      <c r="P597" s="259"/>
      <c r="Q597" s="259" t="s">
        <v>303</v>
      </c>
      <c r="W597" s="292" t="s">
        <v>255</v>
      </c>
      <c r="Y597" s="291"/>
    </row>
    <row r="598" spans="1:25" ht="19.899999999999999" customHeight="1" thickBot="1">
      <c r="A598" s="261"/>
      <c r="B598" s="573" t="s">
        <v>279</v>
      </c>
      <c r="C598" s="574"/>
      <c r="D598" s="575" t="str">
        <f>IF(②選手情報入力!I38="","",②選手情報入力!I38)</f>
        <v/>
      </c>
      <c r="E598" s="576"/>
      <c r="F598" s="576"/>
      <c r="G598" s="577"/>
      <c r="H598" s="320" t="s">
        <v>280</v>
      </c>
      <c r="I598" s="321"/>
      <c r="J598" s="322"/>
      <c r="K598" s="323"/>
      <c r="L598" s="291"/>
      <c r="N598" s="261"/>
      <c r="O598" s="573" t="s">
        <v>279</v>
      </c>
      <c r="P598" s="574"/>
      <c r="Q598" s="575" t="str">
        <f>IF(②選手情報入力!L38="","",②選手情報入力!L38)</f>
        <v/>
      </c>
      <c r="R598" s="576"/>
      <c r="S598" s="576"/>
      <c r="T598" s="577"/>
      <c r="U598" s="320" t="s">
        <v>280</v>
      </c>
      <c r="V598" s="321"/>
      <c r="W598" s="322"/>
      <c r="X598" s="323"/>
      <c r="Y598" s="291"/>
    </row>
    <row r="599" spans="1:25" ht="21" customHeight="1">
      <c r="A599" s="264" t="s">
        <v>282</v>
      </c>
      <c r="B599" s="584" t="str">
        <f>IF(②選手情報入力!$G$38="","",②選手情報入力!$G$38)</f>
        <v/>
      </c>
      <c r="C599" s="585"/>
      <c r="D599" s="578"/>
      <c r="E599" s="579"/>
      <c r="F599" s="579"/>
      <c r="G599" s="580"/>
      <c r="H599" s="588"/>
      <c r="I599" s="589"/>
      <c r="J599" s="589"/>
      <c r="K599" s="590"/>
      <c r="L599" s="291"/>
      <c r="N599" s="264" t="s">
        <v>282</v>
      </c>
      <c r="O599" s="584" t="str">
        <f>IF(②選手情報入力!$G$38="","",②選手情報入力!$G$38)</f>
        <v/>
      </c>
      <c r="P599" s="585"/>
      <c r="Q599" s="578"/>
      <c r="R599" s="579"/>
      <c r="S599" s="579"/>
      <c r="T599" s="580"/>
      <c r="U599" s="588"/>
      <c r="V599" s="589"/>
      <c r="W599" s="589"/>
      <c r="X599" s="590"/>
      <c r="Y599" s="291"/>
    </row>
    <row r="600" spans="1:25" ht="19.899999999999999" customHeight="1" thickBot="1">
      <c r="A600" s="266"/>
      <c r="B600" s="586"/>
      <c r="C600" s="587"/>
      <c r="D600" s="581"/>
      <c r="E600" s="582"/>
      <c r="F600" s="582"/>
      <c r="G600" s="583"/>
      <c r="H600" s="591"/>
      <c r="I600" s="592"/>
      <c r="J600" s="592"/>
      <c r="K600" s="593"/>
      <c r="L600" s="291"/>
      <c r="N600" s="266"/>
      <c r="O600" s="586"/>
      <c r="P600" s="587"/>
      <c r="Q600" s="581"/>
      <c r="R600" s="582"/>
      <c r="S600" s="582"/>
      <c r="T600" s="583"/>
      <c r="U600" s="591"/>
      <c r="V600" s="592"/>
      <c r="W600" s="592"/>
      <c r="X600" s="593"/>
      <c r="Y600" s="291"/>
    </row>
    <row r="601" spans="1:25" ht="14.25">
      <c r="A601" s="293" t="s">
        <v>6</v>
      </c>
      <c r="B601" s="294"/>
      <c r="C601" s="270" t="s">
        <v>271</v>
      </c>
      <c r="D601" s="597" t="str">
        <f>IF(②選手情報入力!$E$38="","",②選手情報入力!$E$38)</f>
        <v/>
      </c>
      <c r="E601" s="598"/>
      <c r="F601" s="598"/>
      <c r="G601" s="599"/>
      <c r="H601" s="591"/>
      <c r="I601" s="592"/>
      <c r="J601" s="592"/>
      <c r="K601" s="593"/>
      <c r="L601" s="291"/>
      <c r="N601" s="293" t="s">
        <v>6</v>
      </c>
      <c r="O601" s="294"/>
      <c r="P601" s="270" t="s">
        <v>271</v>
      </c>
      <c r="Q601" s="597" t="str">
        <f>IF(②選手情報入力!$E$38="","",②選手情報入力!$E$38)</f>
        <v/>
      </c>
      <c r="R601" s="598"/>
      <c r="S601" s="598"/>
      <c r="T601" s="599"/>
      <c r="U601" s="591"/>
      <c r="V601" s="592"/>
      <c r="W601" s="592"/>
      <c r="X601" s="593"/>
      <c r="Y601" s="291"/>
    </row>
    <row r="602" spans="1:25" ht="13.15" customHeight="1">
      <c r="A602" s="600" t="str">
        <f>IF(②選手情報入力!$B$38="","",②選手情報入力!$B$38)</f>
        <v/>
      </c>
      <c r="B602" s="601"/>
      <c r="C602" s="604" t="s">
        <v>286</v>
      </c>
      <c r="D602" s="606" t="str">
        <f>IF(②選手情報入力!$D$38="","",②選手情報入力!$D$38)</f>
        <v/>
      </c>
      <c r="E602" s="607"/>
      <c r="F602" s="607"/>
      <c r="G602" s="608"/>
      <c r="H602" s="591"/>
      <c r="I602" s="592"/>
      <c r="J602" s="592"/>
      <c r="K602" s="593"/>
      <c r="L602" s="291"/>
      <c r="N602" s="600" t="str">
        <f>IF(②選手情報入力!$B$38="","",②選手情報入力!$B$38)</f>
        <v/>
      </c>
      <c r="O602" s="601"/>
      <c r="P602" s="604" t="s">
        <v>286</v>
      </c>
      <c r="Q602" s="606" t="str">
        <f>IF(②選手情報入力!$D$38="","",②選手情報入力!$D$38)</f>
        <v/>
      </c>
      <c r="R602" s="607"/>
      <c r="S602" s="607"/>
      <c r="T602" s="608"/>
      <c r="U602" s="591"/>
      <c r="V602" s="592"/>
      <c r="W602" s="592"/>
      <c r="X602" s="593"/>
      <c r="Y602" s="291"/>
    </row>
    <row r="603" spans="1:25" ht="13.9" customHeight="1" thickBot="1">
      <c r="A603" s="602"/>
      <c r="B603" s="603"/>
      <c r="C603" s="605"/>
      <c r="D603" s="609"/>
      <c r="E603" s="610"/>
      <c r="F603" s="610"/>
      <c r="G603" s="611"/>
      <c r="H603" s="594"/>
      <c r="I603" s="595"/>
      <c r="J603" s="595"/>
      <c r="K603" s="596"/>
      <c r="L603" s="291"/>
      <c r="N603" s="602"/>
      <c r="O603" s="603"/>
      <c r="P603" s="605"/>
      <c r="Q603" s="609"/>
      <c r="R603" s="610"/>
      <c r="S603" s="610"/>
      <c r="T603" s="611"/>
      <c r="U603" s="594"/>
      <c r="V603" s="595"/>
      <c r="W603" s="595"/>
      <c r="X603" s="596"/>
      <c r="Y603" s="291"/>
    </row>
    <row r="604" spans="1:25" ht="20.45" customHeight="1" thickTop="1" thickBot="1">
      <c r="A604" s="522" t="s">
        <v>289</v>
      </c>
      <c r="B604" s="525" t="s">
        <v>290</v>
      </c>
      <c r="C604" s="526"/>
      <c r="D604" s="526"/>
      <c r="E604" s="527"/>
      <c r="F604" s="528" t="s">
        <v>291</v>
      </c>
      <c r="G604" s="529"/>
      <c r="H604" s="530">
        <f>①団体情報入力!$D$5</f>
        <v>0</v>
      </c>
      <c r="I604" s="531"/>
      <c r="J604" s="531"/>
      <c r="K604" s="532"/>
      <c r="L604" s="291"/>
      <c r="N604" s="522" t="s">
        <v>289</v>
      </c>
      <c r="O604" s="525" t="s">
        <v>290</v>
      </c>
      <c r="P604" s="526"/>
      <c r="Q604" s="526"/>
      <c r="R604" s="527"/>
      <c r="S604" s="528" t="s">
        <v>291</v>
      </c>
      <c r="T604" s="529"/>
      <c r="U604" s="530">
        <f>①団体情報入力!$D$5</f>
        <v>0</v>
      </c>
      <c r="V604" s="531"/>
      <c r="W604" s="531"/>
      <c r="X604" s="532"/>
      <c r="Y604" s="291"/>
    </row>
    <row r="605" spans="1:25" ht="13.15" customHeight="1">
      <c r="A605" s="523"/>
      <c r="B605" s="533"/>
      <c r="C605" s="534"/>
      <c r="D605" s="534"/>
      <c r="E605" s="535"/>
      <c r="F605" s="295" t="s">
        <v>293</v>
      </c>
      <c r="G605" s="270" t="s">
        <v>294</v>
      </c>
      <c r="H605" s="269"/>
      <c r="I605" s="270" t="s">
        <v>264</v>
      </c>
      <c r="J605" s="269"/>
      <c r="K605" s="296" t="s">
        <v>295</v>
      </c>
      <c r="L605" s="297"/>
      <c r="M605" s="298"/>
      <c r="N605" s="523"/>
      <c r="O605" s="533"/>
      <c r="P605" s="534"/>
      <c r="Q605" s="534"/>
      <c r="R605" s="535"/>
      <c r="S605" s="295" t="s">
        <v>293</v>
      </c>
      <c r="T605" s="270" t="s">
        <v>294</v>
      </c>
      <c r="U605" s="269"/>
      <c r="V605" s="270" t="s">
        <v>264</v>
      </c>
      <c r="W605" s="269"/>
      <c r="X605" s="296" t="s">
        <v>295</v>
      </c>
      <c r="Y605" s="297"/>
    </row>
    <row r="606" spans="1:25" ht="13.15" customHeight="1">
      <c r="A606" s="523"/>
      <c r="B606" s="536"/>
      <c r="C606" s="537"/>
      <c r="D606" s="537"/>
      <c r="E606" s="538"/>
      <c r="F606" s="548"/>
      <c r="G606" s="550"/>
      <c r="H606" s="551"/>
      <c r="I606" s="542" t="str">
        <f>IF(②選手情報入力!J38="","",②選手情報入力!J38)</f>
        <v/>
      </c>
      <c r="J606" s="543"/>
      <c r="K606" s="546"/>
      <c r="L606" s="291"/>
      <c r="N606" s="523"/>
      <c r="O606" s="536"/>
      <c r="P606" s="537"/>
      <c r="Q606" s="537"/>
      <c r="R606" s="538"/>
      <c r="S606" s="548"/>
      <c r="T606" s="550"/>
      <c r="U606" s="551"/>
      <c r="V606" s="542" t="str">
        <f>IF(②選手情報入力!M38="","",②選手情報入力!M38)</f>
        <v/>
      </c>
      <c r="W606" s="543"/>
      <c r="X606" s="546"/>
      <c r="Y606" s="291"/>
    </row>
    <row r="607" spans="1:25" ht="13.15" customHeight="1">
      <c r="A607" s="524"/>
      <c r="B607" s="539"/>
      <c r="C607" s="540"/>
      <c r="D607" s="540"/>
      <c r="E607" s="541"/>
      <c r="F607" s="549"/>
      <c r="G607" s="552"/>
      <c r="H607" s="553"/>
      <c r="I607" s="544"/>
      <c r="J607" s="545"/>
      <c r="K607" s="547"/>
      <c r="L607" s="291"/>
      <c r="N607" s="524"/>
      <c r="O607" s="539"/>
      <c r="P607" s="540"/>
      <c r="Q607" s="540"/>
      <c r="R607" s="541"/>
      <c r="S607" s="549"/>
      <c r="T607" s="552"/>
      <c r="U607" s="553"/>
      <c r="V607" s="544"/>
      <c r="W607" s="545"/>
      <c r="X607" s="547"/>
      <c r="Y607" s="291"/>
    </row>
    <row r="608" spans="1:25" ht="14.45" customHeight="1">
      <c r="A608" s="339" t="s">
        <v>296</v>
      </c>
      <c r="B608" s="554"/>
      <c r="C608" s="555"/>
      <c r="D608" s="555"/>
      <c r="E608" s="556"/>
      <c r="F608" s="560"/>
      <c r="G608" s="562"/>
      <c r="H608" s="563"/>
      <c r="I608" s="566" t="str">
        <f>IF(②選手情報入力!K38="","同上",②選手情報入力!K38)</f>
        <v>同上</v>
      </c>
      <c r="J608" s="567"/>
      <c r="K608" s="570"/>
      <c r="L608" s="291"/>
      <c r="N608" s="339" t="s">
        <v>296</v>
      </c>
      <c r="O608" s="554"/>
      <c r="P608" s="555"/>
      <c r="Q608" s="555"/>
      <c r="R608" s="556"/>
      <c r="S608" s="560"/>
      <c r="T608" s="562"/>
      <c r="U608" s="563"/>
      <c r="V608" s="566" t="str">
        <f>IF(②選手情報入力!N38="","同上",②選手情報入力!N38)</f>
        <v>同上</v>
      </c>
      <c r="W608" s="567"/>
      <c r="X608" s="570"/>
      <c r="Y608" s="291"/>
    </row>
    <row r="609" spans="1:25" ht="15" customHeight="1" thickBot="1">
      <c r="A609" s="340" t="s">
        <v>297</v>
      </c>
      <c r="B609" s="557"/>
      <c r="C609" s="558"/>
      <c r="D609" s="558"/>
      <c r="E609" s="559"/>
      <c r="F609" s="561"/>
      <c r="G609" s="564"/>
      <c r="H609" s="565"/>
      <c r="I609" s="568"/>
      <c r="J609" s="569"/>
      <c r="K609" s="571"/>
      <c r="L609" s="291"/>
      <c r="N609" s="340" t="s">
        <v>297</v>
      </c>
      <c r="O609" s="557"/>
      <c r="P609" s="558"/>
      <c r="Q609" s="558"/>
      <c r="R609" s="559"/>
      <c r="S609" s="561"/>
      <c r="T609" s="564"/>
      <c r="U609" s="565"/>
      <c r="V609" s="568"/>
      <c r="W609" s="569"/>
      <c r="X609" s="571"/>
      <c r="Y609" s="291"/>
    </row>
    <row r="610" spans="1:25" ht="15" thickBot="1">
      <c r="A610" s="299" t="s">
        <v>298</v>
      </c>
      <c r="B610" s="300" t="s">
        <v>299</v>
      </c>
      <c r="C610" s="301"/>
      <c r="D610" s="301"/>
      <c r="E610" s="301"/>
      <c r="F610" s="301"/>
      <c r="G610" s="301"/>
      <c r="H610" s="301"/>
      <c r="I610" s="301"/>
      <c r="J610" s="301"/>
      <c r="K610" s="302"/>
      <c r="L610" s="291"/>
      <c r="N610" s="299" t="s">
        <v>298</v>
      </c>
      <c r="O610" s="300" t="s">
        <v>299</v>
      </c>
      <c r="P610" s="301"/>
      <c r="Q610" s="301"/>
      <c r="R610" s="301"/>
      <c r="S610" s="301"/>
      <c r="T610" s="301"/>
      <c r="U610" s="301"/>
      <c r="V610" s="301"/>
      <c r="W610" s="301"/>
      <c r="X610" s="302"/>
      <c r="Y610" s="291"/>
    </row>
    <row r="611" spans="1:25">
      <c r="A611" s="303"/>
      <c r="B611" s="280"/>
      <c r="C611" s="280"/>
      <c r="D611" s="280"/>
      <c r="E611" s="280"/>
      <c r="F611" s="280"/>
      <c r="G611" s="280"/>
      <c r="H611" s="280"/>
      <c r="I611" s="280"/>
      <c r="J611" s="280"/>
      <c r="K611" s="281"/>
      <c r="L611" s="291"/>
      <c r="N611" s="303"/>
      <c r="O611" s="280"/>
      <c r="P611" s="280"/>
      <c r="Q611" s="280"/>
      <c r="R611" s="280"/>
      <c r="S611" s="280"/>
      <c r="T611" s="280"/>
      <c r="U611" s="280"/>
      <c r="V611" s="280"/>
      <c r="W611" s="280"/>
      <c r="X611" s="281"/>
      <c r="Y611" s="291"/>
    </row>
    <row r="612" spans="1:25" ht="14.25">
      <c r="A612" s="304" t="s">
        <v>273</v>
      </c>
      <c r="B612" s="280"/>
      <c r="C612" s="280"/>
      <c r="D612" s="280"/>
      <c r="E612" s="280"/>
      <c r="F612" s="280"/>
      <c r="G612" s="280"/>
      <c r="H612" s="280"/>
      <c r="I612" s="279"/>
      <c r="J612" s="282"/>
      <c r="K612" s="614" t="s">
        <v>364</v>
      </c>
      <c r="L612" s="615"/>
      <c r="M612" s="306"/>
      <c r="N612" s="304" t="s">
        <v>273</v>
      </c>
      <c r="O612" s="280"/>
      <c r="P612" s="280"/>
      <c r="Q612" s="280"/>
      <c r="R612" s="280"/>
      <c r="S612" s="280"/>
      <c r="T612" s="280"/>
      <c r="U612" s="280"/>
      <c r="V612" s="279"/>
      <c r="W612" s="282"/>
      <c r="X612" s="614" t="s">
        <v>364</v>
      </c>
      <c r="Y612" s="615"/>
    </row>
    <row r="613" spans="1:25" ht="14.25">
      <c r="A613" s="304" t="s">
        <v>274</v>
      </c>
      <c r="B613" s="280"/>
      <c r="C613" s="280"/>
      <c r="D613" s="280"/>
      <c r="E613" s="280"/>
      <c r="F613" s="280"/>
      <c r="G613" s="280"/>
      <c r="H613" s="280"/>
      <c r="I613" s="279"/>
      <c r="J613" s="282"/>
      <c r="K613" s="616" t="s">
        <v>300</v>
      </c>
      <c r="L613" s="617"/>
      <c r="M613" s="306"/>
      <c r="N613" s="304" t="s">
        <v>274</v>
      </c>
      <c r="O613" s="280"/>
      <c r="P613" s="280"/>
      <c r="Q613" s="280"/>
      <c r="R613" s="280"/>
      <c r="S613" s="280"/>
      <c r="T613" s="280"/>
      <c r="U613" s="280"/>
      <c r="V613" s="279"/>
      <c r="W613" s="282"/>
      <c r="X613" s="616" t="s">
        <v>300</v>
      </c>
      <c r="Y613" s="617"/>
    </row>
    <row r="614" spans="1:25" ht="14.25">
      <c r="A614" s="304" t="s">
        <v>275</v>
      </c>
      <c r="B614" s="280"/>
      <c r="C614" s="280"/>
      <c r="D614" s="280"/>
      <c r="E614" s="280"/>
      <c r="F614" s="280"/>
      <c r="G614" s="280"/>
      <c r="H614" s="280"/>
      <c r="I614" s="279"/>
      <c r="J614" s="282"/>
      <c r="K614" s="612" t="s">
        <v>301</v>
      </c>
      <c r="L614" s="613"/>
      <c r="M614" s="306"/>
      <c r="N614" s="304" t="s">
        <v>275</v>
      </c>
      <c r="O614" s="280"/>
      <c r="P614" s="280"/>
      <c r="Q614" s="280"/>
      <c r="R614" s="280"/>
      <c r="S614" s="280"/>
      <c r="T614" s="280"/>
      <c r="U614" s="280"/>
      <c r="V614" s="279"/>
      <c r="W614" s="282"/>
      <c r="X614" s="612" t="s">
        <v>301</v>
      </c>
      <c r="Y614" s="613"/>
    </row>
    <row r="615" spans="1:25" ht="14.25">
      <c r="A615" s="307"/>
      <c r="B615" s="308"/>
      <c r="C615" s="308"/>
      <c r="D615" s="308"/>
      <c r="E615" s="308"/>
      <c r="F615" s="308"/>
      <c r="G615" s="308"/>
      <c r="H615" s="308"/>
      <c r="I615" s="308"/>
      <c r="J615" s="309"/>
      <c r="K615" s="310"/>
      <c r="L615" s="305"/>
      <c r="N615" s="307"/>
      <c r="O615" s="308"/>
      <c r="P615" s="308"/>
      <c r="Q615" s="308"/>
      <c r="R615" s="308"/>
      <c r="S615" s="308"/>
      <c r="T615" s="308"/>
      <c r="U615" s="308"/>
      <c r="V615" s="308"/>
      <c r="W615" s="309"/>
      <c r="X615" s="310"/>
      <c r="Y615" s="305"/>
    </row>
    <row r="616" spans="1:25" ht="48" customHeight="1">
      <c r="A616" s="307"/>
      <c r="B616" s="308"/>
      <c r="C616" s="308"/>
      <c r="D616" s="308"/>
      <c r="E616" s="308"/>
      <c r="F616" s="308"/>
      <c r="G616" s="308"/>
      <c r="H616" s="308"/>
      <c r="I616" s="308"/>
      <c r="J616" s="309"/>
      <c r="K616" s="310"/>
      <c r="L616" s="305"/>
      <c r="M616" s="311"/>
      <c r="N616" s="307"/>
      <c r="O616" s="308"/>
      <c r="P616" s="308"/>
      <c r="Q616" s="308"/>
      <c r="R616" s="308"/>
      <c r="S616" s="308"/>
      <c r="T616" s="308"/>
      <c r="U616" s="308"/>
      <c r="V616" s="308"/>
      <c r="W616" s="309"/>
      <c r="X616" s="310"/>
    </row>
    <row r="617" spans="1:25" ht="69" customHeight="1">
      <c r="A617" s="312"/>
      <c r="B617" s="313"/>
      <c r="C617" s="313"/>
      <c r="D617" s="313"/>
      <c r="E617" s="313"/>
      <c r="F617" s="313"/>
      <c r="G617" s="313"/>
      <c r="H617" s="313"/>
      <c r="I617" s="313"/>
      <c r="J617" s="314"/>
      <c r="K617" s="315"/>
      <c r="L617" s="316"/>
      <c r="M617" s="317"/>
      <c r="N617" s="312"/>
      <c r="O617" s="313"/>
      <c r="P617" s="313"/>
      <c r="Q617" s="313"/>
      <c r="R617" s="313"/>
      <c r="S617" s="313"/>
      <c r="T617" s="313"/>
      <c r="U617" s="313"/>
      <c r="V617" s="313"/>
      <c r="W617" s="314"/>
      <c r="X617" s="315"/>
    </row>
    <row r="618" spans="1:25" ht="26.25">
      <c r="A618" s="572" t="s">
        <v>362</v>
      </c>
      <c r="B618" s="572"/>
      <c r="C618" s="572"/>
      <c r="D618" s="572"/>
      <c r="E618" s="572"/>
      <c r="F618" s="572"/>
      <c r="G618" s="572"/>
      <c r="H618" s="572"/>
      <c r="I618" s="572"/>
      <c r="J618" s="572"/>
      <c r="K618" s="572"/>
      <c r="L618" s="291">
        <v>30</v>
      </c>
      <c r="N618" s="572" t="s">
        <v>363</v>
      </c>
      <c r="O618" s="572"/>
      <c r="P618" s="572"/>
      <c r="Q618" s="572"/>
      <c r="R618" s="572"/>
      <c r="S618" s="572"/>
      <c r="T618" s="572"/>
      <c r="U618" s="572"/>
      <c r="V618" s="572"/>
      <c r="W618" s="572"/>
      <c r="X618" s="572"/>
      <c r="Y618" s="256">
        <v>30</v>
      </c>
    </row>
    <row r="619" spans="1:25" ht="14.25" thickBot="1">
      <c r="A619" s="258"/>
      <c r="C619" s="259"/>
      <c r="D619" s="259" t="s">
        <v>303</v>
      </c>
      <c r="J619" s="292" t="s">
        <v>255</v>
      </c>
      <c r="L619" s="291"/>
      <c r="N619" s="258"/>
      <c r="P619" s="259"/>
      <c r="Q619" s="259" t="s">
        <v>303</v>
      </c>
      <c r="W619" s="292" t="s">
        <v>255</v>
      </c>
    </row>
    <row r="620" spans="1:25" ht="19.899999999999999" customHeight="1" thickBot="1">
      <c r="A620" s="261"/>
      <c r="B620" s="573" t="s">
        <v>279</v>
      </c>
      <c r="C620" s="574"/>
      <c r="D620" s="575" t="str">
        <f>IF(②選手情報入力!I39="","",②選手情報入力!I39)</f>
        <v/>
      </c>
      <c r="E620" s="576"/>
      <c r="F620" s="576"/>
      <c r="G620" s="577"/>
      <c r="H620" s="320" t="s">
        <v>280</v>
      </c>
      <c r="I620" s="321"/>
      <c r="J620" s="322"/>
      <c r="K620" s="323"/>
      <c r="L620" s="291"/>
      <c r="N620" s="261"/>
      <c r="O620" s="573" t="s">
        <v>279</v>
      </c>
      <c r="P620" s="574"/>
      <c r="Q620" s="575" t="str">
        <f>IF(②選手情報入力!L39="","",②選手情報入力!L39)</f>
        <v/>
      </c>
      <c r="R620" s="576"/>
      <c r="S620" s="576"/>
      <c r="T620" s="577"/>
      <c r="U620" s="320" t="s">
        <v>280</v>
      </c>
      <c r="V620" s="321"/>
      <c r="W620" s="322"/>
      <c r="X620" s="323"/>
    </row>
    <row r="621" spans="1:25" ht="21" customHeight="1">
      <c r="A621" s="264" t="s">
        <v>282</v>
      </c>
      <c r="B621" s="584" t="str">
        <f>IF(②選手情報入力!$G$39="","",②選手情報入力!$G$39)</f>
        <v/>
      </c>
      <c r="C621" s="585"/>
      <c r="D621" s="578"/>
      <c r="E621" s="579"/>
      <c r="F621" s="579"/>
      <c r="G621" s="580"/>
      <c r="H621" s="588"/>
      <c r="I621" s="589"/>
      <c r="J621" s="589"/>
      <c r="K621" s="590"/>
      <c r="L621" s="291"/>
      <c r="N621" s="264" t="s">
        <v>282</v>
      </c>
      <c r="O621" s="584" t="str">
        <f>IF(②選手情報入力!$G$39="","",②選手情報入力!$G$39)</f>
        <v/>
      </c>
      <c r="P621" s="585"/>
      <c r="Q621" s="578"/>
      <c r="R621" s="579"/>
      <c r="S621" s="579"/>
      <c r="T621" s="580"/>
      <c r="U621" s="588"/>
      <c r="V621" s="589"/>
      <c r="W621" s="589"/>
      <c r="X621" s="590"/>
    </row>
    <row r="622" spans="1:25" ht="19.899999999999999" customHeight="1" thickBot="1">
      <c r="A622" s="266"/>
      <c r="B622" s="586"/>
      <c r="C622" s="587"/>
      <c r="D622" s="581"/>
      <c r="E622" s="582"/>
      <c r="F622" s="582"/>
      <c r="G622" s="583"/>
      <c r="H622" s="591"/>
      <c r="I622" s="592"/>
      <c r="J622" s="592"/>
      <c r="K622" s="593"/>
      <c r="L622" s="291"/>
      <c r="N622" s="266"/>
      <c r="O622" s="586"/>
      <c r="P622" s="587"/>
      <c r="Q622" s="581"/>
      <c r="R622" s="582"/>
      <c r="S622" s="582"/>
      <c r="T622" s="583"/>
      <c r="U622" s="591"/>
      <c r="V622" s="592"/>
      <c r="W622" s="592"/>
      <c r="X622" s="593"/>
    </row>
    <row r="623" spans="1:25" ht="14.25">
      <c r="A623" s="293" t="s">
        <v>6</v>
      </c>
      <c r="B623" s="294"/>
      <c r="C623" s="270" t="s">
        <v>271</v>
      </c>
      <c r="D623" s="597" t="str">
        <f>IF(②選手情報入力!$E$39="","",②選手情報入力!$E$39)</f>
        <v/>
      </c>
      <c r="E623" s="598"/>
      <c r="F623" s="598"/>
      <c r="G623" s="599"/>
      <c r="H623" s="591"/>
      <c r="I623" s="592"/>
      <c r="J623" s="592"/>
      <c r="K623" s="593"/>
      <c r="L623" s="291"/>
      <c r="N623" s="293" t="s">
        <v>6</v>
      </c>
      <c r="O623" s="294"/>
      <c r="P623" s="270" t="s">
        <v>271</v>
      </c>
      <c r="Q623" s="597" t="str">
        <f>IF(②選手情報入力!$E$39="","",②選手情報入力!$E$39)</f>
        <v/>
      </c>
      <c r="R623" s="598"/>
      <c r="S623" s="598"/>
      <c r="T623" s="599"/>
      <c r="U623" s="591"/>
      <c r="V623" s="592"/>
      <c r="W623" s="592"/>
      <c r="X623" s="593"/>
    </row>
    <row r="624" spans="1:25" ht="14.25" customHeight="1">
      <c r="A624" s="600" t="str">
        <f>IF(②選手情報入力!$B$39="","",②選手情報入力!$B$39)</f>
        <v/>
      </c>
      <c r="B624" s="601"/>
      <c r="C624" s="604" t="s">
        <v>286</v>
      </c>
      <c r="D624" s="606" t="str">
        <f>IF(②選手情報入力!$D$39="","",②選手情報入力!$D$39)</f>
        <v/>
      </c>
      <c r="E624" s="607"/>
      <c r="F624" s="607"/>
      <c r="G624" s="608"/>
      <c r="H624" s="591"/>
      <c r="I624" s="592"/>
      <c r="J624" s="592"/>
      <c r="K624" s="593"/>
      <c r="L624" s="291"/>
      <c r="N624" s="600" t="str">
        <f>IF(②選手情報入力!$B$39="","",②選手情報入力!$B$39)</f>
        <v/>
      </c>
      <c r="O624" s="601"/>
      <c r="P624" s="604" t="s">
        <v>286</v>
      </c>
      <c r="Q624" s="606" t="str">
        <f>IF(②選手情報入力!$D$39="","",②選手情報入力!$D$39)</f>
        <v/>
      </c>
      <c r="R624" s="607"/>
      <c r="S624" s="607"/>
      <c r="T624" s="608"/>
      <c r="U624" s="591"/>
      <c r="V624" s="592"/>
      <c r="W624" s="592"/>
      <c r="X624" s="593"/>
    </row>
    <row r="625" spans="1:25" ht="13.9" customHeight="1" thickBot="1">
      <c r="A625" s="602"/>
      <c r="B625" s="603"/>
      <c r="C625" s="605"/>
      <c r="D625" s="609"/>
      <c r="E625" s="610"/>
      <c r="F625" s="610"/>
      <c r="G625" s="611"/>
      <c r="H625" s="594"/>
      <c r="I625" s="595"/>
      <c r="J625" s="595"/>
      <c r="K625" s="596"/>
      <c r="L625" s="291"/>
      <c r="N625" s="602"/>
      <c r="O625" s="603"/>
      <c r="P625" s="605"/>
      <c r="Q625" s="609"/>
      <c r="R625" s="610"/>
      <c r="S625" s="610"/>
      <c r="T625" s="611"/>
      <c r="U625" s="594"/>
      <c r="V625" s="595"/>
      <c r="W625" s="595"/>
      <c r="X625" s="596"/>
    </row>
    <row r="626" spans="1:25" ht="20.45" customHeight="1" thickTop="1" thickBot="1">
      <c r="A626" s="522" t="s">
        <v>289</v>
      </c>
      <c r="B626" s="525" t="s">
        <v>290</v>
      </c>
      <c r="C626" s="526"/>
      <c r="D626" s="526"/>
      <c r="E626" s="527"/>
      <c r="F626" s="528" t="s">
        <v>291</v>
      </c>
      <c r="G626" s="529"/>
      <c r="H626" s="530">
        <f>①団体情報入力!$D$5</f>
        <v>0</v>
      </c>
      <c r="I626" s="531"/>
      <c r="J626" s="531"/>
      <c r="K626" s="532"/>
      <c r="L626" s="291"/>
      <c r="N626" s="522" t="s">
        <v>289</v>
      </c>
      <c r="O626" s="525" t="s">
        <v>290</v>
      </c>
      <c r="P626" s="526"/>
      <c r="Q626" s="526"/>
      <c r="R626" s="527"/>
      <c r="S626" s="528" t="s">
        <v>291</v>
      </c>
      <c r="T626" s="529"/>
      <c r="U626" s="530">
        <f>①団体情報入力!$D$5</f>
        <v>0</v>
      </c>
      <c r="V626" s="531"/>
      <c r="W626" s="531"/>
      <c r="X626" s="532"/>
    </row>
    <row r="627" spans="1:25" ht="13.15" customHeight="1">
      <c r="A627" s="523"/>
      <c r="B627" s="533"/>
      <c r="C627" s="534"/>
      <c r="D627" s="534"/>
      <c r="E627" s="535"/>
      <c r="F627" s="295" t="s">
        <v>293</v>
      </c>
      <c r="G627" s="270" t="s">
        <v>294</v>
      </c>
      <c r="H627" s="269"/>
      <c r="I627" s="270" t="s">
        <v>264</v>
      </c>
      <c r="J627" s="269"/>
      <c r="K627" s="296" t="s">
        <v>295</v>
      </c>
      <c r="L627" s="297"/>
      <c r="M627" s="298"/>
      <c r="N627" s="523"/>
      <c r="O627" s="533"/>
      <c r="P627" s="534"/>
      <c r="Q627" s="534"/>
      <c r="R627" s="535"/>
      <c r="S627" s="295" t="s">
        <v>293</v>
      </c>
      <c r="T627" s="270" t="s">
        <v>294</v>
      </c>
      <c r="U627" s="269"/>
      <c r="V627" s="270" t="s">
        <v>264</v>
      </c>
      <c r="W627" s="269"/>
      <c r="X627" s="296" t="s">
        <v>295</v>
      </c>
    </row>
    <row r="628" spans="1:25" ht="13.15" customHeight="1">
      <c r="A628" s="523"/>
      <c r="B628" s="536"/>
      <c r="C628" s="537"/>
      <c r="D628" s="537"/>
      <c r="E628" s="538"/>
      <c r="F628" s="548"/>
      <c r="G628" s="550"/>
      <c r="H628" s="551"/>
      <c r="I628" s="542" t="str">
        <f>IF(②選手情報入力!J39="","",②選手情報入力!J39)</f>
        <v/>
      </c>
      <c r="J628" s="543"/>
      <c r="K628" s="546"/>
      <c r="L628" s="291"/>
      <c r="N628" s="523"/>
      <c r="O628" s="536"/>
      <c r="P628" s="537"/>
      <c r="Q628" s="537"/>
      <c r="R628" s="538"/>
      <c r="S628" s="548"/>
      <c r="T628" s="550"/>
      <c r="U628" s="551"/>
      <c r="V628" s="542" t="str">
        <f>IF(②選手情報入力!M39="","",②選手情報入力!M39)</f>
        <v/>
      </c>
      <c r="W628" s="543"/>
      <c r="X628" s="546"/>
    </row>
    <row r="629" spans="1:25" ht="13.15" customHeight="1">
      <c r="A629" s="524"/>
      <c r="B629" s="539"/>
      <c r="C629" s="540"/>
      <c r="D629" s="540"/>
      <c r="E629" s="541"/>
      <c r="F629" s="549"/>
      <c r="G629" s="552"/>
      <c r="H629" s="553"/>
      <c r="I629" s="544"/>
      <c r="J629" s="545"/>
      <c r="K629" s="547"/>
      <c r="L629" s="291"/>
      <c r="N629" s="524"/>
      <c r="O629" s="539"/>
      <c r="P629" s="540"/>
      <c r="Q629" s="540"/>
      <c r="R629" s="541"/>
      <c r="S629" s="549"/>
      <c r="T629" s="552"/>
      <c r="U629" s="553"/>
      <c r="V629" s="544"/>
      <c r="W629" s="545"/>
      <c r="X629" s="547"/>
    </row>
    <row r="630" spans="1:25" ht="14.45" customHeight="1">
      <c r="A630" s="339" t="s">
        <v>296</v>
      </c>
      <c r="B630" s="554"/>
      <c r="C630" s="555"/>
      <c r="D630" s="555"/>
      <c r="E630" s="556"/>
      <c r="F630" s="560"/>
      <c r="G630" s="562"/>
      <c r="H630" s="563"/>
      <c r="I630" s="566" t="str">
        <f>IF(②選手情報入力!K39="","同上",②選手情報入力!K39)</f>
        <v>同上</v>
      </c>
      <c r="J630" s="567"/>
      <c r="K630" s="570"/>
      <c r="L630" s="291"/>
      <c r="N630" s="339" t="s">
        <v>296</v>
      </c>
      <c r="O630" s="554"/>
      <c r="P630" s="555"/>
      <c r="Q630" s="555"/>
      <c r="R630" s="556"/>
      <c r="S630" s="560"/>
      <c r="T630" s="562"/>
      <c r="U630" s="563"/>
      <c r="V630" s="566" t="str">
        <f>IF(②選手情報入力!N39="","同上",②選手情報入力!N39)</f>
        <v>同上</v>
      </c>
      <c r="W630" s="567"/>
      <c r="X630" s="570"/>
    </row>
    <row r="631" spans="1:25" ht="15" customHeight="1" thickBot="1">
      <c r="A631" s="340" t="s">
        <v>297</v>
      </c>
      <c r="B631" s="557"/>
      <c r="C631" s="558"/>
      <c r="D631" s="558"/>
      <c r="E631" s="559"/>
      <c r="F631" s="561"/>
      <c r="G631" s="564"/>
      <c r="H631" s="565"/>
      <c r="I631" s="568"/>
      <c r="J631" s="569"/>
      <c r="K631" s="571"/>
      <c r="L631" s="291"/>
      <c r="N631" s="340" t="s">
        <v>297</v>
      </c>
      <c r="O631" s="557"/>
      <c r="P631" s="558"/>
      <c r="Q631" s="558"/>
      <c r="R631" s="559"/>
      <c r="S631" s="561"/>
      <c r="T631" s="564"/>
      <c r="U631" s="565"/>
      <c r="V631" s="568"/>
      <c r="W631" s="569"/>
      <c r="X631" s="571"/>
    </row>
    <row r="632" spans="1:25" ht="15" thickBot="1">
      <c r="A632" s="299" t="s">
        <v>298</v>
      </c>
      <c r="B632" s="300" t="s">
        <v>299</v>
      </c>
      <c r="C632" s="301"/>
      <c r="D632" s="301"/>
      <c r="E632" s="301"/>
      <c r="F632" s="301"/>
      <c r="G632" s="301"/>
      <c r="H632" s="301"/>
      <c r="I632" s="301"/>
      <c r="J632" s="301"/>
      <c r="K632" s="302"/>
      <c r="L632" s="291"/>
      <c r="N632" s="299" t="s">
        <v>298</v>
      </c>
      <c r="O632" s="300" t="s">
        <v>299</v>
      </c>
      <c r="P632" s="301"/>
      <c r="Q632" s="301"/>
      <c r="R632" s="301"/>
      <c r="S632" s="301"/>
      <c r="T632" s="301"/>
      <c r="U632" s="301"/>
      <c r="V632" s="301"/>
      <c r="W632" s="301"/>
      <c r="X632" s="302"/>
    </row>
    <row r="633" spans="1:25">
      <c r="A633" s="303"/>
      <c r="B633" s="280"/>
      <c r="C633" s="280"/>
      <c r="D633" s="280"/>
      <c r="E633" s="280"/>
      <c r="F633" s="280"/>
      <c r="G633" s="280"/>
      <c r="H633" s="280"/>
      <c r="I633" s="280"/>
      <c r="J633" s="280"/>
      <c r="K633" s="281"/>
      <c r="L633" s="291"/>
      <c r="N633" s="303"/>
      <c r="O633" s="280"/>
      <c r="P633" s="280"/>
      <c r="Q633" s="280"/>
      <c r="R633" s="280"/>
      <c r="S633" s="280"/>
      <c r="T633" s="280"/>
      <c r="U633" s="280"/>
      <c r="V633" s="280"/>
      <c r="W633" s="280"/>
      <c r="X633" s="281"/>
    </row>
    <row r="634" spans="1:25" ht="14.25">
      <c r="A634" s="304" t="s">
        <v>273</v>
      </c>
      <c r="B634" s="280"/>
      <c r="C634" s="280"/>
      <c r="D634" s="280"/>
      <c r="E634" s="280"/>
      <c r="F634" s="280"/>
      <c r="G634" s="280"/>
      <c r="H634" s="280"/>
      <c r="I634" s="279"/>
      <c r="J634" s="282"/>
      <c r="K634" s="614" t="s">
        <v>364</v>
      </c>
      <c r="L634" s="615"/>
      <c r="M634" s="306"/>
      <c r="N634" s="304" t="s">
        <v>273</v>
      </c>
      <c r="O634" s="280"/>
      <c r="P634" s="280"/>
      <c r="Q634" s="280"/>
      <c r="R634" s="280"/>
      <c r="S634" s="280"/>
      <c r="T634" s="280"/>
      <c r="U634" s="280"/>
      <c r="V634" s="279"/>
      <c r="W634" s="282"/>
      <c r="X634" s="614" t="s">
        <v>364</v>
      </c>
      <c r="Y634" s="615"/>
    </row>
    <row r="635" spans="1:25" ht="14.25">
      <c r="A635" s="304" t="s">
        <v>274</v>
      </c>
      <c r="B635" s="280"/>
      <c r="C635" s="280"/>
      <c r="D635" s="280"/>
      <c r="E635" s="280"/>
      <c r="F635" s="280"/>
      <c r="G635" s="280"/>
      <c r="H635" s="280"/>
      <c r="I635" s="279"/>
      <c r="J635" s="282"/>
      <c r="K635" s="616" t="s">
        <v>300</v>
      </c>
      <c r="L635" s="617"/>
      <c r="M635" s="306"/>
      <c r="N635" s="304" t="s">
        <v>274</v>
      </c>
      <c r="O635" s="280"/>
      <c r="P635" s="280"/>
      <c r="Q635" s="280"/>
      <c r="R635" s="280"/>
      <c r="S635" s="280"/>
      <c r="T635" s="280"/>
      <c r="U635" s="280"/>
      <c r="V635" s="279"/>
      <c r="W635" s="282"/>
      <c r="X635" s="616" t="s">
        <v>300</v>
      </c>
      <c r="Y635" s="617"/>
    </row>
    <row r="636" spans="1:25" ht="14.25">
      <c r="A636" s="304" t="s">
        <v>275</v>
      </c>
      <c r="B636" s="280"/>
      <c r="C636" s="280"/>
      <c r="D636" s="280"/>
      <c r="E636" s="280"/>
      <c r="F636" s="280"/>
      <c r="G636" s="280"/>
      <c r="H636" s="280"/>
      <c r="I636" s="279"/>
      <c r="J636" s="282"/>
      <c r="K636" s="612" t="s">
        <v>301</v>
      </c>
      <c r="L636" s="613"/>
      <c r="M636" s="306"/>
      <c r="N636" s="304" t="s">
        <v>275</v>
      </c>
      <c r="O636" s="280"/>
      <c r="P636" s="280"/>
      <c r="Q636" s="280"/>
      <c r="R636" s="280"/>
      <c r="S636" s="280"/>
      <c r="T636" s="280"/>
      <c r="U636" s="280"/>
      <c r="V636" s="279"/>
      <c r="W636" s="282"/>
      <c r="X636" s="612" t="s">
        <v>301</v>
      </c>
      <c r="Y636" s="613"/>
    </row>
    <row r="637" spans="1:25" ht="14.25">
      <c r="A637" s="307"/>
      <c r="B637" s="308"/>
      <c r="C637" s="308"/>
      <c r="D637" s="308"/>
      <c r="E637" s="308"/>
      <c r="F637" s="308"/>
      <c r="G637" s="308"/>
      <c r="H637" s="308"/>
      <c r="I637" s="308"/>
      <c r="J637" s="309"/>
      <c r="K637" s="310"/>
      <c r="L637" s="305"/>
      <c r="M637" s="311"/>
      <c r="N637" s="307"/>
      <c r="O637" s="308"/>
      <c r="P637" s="308"/>
      <c r="Q637" s="308"/>
      <c r="R637" s="308"/>
      <c r="S637" s="308"/>
      <c r="T637" s="308"/>
      <c r="U637" s="308"/>
      <c r="V637" s="308"/>
      <c r="W637" s="309"/>
      <c r="X637" s="310"/>
    </row>
    <row r="638" spans="1:25" ht="8.25" customHeight="1">
      <c r="A638" s="312"/>
      <c r="B638" s="313"/>
      <c r="C638" s="313"/>
      <c r="D638" s="313"/>
      <c r="E638" s="313"/>
      <c r="F638" s="313"/>
      <c r="G638" s="313"/>
      <c r="H638" s="313"/>
      <c r="I638" s="313"/>
      <c r="J638" s="314"/>
      <c r="K638" s="315"/>
      <c r="L638" s="316"/>
      <c r="M638" s="317"/>
      <c r="N638" s="312"/>
      <c r="O638" s="313"/>
      <c r="P638" s="313"/>
      <c r="Q638" s="313"/>
      <c r="R638" s="313"/>
      <c r="S638" s="313"/>
      <c r="T638" s="313"/>
      <c r="U638" s="313"/>
      <c r="V638" s="313"/>
      <c r="W638" s="314"/>
      <c r="X638" s="315"/>
    </row>
    <row r="639" spans="1:25" ht="26.25">
      <c r="A639" s="572" t="s">
        <v>362</v>
      </c>
      <c r="B639" s="572"/>
      <c r="C639" s="572"/>
      <c r="D639" s="572"/>
      <c r="E639" s="572"/>
      <c r="F639" s="572"/>
      <c r="G639" s="572"/>
      <c r="H639" s="572"/>
      <c r="I639" s="572"/>
      <c r="J639" s="572"/>
      <c r="K639" s="572"/>
      <c r="L639" s="291">
        <v>31</v>
      </c>
      <c r="N639" s="572" t="s">
        <v>362</v>
      </c>
      <c r="O639" s="572"/>
      <c r="P639" s="572"/>
      <c r="Q639" s="572"/>
      <c r="R639" s="572"/>
      <c r="S639" s="572"/>
      <c r="T639" s="572"/>
      <c r="U639" s="572"/>
      <c r="V639" s="572"/>
      <c r="W639" s="572"/>
      <c r="X639" s="572"/>
      <c r="Y639" s="256">
        <v>31</v>
      </c>
    </row>
    <row r="640" spans="1:25" ht="14.25" thickBot="1">
      <c r="A640" s="258"/>
      <c r="C640" s="259"/>
      <c r="D640" s="259" t="s">
        <v>303</v>
      </c>
      <c r="J640" s="292" t="s">
        <v>255</v>
      </c>
      <c r="L640" s="291"/>
      <c r="N640" s="258"/>
      <c r="P640" s="259"/>
      <c r="Q640" s="259" t="s">
        <v>303</v>
      </c>
      <c r="W640" s="292" t="s">
        <v>255</v>
      </c>
    </row>
    <row r="641" spans="1:25" ht="19.899999999999999" customHeight="1" thickBot="1">
      <c r="A641" s="261"/>
      <c r="B641" s="573" t="s">
        <v>279</v>
      </c>
      <c r="C641" s="574"/>
      <c r="D641" s="575" t="str">
        <f>IF(②選手情報入力!I40="","",②選手情報入力!I40)</f>
        <v/>
      </c>
      <c r="E641" s="576"/>
      <c r="F641" s="576"/>
      <c r="G641" s="577"/>
      <c r="H641" s="320" t="s">
        <v>280</v>
      </c>
      <c r="I641" s="321"/>
      <c r="J641" s="322"/>
      <c r="K641" s="323"/>
      <c r="L641" s="291"/>
      <c r="N641" s="261"/>
      <c r="O641" s="573" t="s">
        <v>279</v>
      </c>
      <c r="P641" s="574"/>
      <c r="Q641" s="575" t="str">
        <f>IF(②選手情報入力!L40="","",②選手情報入力!L40)</f>
        <v/>
      </c>
      <c r="R641" s="576"/>
      <c r="S641" s="576"/>
      <c r="T641" s="577"/>
      <c r="U641" s="320" t="s">
        <v>280</v>
      </c>
      <c r="V641" s="321"/>
      <c r="W641" s="322"/>
      <c r="X641" s="323"/>
    </row>
    <row r="642" spans="1:25" ht="21" customHeight="1">
      <c r="A642" s="264" t="s">
        <v>282</v>
      </c>
      <c r="B642" s="584" t="str">
        <f>IF(②選手情報入力!$G$40="","",②選手情報入力!$G$40)</f>
        <v/>
      </c>
      <c r="C642" s="585"/>
      <c r="D642" s="578"/>
      <c r="E642" s="579"/>
      <c r="F642" s="579"/>
      <c r="G642" s="580"/>
      <c r="H642" s="588"/>
      <c r="I642" s="589"/>
      <c r="J642" s="589"/>
      <c r="K642" s="590"/>
      <c r="L642" s="291"/>
      <c r="N642" s="264" t="s">
        <v>282</v>
      </c>
      <c r="O642" s="584" t="str">
        <f>IF(②選手情報入力!$G$40="","",②選手情報入力!$G$40)</f>
        <v/>
      </c>
      <c r="P642" s="585"/>
      <c r="Q642" s="578"/>
      <c r="R642" s="579"/>
      <c r="S642" s="579"/>
      <c r="T642" s="580"/>
      <c r="U642" s="588"/>
      <c r="V642" s="589"/>
      <c r="W642" s="589"/>
      <c r="X642" s="590"/>
    </row>
    <row r="643" spans="1:25" ht="19.899999999999999" customHeight="1" thickBot="1">
      <c r="A643" s="266"/>
      <c r="B643" s="586"/>
      <c r="C643" s="587"/>
      <c r="D643" s="581"/>
      <c r="E643" s="582"/>
      <c r="F643" s="582"/>
      <c r="G643" s="583"/>
      <c r="H643" s="591"/>
      <c r="I643" s="592"/>
      <c r="J643" s="592"/>
      <c r="K643" s="593"/>
      <c r="L643" s="291"/>
      <c r="N643" s="266"/>
      <c r="O643" s="586"/>
      <c r="P643" s="587"/>
      <c r="Q643" s="581"/>
      <c r="R643" s="582"/>
      <c r="S643" s="582"/>
      <c r="T643" s="583"/>
      <c r="U643" s="591"/>
      <c r="V643" s="592"/>
      <c r="W643" s="592"/>
      <c r="X643" s="593"/>
    </row>
    <row r="644" spans="1:25" ht="14.25">
      <c r="A644" s="293" t="s">
        <v>6</v>
      </c>
      <c r="B644" s="294"/>
      <c r="C644" s="270" t="s">
        <v>271</v>
      </c>
      <c r="D644" s="597" t="str">
        <f>IF(②選手情報入力!$E$40="","",②選手情報入力!$E$40)</f>
        <v/>
      </c>
      <c r="E644" s="598"/>
      <c r="F644" s="598"/>
      <c r="G644" s="599"/>
      <c r="H644" s="591"/>
      <c r="I644" s="592"/>
      <c r="J644" s="592"/>
      <c r="K644" s="593"/>
      <c r="L644" s="291"/>
      <c r="N644" s="293" t="s">
        <v>6</v>
      </c>
      <c r="O644" s="294"/>
      <c r="P644" s="270" t="s">
        <v>271</v>
      </c>
      <c r="Q644" s="597" t="str">
        <f>IF(②選手情報入力!$E$40="","",②選手情報入力!$E$40)</f>
        <v/>
      </c>
      <c r="R644" s="598"/>
      <c r="S644" s="598"/>
      <c r="T644" s="599"/>
      <c r="U644" s="591"/>
      <c r="V644" s="592"/>
      <c r="W644" s="592"/>
      <c r="X644" s="593"/>
    </row>
    <row r="645" spans="1:25" ht="14.25" customHeight="1">
      <c r="A645" s="600" t="str">
        <f>IF(②選手情報入力!$B$40="","",②選手情報入力!$B$40)</f>
        <v/>
      </c>
      <c r="B645" s="601"/>
      <c r="C645" s="604" t="s">
        <v>286</v>
      </c>
      <c r="D645" s="606" t="str">
        <f>IF(②選手情報入力!$D$40="","",②選手情報入力!$D$40)</f>
        <v/>
      </c>
      <c r="E645" s="607"/>
      <c r="F645" s="607"/>
      <c r="G645" s="608"/>
      <c r="H645" s="591"/>
      <c r="I645" s="592"/>
      <c r="J645" s="592"/>
      <c r="K645" s="593"/>
      <c r="L645" s="291"/>
      <c r="N645" s="600" t="str">
        <f>IF(②選手情報入力!$B$40="","",②選手情報入力!$B$40)</f>
        <v/>
      </c>
      <c r="O645" s="601"/>
      <c r="P645" s="604" t="s">
        <v>286</v>
      </c>
      <c r="Q645" s="606" t="str">
        <f>IF(②選手情報入力!$D$40="","",②選手情報入力!$D$40)</f>
        <v/>
      </c>
      <c r="R645" s="607"/>
      <c r="S645" s="607"/>
      <c r="T645" s="608"/>
      <c r="U645" s="591"/>
      <c r="V645" s="592"/>
      <c r="W645" s="592"/>
      <c r="X645" s="593"/>
    </row>
    <row r="646" spans="1:25" ht="13.9" customHeight="1" thickBot="1">
      <c r="A646" s="602"/>
      <c r="B646" s="603"/>
      <c r="C646" s="605"/>
      <c r="D646" s="609"/>
      <c r="E646" s="610"/>
      <c r="F646" s="610"/>
      <c r="G646" s="611"/>
      <c r="H646" s="594"/>
      <c r="I646" s="595"/>
      <c r="J646" s="595"/>
      <c r="K646" s="596"/>
      <c r="L646" s="291"/>
      <c r="N646" s="602"/>
      <c r="O646" s="603"/>
      <c r="P646" s="605"/>
      <c r="Q646" s="609"/>
      <c r="R646" s="610"/>
      <c r="S646" s="610"/>
      <c r="T646" s="611"/>
      <c r="U646" s="594"/>
      <c r="V646" s="595"/>
      <c r="W646" s="595"/>
      <c r="X646" s="596"/>
    </row>
    <row r="647" spans="1:25" ht="20.45" customHeight="1" thickTop="1" thickBot="1">
      <c r="A647" s="522" t="s">
        <v>289</v>
      </c>
      <c r="B647" s="525" t="s">
        <v>290</v>
      </c>
      <c r="C647" s="526"/>
      <c r="D647" s="526"/>
      <c r="E647" s="527"/>
      <c r="F647" s="528" t="s">
        <v>291</v>
      </c>
      <c r="G647" s="529"/>
      <c r="H647" s="530">
        <f>①団体情報入力!$D$5</f>
        <v>0</v>
      </c>
      <c r="I647" s="531"/>
      <c r="J647" s="531"/>
      <c r="K647" s="532"/>
      <c r="L647" s="291"/>
      <c r="N647" s="522" t="s">
        <v>289</v>
      </c>
      <c r="O647" s="525" t="s">
        <v>290</v>
      </c>
      <c r="P647" s="526"/>
      <c r="Q647" s="526"/>
      <c r="R647" s="527"/>
      <c r="S647" s="528" t="s">
        <v>291</v>
      </c>
      <c r="T647" s="529"/>
      <c r="U647" s="530">
        <f>①団体情報入力!$D$5</f>
        <v>0</v>
      </c>
      <c r="V647" s="531"/>
      <c r="W647" s="531"/>
      <c r="X647" s="532"/>
    </row>
    <row r="648" spans="1:25" ht="13.15" customHeight="1">
      <c r="A648" s="523"/>
      <c r="B648" s="533"/>
      <c r="C648" s="534"/>
      <c r="D648" s="534"/>
      <c r="E648" s="535"/>
      <c r="F648" s="295" t="s">
        <v>293</v>
      </c>
      <c r="G648" s="270" t="s">
        <v>294</v>
      </c>
      <c r="H648" s="269"/>
      <c r="I648" s="270" t="s">
        <v>264</v>
      </c>
      <c r="J648" s="269"/>
      <c r="K648" s="296" t="s">
        <v>295</v>
      </c>
      <c r="L648" s="297"/>
      <c r="M648" s="298"/>
      <c r="N648" s="523"/>
      <c r="O648" s="533"/>
      <c r="P648" s="534"/>
      <c r="Q648" s="534"/>
      <c r="R648" s="535"/>
      <c r="S648" s="295" t="s">
        <v>293</v>
      </c>
      <c r="T648" s="270" t="s">
        <v>294</v>
      </c>
      <c r="U648" s="269"/>
      <c r="V648" s="270" t="s">
        <v>264</v>
      </c>
      <c r="W648" s="269"/>
      <c r="X648" s="296" t="s">
        <v>295</v>
      </c>
    </row>
    <row r="649" spans="1:25" ht="13.15" customHeight="1">
      <c r="A649" s="523"/>
      <c r="B649" s="536"/>
      <c r="C649" s="537"/>
      <c r="D649" s="537"/>
      <c r="E649" s="538"/>
      <c r="F649" s="548"/>
      <c r="G649" s="550"/>
      <c r="H649" s="551"/>
      <c r="I649" s="542" t="str">
        <f>IF(②選手情報入力!J40="","",②選手情報入力!J40)</f>
        <v/>
      </c>
      <c r="J649" s="543"/>
      <c r="K649" s="546"/>
      <c r="L649" s="291"/>
      <c r="N649" s="523"/>
      <c r="O649" s="536"/>
      <c r="P649" s="537"/>
      <c r="Q649" s="537"/>
      <c r="R649" s="538"/>
      <c r="S649" s="548"/>
      <c r="T649" s="550"/>
      <c r="U649" s="551"/>
      <c r="V649" s="542" t="str">
        <f>IF(②選手情報入力!M40="","",②選手情報入力!M40)</f>
        <v/>
      </c>
      <c r="W649" s="543"/>
      <c r="X649" s="546"/>
    </row>
    <row r="650" spans="1:25" ht="13.15" customHeight="1">
      <c r="A650" s="524"/>
      <c r="B650" s="539"/>
      <c r="C650" s="540"/>
      <c r="D650" s="540"/>
      <c r="E650" s="541"/>
      <c r="F650" s="549"/>
      <c r="G650" s="552"/>
      <c r="H650" s="553"/>
      <c r="I650" s="544"/>
      <c r="J650" s="545"/>
      <c r="K650" s="547"/>
      <c r="L650" s="291"/>
      <c r="N650" s="524"/>
      <c r="O650" s="539"/>
      <c r="P650" s="540"/>
      <c r="Q650" s="540"/>
      <c r="R650" s="541"/>
      <c r="S650" s="549"/>
      <c r="T650" s="552"/>
      <c r="U650" s="553"/>
      <c r="V650" s="544"/>
      <c r="W650" s="545"/>
      <c r="X650" s="547"/>
    </row>
    <row r="651" spans="1:25" ht="14.45" customHeight="1">
      <c r="A651" s="339" t="s">
        <v>296</v>
      </c>
      <c r="B651" s="554"/>
      <c r="C651" s="555"/>
      <c r="D651" s="555"/>
      <c r="E651" s="556"/>
      <c r="F651" s="560"/>
      <c r="G651" s="562"/>
      <c r="H651" s="563"/>
      <c r="I651" s="566" t="str">
        <f>IF(②選手情報入力!K40="","同上",②選手情報入力!K40)</f>
        <v>同上</v>
      </c>
      <c r="J651" s="567"/>
      <c r="K651" s="570"/>
      <c r="L651" s="291"/>
      <c r="N651" s="339" t="s">
        <v>296</v>
      </c>
      <c r="O651" s="554"/>
      <c r="P651" s="555"/>
      <c r="Q651" s="555"/>
      <c r="R651" s="556"/>
      <c r="S651" s="560"/>
      <c r="T651" s="562"/>
      <c r="U651" s="563"/>
      <c r="V651" s="566" t="str">
        <f>IF(②選手情報入力!N40="","同上",②選手情報入力!N40)</f>
        <v>同上</v>
      </c>
      <c r="W651" s="567"/>
      <c r="X651" s="570"/>
    </row>
    <row r="652" spans="1:25" ht="15" customHeight="1" thickBot="1">
      <c r="A652" s="340" t="s">
        <v>297</v>
      </c>
      <c r="B652" s="557"/>
      <c r="C652" s="558"/>
      <c r="D652" s="558"/>
      <c r="E652" s="559"/>
      <c r="F652" s="561"/>
      <c r="G652" s="564"/>
      <c r="H652" s="565"/>
      <c r="I652" s="568"/>
      <c r="J652" s="569"/>
      <c r="K652" s="571"/>
      <c r="L652" s="291"/>
      <c r="N652" s="340" t="s">
        <v>297</v>
      </c>
      <c r="O652" s="557"/>
      <c r="P652" s="558"/>
      <c r="Q652" s="558"/>
      <c r="R652" s="559"/>
      <c r="S652" s="561"/>
      <c r="T652" s="564"/>
      <c r="U652" s="565"/>
      <c r="V652" s="568"/>
      <c r="W652" s="569"/>
      <c r="X652" s="571"/>
    </row>
    <row r="653" spans="1:25" ht="15" thickBot="1">
      <c r="A653" s="299" t="s">
        <v>298</v>
      </c>
      <c r="B653" s="300" t="s">
        <v>299</v>
      </c>
      <c r="C653" s="301"/>
      <c r="D653" s="301"/>
      <c r="E653" s="301"/>
      <c r="F653" s="301"/>
      <c r="G653" s="301"/>
      <c r="H653" s="301"/>
      <c r="I653" s="301"/>
      <c r="J653" s="301"/>
      <c r="K653" s="302"/>
      <c r="L653" s="291"/>
      <c r="N653" s="299" t="s">
        <v>298</v>
      </c>
      <c r="O653" s="300" t="s">
        <v>299</v>
      </c>
      <c r="P653" s="301"/>
      <c r="Q653" s="301"/>
      <c r="R653" s="301"/>
      <c r="S653" s="301"/>
      <c r="T653" s="301"/>
      <c r="U653" s="301"/>
      <c r="V653" s="301"/>
      <c r="W653" s="301"/>
      <c r="X653" s="302"/>
    </row>
    <row r="654" spans="1:25">
      <c r="A654" s="303"/>
      <c r="B654" s="280"/>
      <c r="C654" s="280"/>
      <c r="D654" s="280"/>
      <c r="E654" s="280"/>
      <c r="F654" s="280"/>
      <c r="G654" s="280"/>
      <c r="H654" s="280"/>
      <c r="I654" s="280"/>
      <c r="J654" s="280"/>
      <c r="K654" s="281"/>
      <c r="L654" s="291"/>
      <c r="N654" s="303"/>
      <c r="O654" s="280"/>
      <c r="P654" s="280"/>
      <c r="Q654" s="280"/>
      <c r="R654" s="280"/>
      <c r="S654" s="280"/>
      <c r="T654" s="280"/>
      <c r="U654" s="280"/>
      <c r="V654" s="280"/>
      <c r="W654" s="280"/>
      <c r="X654" s="281"/>
    </row>
    <row r="655" spans="1:25" ht="14.25">
      <c r="A655" s="304" t="s">
        <v>273</v>
      </c>
      <c r="B655" s="280"/>
      <c r="C655" s="280"/>
      <c r="D655" s="280"/>
      <c r="E655" s="280"/>
      <c r="F655" s="280"/>
      <c r="G655" s="280"/>
      <c r="H655" s="280"/>
      <c r="I655" s="279"/>
      <c r="J655" s="282"/>
      <c r="K655" s="614" t="s">
        <v>364</v>
      </c>
      <c r="L655" s="615"/>
      <c r="M655" s="306"/>
      <c r="N655" s="304" t="s">
        <v>273</v>
      </c>
      <c r="O655" s="280"/>
      <c r="P655" s="280"/>
      <c r="Q655" s="280"/>
      <c r="R655" s="280"/>
      <c r="S655" s="280"/>
      <c r="T655" s="280"/>
      <c r="U655" s="280"/>
      <c r="V655" s="279"/>
      <c r="W655" s="282"/>
      <c r="X655" s="614" t="s">
        <v>364</v>
      </c>
      <c r="Y655" s="615"/>
    </row>
    <row r="656" spans="1:25" ht="14.25">
      <c r="A656" s="304" t="s">
        <v>274</v>
      </c>
      <c r="B656" s="280"/>
      <c r="C656" s="280"/>
      <c r="D656" s="280"/>
      <c r="E656" s="280"/>
      <c r="F656" s="280"/>
      <c r="G656" s="280"/>
      <c r="H656" s="280"/>
      <c r="I656" s="279"/>
      <c r="J656" s="282"/>
      <c r="K656" s="616" t="s">
        <v>300</v>
      </c>
      <c r="L656" s="617"/>
      <c r="M656" s="306"/>
      <c r="N656" s="304" t="s">
        <v>274</v>
      </c>
      <c r="O656" s="280"/>
      <c r="P656" s="280"/>
      <c r="Q656" s="280"/>
      <c r="R656" s="280"/>
      <c r="S656" s="280"/>
      <c r="T656" s="280"/>
      <c r="U656" s="280"/>
      <c r="V656" s="279"/>
      <c r="W656" s="282"/>
      <c r="X656" s="616" t="s">
        <v>300</v>
      </c>
      <c r="Y656" s="617"/>
    </row>
    <row r="657" spans="1:25" ht="14.25">
      <c r="A657" s="304" t="s">
        <v>275</v>
      </c>
      <c r="B657" s="280"/>
      <c r="C657" s="280"/>
      <c r="D657" s="280"/>
      <c r="E657" s="280"/>
      <c r="F657" s="280"/>
      <c r="G657" s="280"/>
      <c r="H657" s="280"/>
      <c r="I657" s="279"/>
      <c r="J657" s="282"/>
      <c r="K657" s="612" t="s">
        <v>301</v>
      </c>
      <c r="L657" s="613"/>
      <c r="M657" s="306"/>
      <c r="N657" s="304" t="s">
        <v>275</v>
      </c>
      <c r="O657" s="280"/>
      <c r="P657" s="280"/>
      <c r="Q657" s="280"/>
      <c r="R657" s="280"/>
      <c r="S657" s="280"/>
      <c r="T657" s="280"/>
      <c r="U657" s="280"/>
      <c r="V657" s="279"/>
      <c r="W657" s="282"/>
      <c r="X657" s="612" t="s">
        <v>301</v>
      </c>
      <c r="Y657" s="613"/>
    </row>
    <row r="658" spans="1:25" ht="45" customHeight="1">
      <c r="A658" s="307"/>
      <c r="B658" s="308"/>
      <c r="C658" s="308"/>
      <c r="D658" s="308"/>
      <c r="E658" s="308"/>
      <c r="F658" s="308"/>
      <c r="G658" s="308"/>
      <c r="H658" s="308"/>
      <c r="I658" s="308"/>
      <c r="J658" s="309"/>
      <c r="K658" s="310"/>
      <c r="L658" s="305"/>
      <c r="M658" s="311"/>
      <c r="N658" s="307"/>
      <c r="O658" s="308"/>
      <c r="P658" s="308"/>
      <c r="Q658" s="308"/>
      <c r="R658" s="308"/>
      <c r="S658" s="308"/>
      <c r="T658" s="308"/>
      <c r="U658" s="308"/>
      <c r="V658" s="308"/>
      <c r="W658" s="309"/>
      <c r="X658" s="310"/>
    </row>
    <row r="659" spans="1:25" ht="71.25" customHeight="1">
      <c r="A659" s="312"/>
      <c r="B659" s="313"/>
      <c r="C659" s="313"/>
      <c r="D659" s="313"/>
      <c r="E659" s="313"/>
      <c r="F659" s="313"/>
      <c r="G659" s="313"/>
      <c r="H659" s="313"/>
      <c r="I659" s="313"/>
      <c r="J659" s="314"/>
      <c r="K659" s="315"/>
      <c r="L659" s="316"/>
      <c r="M659" s="317"/>
      <c r="N659" s="312"/>
      <c r="O659" s="313"/>
      <c r="P659" s="313"/>
      <c r="Q659" s="313"/>
      <c r="R659" s="313"/>
      <c r="S659" s="313"/>
      <c r="T659" s="313"/>
      <c r="U659" s="313"/>
      <c r="V659" s="313"/>
      <c r="W659" s="314"/>
      <c r="X659" s="315"/>
      <c r="Y659" s="318"/>
    </row>
    <row r="660" spans="1:25" ht="26.25">
      <c r="A660" s="572" t="s">
        <v>362</v>
      </c>
      <c r="B660" s="572"/>
      <c r="C660" s="572"/>
      <c r="D660" s="572"/>
      <c r="E660" s="572"/>
      <c r="F660" s="572"/>
      <c r="G660" s="572"/>
      <c r="H660" s="572"/>
      <c r="I660" s="572"/>
      <c r="J660" s="572"/>
      <c r="K660" s="572"/>
      <c r="L660" s="291">
        <v>32</v>
      </c>
      <c r="N660" s="572" t="s">
        <v>362</v>
      </c>
      <c r="O660" s="572"/>
      <c r="P660" s="572"/>
      <c r="Q660" s="572"/>
      <c r="R660" s="572"/>
      <c r="S660" s="572"/>
      <c r="T660" s="572"/>
      <c r="U660" s="572"/>
      <c r="V660" s="572"/>
      <c r="W660" s="572"/>
      <c r="X660" s="572"/>
      <c r="Y660" s="256">
        <v>32</v>
      </c>
    </row>
    <row r="661" spans="1:25" ht="14.25" thickBot="1">
      <c r="A661" s="258"/>
      <c r="C661" s="259"/>
      <c r="D661" s="259" t="s">
        <v>303</v>
      </c>
      <c r="J661" s="292" t="s">
        <v>255</v>
      </c>
      <c r="L661" s="291"/>
      <c r="N661" s="258"/>
      <c r="P661" s="259"/>
      <c r="Q661" s="259" t="s">
        <v>303</v>
      </c>
      <c r="W661" s="292" t="s">
        <v>255</v>
      </c>
    </row>
    <row r="662" spans="1:25" ht="19.899999999999999" customHeight="1" thickBot="1">
      <c r="A662" s="261"/>
      <c r="B662" s="573" t="s">
        <v>279</v>
      </c>
      <c r="C662" s="574"/>
      <c r="D662" s="575" t="str">
        <f>IF(②選手情報入力!I41="","",②選手情報入力!I41)</f>
        <v/>
      </c>
      <c r="E662" s="576"/>
      <c r="F662" s="576"/>
      <c r="G662" s="577"/>
      <c r="H662" s="320" t="s">
        <v>280</v>
      </c>
      <c r="I662" s="321"/>
      <c r="J662" s="322"/>
      <c r="K662" s="323"/>
      <c r="L662" s="291"/>
      <c r="N662" s="261"/>
      <c r="O662" s="573" t="s">
        <v>279</v>
      </c>
      <c r="P662" s="574"/>
      <c r="Q662" s="575" t="str">
        <f>IF(②選手情報入力!L41="","",②選手情報入力!L41)</f>
        <v/>
      </c>
      <c r="R662" s="576"/>
      <c r="S662" s="576"/>
      <c r="T662" s="577"/>
      <c r="U662" s="320" t="s">
        <v>280</v>
      </c>
      <c r="V662" s="321"/>
      <c r="W662" s="322"/>
      <c r="X662" s="323"/>
    </row>
    <row r="663" spans="1:25" ht="21" customHeight="1">
      <c r="A663" s="264" t="s">
        <v>282</v>
      </c>
      <c r="B663" s="584" t="str">
        <f>IF(②選手情報入力!$G$41="","",②選手情報入力!$G$41)</f>
        <v/>
      </c>
      <c r="C663" s="585"/>
      <c r="D663" s="578"/>
      <c r="E663" s="579"/>
      <c r="F663" s="579"/>
      <c r="G663" s="580"/>
      <c r="H663" s="588"/>
      <c r="I663" s="589"/>
      <c r="J663" s="589"/>
      <c r="K663" s="590"/>
      <c r="L663" s="291"/>
      <c r="N663" s="264" t="s">
        <v>282</v>
      </c>
      <c r="O663" s="584" t="str">
        <f>IF(②選手情報入力!$G$41="","",②選手情報入力!$G$41)</f>
        <v/>
      </c>
      <c r="P663" s="585"/>
      <c r="Q663" s="578"/>
      <c r="R663" s="579"/>
      <c r="S663" s="579"/>
      <c r="T663" s="580"/>
      <c r="U663" s="588"/>
      <c r="V663" s="589"/>
      <c r="W663" s="589"/>
      <c r="X663" s="590"/>
    </row>
    <row r="664" spans="1:25" ht="19.899999999999999" customHeight="1" thickBot="1">
      <c r="A664" s="266"/>
      <c r="B664" s="586"/>
      <c r="C664" s="587"/>
      <c r="D664" s="581"/>
      <c r="E664" s="582"/>
      <c r="F664" s="582"/>
      <c r="G664" s="583"/>
      <c r="H664" s="591"/>
      <c r="I664" s="592"/>
      <c r="J664" s="592"/>
      <c r="K664" s="593"/>
      <c r="L664" s="291"/>
      <c r="N664" s="266"/>
      <c r="O664" s="586"/>
      <c r="P664" s="587"/>
      <c r="Q664" s="581"/>
      <c r="R664" s="582"/>
      <c r="S664" s="582"/>
      <c r="T664" s="583"/>
      <c r="U664" s="591"/>
      <c r="V664" s="592"/>
      <c r="W664" s="592"/>
      <c r="X664" s="593"/>
    </row>
    <row r="665" spans="1:25" ht="14.25">
      <c r="A665" s="293" t="s">
        <v>6</v>
      </c>
      <c r="B665" s="294"/>
      <c r="C665" s="270" t="s">
        <v>271</v>
      </c>
      <c r="D665" s="597" t="str">
        <f>IF(②選手情報入力!$E$41="","",②選手情報入力!$E$41)</f>
        <v/>
      </c>
      <c r="E665" s="598"/>
      <c r="F665" s="598"/>
      <c r="G665" s="599"/>
      <c r="H665" s="591"/>
      <c r="I665" s="592"/>
      <c r="J665" s="592"/>
      <c r="K665" s="593"/>
      <c r="L665" s="291"/>
      <c r="N665" s="293" t="s">
        <v>6</v>
      </c>
      <c r="O665" s="294"/>
      <c r="P665" s="270" t="s">
        <v>271</v>
      </c>
      <c r="Q665" s="597" t="str">
        <f>IF(②選手情報入力!$E$41="","",②選手情報入力!$E$41)</f>
        <v/>
      </c>
      <c r="R665" s="598"/>
      <c r="S665" s="598"/>
      <c r="T665" s="599"/>
      <c r="U665" s="591"/>
      <c r="V665" s="592"/>
      <c r="W665" s="592"/>
      <c r="X665" s="593"/>
    </row>
    <row r="666" spans="1:25" ht="14.25" customHeight="1">
      <c r="A666" s="600" t="str">
        <f>IF(②選手情報入力!$B$41="","",②選手情報入力!$B$41)</f>
        <v/>
      </c>
      <c r="B666" s="601"/>
      <c r="C666" s="604" t="s">
        <v>286</v>
      </c>
      <c r="D666" s="606" t="str">
        <f>IF(②選手情報入力!$D$41="","",②選手情報入力!$D$41)</f>
        <v/>
      </c>
      <c r="E666" s="607"/>
      <c r="F666" s="607"/>
      <c r="G666" s="608"/>
      <c r="H666" s="591"/>
      <c r="I666" s="592"/>
      <c r="J666" s="592"/>
      <c r="K666" s="593"/>
      <c r="L666" s="291"/>
      <c r="N666" s="600" t="str">
        <f>IF(②選手情報入力!$B$41="","",②選手情報入力!$B$41)</f>
        <v/>
      </c>
      <c r="O666" s="601"/>
      <c r="P666" s="604" t="s">
        <v>286</v>
      </c>
      <c r="Q666" s="606" t="str">
        <f>IF(②選手情報入力!$D$41="","",②選手情報入力!$D$41)</f>
        <v/>
      </c>
      <c r="R666" s="607"/>
      <c r="S666" s="607"/>
      <c r="T666" s="608"/>
      <c r="U666" s="591"/>
      <c r="V666" s="592"/>
      <c r="W666" s="592"/>
      <c r="X666" s="593"/>
    </row>
    <row r="667" spans="1:25" ht="13.9" customHeight="1" thickBot="1">
      <c r="A667" s="602"/>
      <c r="B667" s="603"/>
      <c r="C667" s="605"/>
      <c r="D667" s="609"/>
      <c r="E667" s="610"/>
      <c r="F667" s="610"/>
      <c r="G667" s="611"/>
      <c r="H667" s="594"/>
      <c r="I667" s="595"/>
      <c r="J667" s="595"/>
      <c r="K667" s="596"/>
      <c r="L667" s="291"/>
      <c r="N667" s="602"/>
      <c r="O667" s="603"/>
      <c r="P667" s="605"/>
      <c r="Q667" s="609"/>
      <c r="R667" s="610"/>
      <c r="S667" s="610"/>
      <c r="T667" s="611"/>
      <c r="U667" s="594"/>
      <c r="V667" s="595"/>
      <c r="W667" s="595"/>
      <c r="X667" s="596"/>
    </row>
    <row r="668" spans="1:25" ht="20.45" customHeight="1" thickTop="1" thickBot="1">
      <c r="A668" s="522" t="s">
        <v>289</v>
      </c>
      <c r="B668" s="525" t="s">
        <v>290</v>
      </c>
      <c r="C668" s="526"/>
      <c r="D668" s="526"/>
      <c r="E668" s="527"/>
      <c r="F668" s="528" t="s">
        <v>291</v>
      </c>
      <c r="G668" s="529"/>
      <c r="H668" s="530">
        <f>①団体情報入力!$D$5</f>
        <v>0</v>
      </c>
      <c r="I668" s="531"/>
      <c r="J668" s="531"/>
      <c r="K668" s="532"/>
      <c r="L668" s="291"/>
      <c r="N668" s="522" t="s">
        <v>289</v>
      </c>
      <c r="O668" s="525" t="s">
        <v>290</v>
      </c>
      <c r="P668" s="526"/>
      <c r="Q668" s="526"/>
      <c r="R668" s="527"/>
      <c r="S668" s="528" t="s">
        <v>291</v>
      </c>
      <c r="T668" s="529"/>
      <c r="U668" s="530">
        <f>①団体情報入力!$D$5</f>
        <v>0</v>
      </c>
      <c r="V668" s="531"/>
      <c r="W668" s="531"/>
      <c r="X668" s="532"/>
    </row>
    <row r="669" spans="1:25" ht="13.15" customHeight="1">
      <c r="A669" s="523"/>
      <c r="B669" s="533"/>
      <c r="C669" s="534"/>
      <c r="D669" s="534"/>
      <c r="E669" s="535"/>
      <c r="F669" s="295" t="s">
        <v>293</v>
      </c>
      <c r="G669" s="270" t="s">
        <v>294</v>
      </c>
      <c r="H669" s="269"/>
      <c r="I669" s="270" t="s">
        <v>264</v>
      </c>
      <c r="J669" s="269"/>
      <c r="K669" s="296" t="s">
        <v>295</v>
      </c>
      <c r="L669" s="297"/>
      <c r="M669" s="298"/>
      <c r="N669" s="523"/>
      <c r="O669" s="533"/>
      <c r="P669" s="534"/>
      <c r="Q669" s="534"/>
      <c r="R669" s="535"/>
      <c r="S669" s="295" t="s">
        <v>293</v>
      </c>
      <c r="T669" s="270" t="s">
        <v>294</v>
      </c>
      <c r="U669" s="269"/>
      <c r="V669" s="270" t="s">
        <v>264</v>
      </c>
      <c r="W669" s="269"/>
      <c r="X669" s="296" t="s">
        <v>295</v>
      </c>
    </row>
    <row r="670" spans="1:25" ht="13.15" customHeight="1">
      <c r="A670" s="523"/>
      <c r="B670" s="536"/>
      <c r="C670" s="537"/>
      <c r="D670" s="537"/>
      <c r="E670" s="538"/>
      <c r="F670" s="548"/>
      <c r="G670" s="550"/>
      <c r="H670" s="551"/>
      <c r="I670" s="542" t="str">
        <f>IF(②選手情報入力!J41="","",②選手情報入力!J41)</f>
        <v/>
      </c>
      <c r="J670" s="543"/>
      <c r="K670" s="546"/>
      <c r="L670" s="291"/>
      <c r="N670" s="523"/>
      <c r="O670" s="536"/>
      <c r="P670" s="537"/>
      <c r="Q670" s="537"/>
      <c r="R670" s="538"/>
      <c r="S670" s="548"/>
      <c r="T670" s="550"/>
      <c r="U670" s="551"/>
      <c r="V670" s="542" t="str">
        <f>IF(②選手情報入力!M41="","",②選手情報入力!M41)</f>
        <v/>
      </c>
      <c r="W670" s="543"/>
      <c r="X670" s="546"/>
    </row>
    <row r="671" spans="1:25" ht="13.15" customHeight="1">
      <c r="A671" s="524"/>
      <c r="B671" s="539"/>
      <c r="C671" s="540"/>
      <c r="D671" s="540"/>
      <c r="E671" s="541"/>
      <c r="F671" s="549"/>
      <c r="G671" s="552"/>
      <c r="H671" s="553"/>
      <c r="I671" s="544"/>
      <c r="J671" s="545"/>
      <c r="K671" s="547"/>
      <c r="L671" s="291"/>
      <c r="N671" s="524"/>
      <c r="O671" s="539"/>
      <c r="P671" s="540"/>
      <c r="Q671" s="540"/>
      <c r="R671" s="541"/>
      <c r="S671" s="549"/>
      <c r="T671" s="552"/>
      <c r="U671" s="553"/>
      <c r="V671" s="544"/>
      <c r="W671" s="545"/>
      <c r="X671" s="547"/>
    </row>
    <row r="672" spans="1:25" ht="14.45" customHeight="1">
      <c r="A672" s="339" t="s">
        <v>296</v>
      </c>
      <c r="B672" s="554"/>
      <c r="C672" s="555"/>
      <c r="D672" s="555"/>
      <c r="E672" s="556"/>
      <c r="F672" s="560"/>
      <c r="G672" s="562"/>
      <c r="H672" s="563"/>
      <c r="I672" s="566" t="str">
        <f>IF(②選手情報入力!K41="","同上",②選手情報入力!K41)</f>
        <v>同上</v>
      </c>
      <c r="J672" s="567"/>
      <c r="K672" s="570"/>
      <c r="L672" s="291"/>
      <c r="N672" s="339" t="s">
        <v>296</v>
      </c>
      <c r="O672" s="554"/>
      <c r="P672" s="555"/>
      <c r="Q672" s="555"/>
      <c r="R672" s="556"/>
      <c r="S672" s="560"/>
      <c r="T672" s="562"/>
      <c r="U672" s="563"/>
      <c r="V672" s="566" t="str">
        <f>IF(②選手情報入力!N41="","同上",②選手情報入力!N41)</f>
        <v>同上</v>
      </c>
      <c r="W672" s="567"/>
      <c r="X672" s="570"/>
    </row>
    <row r="673" spans="1:25" ht="15" customHeight="1" thickBot="1">
      <c r="A673" s="340" t="s">
        <v>297</v>
      </c>
      <c r="B673" s="557"/>
      <c r="C673" s="558"/>
      <c r="D673" s="558"/>
      <c r="E673" s="559"/>
      <c r="F673" s="561"/>
      <c r="G673" s="564"/>
      <c r="H673" s="565"/>
      <c r="I673" s="568"/>
      <c r="J673" s="569"/>
      <c r="K673" s="571"/>
      <c r="L673" s="291"/>
      <c r="N673" s="340" t="s">
        <v>297</v>
      </c>
      <c r="O673" s="557"/>
      <c r="P673" s="558"/>
      <c r="Q673" s="558"/>
      <c r="R673" s="559"/>
      <c r="S673" s="561"/>
      <c r="T673" s="564"/>
      <c r="U673" s="565"/>
      <c r="V673" s="568"/>
      <c r="W673" s="569"/>
      <c r="X673" s="571"/>
    </row>
    <row r="674" spans="1:25" ht="15" thickBot="1">
      <c r="A674" s="299" t="s">
        <v>298</v>
      </c>
      <c r="B674" s="300" t="s">
        <v>299</v>
      </c>
      <c r="C674" s="301"/>
      <c r="D674" s="301"/>
      <c r="E674" s="301"/>
      <c r="F674" s="301"/>
      <c r="G674" s="301"/>
      <c r="H674" s="301"/>
      <c r="I674" s="301"/>
      <c r="J674" s="301"/>
      <c r="K674" s="302"/>
      <c r="L674" s="291"/>
      <c r="N674" s="299" t="s">
        <v>298</v>
      </c>
      <c r="O674" s="300" t="s">
        <v>299</v>
      </c>
      <c r="P674" s="301"/>
      <c r="Q674" s="301"/>
      <c r="R674" s="301"/>
      <c r="S674" s="301"/>
      <c r="T674" s="301"/>
      <c r="U674" s="301"/>
      <c r="V674" s="301"/>
      <c r="W674" s="301"/>
      <c r="X674" s="302"/>
    </row>
    <row r="675" spans="1:25">
      <c r="A675" s="303"/>
      <c r="B675" s="280"/>
      <c r="C675" s="280"/>
      <c r="D675" s="280"/>
      <c r="E675" s="280"/>
      <c r="F675" s="280"/>
      <c r="G675" s="280"/>
      <c r="H675" s="280"/>
      <c r="I675" s="280"/>
      <c r="J675" s="280"/>
      <c r="K675" s="281"/>
      <c r="L675" s="291"/>
      <c r="N675" s="303"/>
      <c r="O675" s="280"/>
      <c r="P675" s="280"/>
      <c r="Q675" s="280"/>
      <c r="R675" s="280"/>
      <c r="S675" s="280"/>
      <c r="T675" s="280"/>
      <c r="U675" s="280"/>
      <c r="V675" s="280"/>
      <c r="W675" s="280"/>
      <c r="X675" s="281"/>
    </row>
    <row r="676" spans="1:25" ht="14.25">
      <c r="A676" s="304" t="s">
        <v>273</v>
      </c>
      <c r="B676" s="280"/>
      <c r="C676" s="280"/>
      <c r="D676" s="280"/>
      <c r="E676" s="280"/>
      <c r="F676" s="280"/>
      <c r="G676" s="280"/>
      <c r="H676" s="280"/>
      <c r="I676" s="279"/>
      <c r="J676" s="282"/>
      <c r="K676" s="614" t="s">
        <v>364</v>
      </c>
      <c r="L676" s="615"/>
      <c r="M676" s="306"/>
      <c r="N676" s="304" t="s">
        <v>273</v>
      </c>
      <c r="O676" s="280"/>
      <c r="P676" s="280"/>
      <c r="Q676" s="280"/>
      <c r="R676" s="280"/>
      <c r="S676" s="280"/>
      <c r="T676" s="280"/>
      <c r="U676" s="280"/>
      <c r="V676" s="279"/>
      <c r="W676" s="282"/>
      <c r="X676" s="614" t="s">
        <v>364</v>
      </c>
      <c r="Y676" s="615"/>
    </row>
    <row r="677" spans="1:25" ht="14.25">
      <c r="A677" s="304" t="s">
        <v>274</v>
      </c>
      <c r="B677" s="280"/>
      <c r="C677" s="280"/>
      <c r="D677" s="280"/>
      <c r="E677" s="280"/>
      <c r="F677" s="280"/>
      <c r="G677" s="280"/>
      <c r="H677" s="280"/>
      <c r="I677" s="279"/>
      <c r="J677" s="282"/>
      <c r="K677" s="616" t="s">
        <v>300</v>
      </c>
      <c r="L677" s="617"/>
      <c r="M677" s="306"/>
      <c r="N677" s="304" t="s">
        <v>274</v>
      </c>
      <c r="O677" s="280"/>
      <c r="P677" s="280"/>
      <c r="Q677" s="280"/>
      <c r="R677" s="280"/>
      <c r="S677" s="280"/>
      <c r="T677" s="280"/>
      <c r="U677" s="280"/>
      <c r="V677" s="279"/>
      <c r="W677" s="282"/>
      <c r="X677" s="616" t="s">
        <v>300</v>
      </c>
      <c r="Y677" s="617"/>
    </row>
    <row r="678" spans="1:25" ht="14.25">
      <c r="A678" s="304" t="s">
        <v>275</v>
      </c>
      <c r="B678" s="280"/>
      <c r="C678" s="280"/>
      <c r="D678" s="280"/>
      <c r="E678" s="280"/>
      <c r="F678" s="280"/>
      <c r="G678" s="280"/>
      <c r="H678" s="280"/>
      <c r="I678" s="279"/>
      <c r="J678" s="282"/>
      <c r="K678" s="612" t="s">
        <v>301</v>
      </c>
      <c r="L678" s="613"/>
      <c r="M678" s="306"/>
      <c r="N678" s="304" t="s">
        <v>275</v>
      </c>
      <c r="O678" s="280"/>
      <c r="P678" s="280"/>
      <c r="Q678" s="280"/>
      <c r="R678" s="280"/>
      <c r="S678" s="280"/>
      <c r="T678" s="280"/>
      <c r="U678" s="280"/>
      <c r="V678" s="279"/>
      <c r="W678" s="282"/>
      <c r="X678" s="612" t="s">
        <v>301</v>
      </c>
      <c r="Y678" s="613"/>
    </row>
    <row r="679" spans="1:25" ht="45.75" customHeight="1">
      <c r="A679" s="307"/>
      <c r="B679" s="308"/>
      <c r="C679" s="308"/>
      <c r="D679" s="308"/>
      <c r="E679" s="308"/>
      <c r="F679" s="308"/>
      <c r="G679" s="308"/>
      <c r="H679" s="308"/>
      <c r="I679" s="308"/>
      <c r="J679" s="309"/>
      <c r="K679" s="310"/>
      <c r="L679" s="305"/>
      <c r="M679" s="311"/>
      <c r="N679" s="307"/>
      <c r="O679" s="308"/>
      <c r="P679" s="308"/>
      <c r="Q679" s="308"/>
      <c r="R679" s="308"/>
      <c r="S679" s="308"/>
      <c r="T679" s="308"/>
      <c r="U679" s="308"/>
      <c r="V679" s="308"/>
      <c r="W679" s="309"/>
      <c r="X679" s="310"/>
    </row>
    <row r="680" spans="1:25" ht="45" customHeight="1">
      <c r="A680" s="312"/>
      <c r="B680" s="313"/>
      <c r="C680" s="313"/>
      <c r="D680" s="313"/>
      <c r="E680" s="313"/>
      <c r="F680" s="313"/>
      <c r="G680" s="313"/>
      <c r="H680" s="313"/>
      <c r="I680" s="313"/>
      <c r="J680" s="314"/>
      <c r="K680" s="315"/>
      <c r="L680" s="316"/>
      <c r="M680" s="317"/>
      <c r="N680" s="312"/>
      <c r="O680" s="313"/>
      <c r="P680" s="313"/>
      <c r="Q680" s="313"/>
      <c r="R680" s="313"/>
      <c r="S680" s="313"/>
      <c r="T680" s="313"/>
      <c r="U680" s="313"/>
      <c r="V680" s="313"/>
      <c r="W680" s="314"/>
      <c r="X680" s="315"/>
      <c r="Y680" s="318"/>
    </row>
    <row r="681" spans="1:25" ht="26.25">
      <c r="A681" s="572" t="s">
        <v>362</v>
      </c>
      <c r="B681" s="572"/>
      <c r="C681" s="572"/>
      <c r="D681" s="572"/>
      <c r="E681" s="572"/>
      <c r="F681" s="572"/>
      <c r="G681" s="572"/>
      <c r="H681" s="572"/>
      <c r="I681" s="572"/>
      <c r="J681" s="572"/>
      <c r="K681" s="572"/>
      <c r="L681" s="291">
        <v>33</v>
      </c>
      <c r="N681" s="572" t="s">
        <v>362</v>
      </c>
      <c r="O681" s="572"/>
      <c r="P681" s="572"/>
      <c r="Q681" s="572"/>
      <c r="R681" s="572"/>
      <c r="S681" s="572"/>
      <c r="T681" s="572"/>
      <c r="U681" s="572"/>
      <c r="V681" s="572"/>
      <c r="W681" s="572"/>
      <c r="X681" s="572"/>
      <c r="Y681" s="256">
        <v>33</v>
      </c>
    </row>
    <row r="682" spans="1:25" ht="14.25" thickBot="1">
      <c r="A682" s="258"/>
      <c r="C682" s="259"/>
      <c r="D682" s="259" t="s">
        <v>303</v>
      </c>
      <c r="J682" s="292" t="s">
        <v>255</v>
      </c>
      <c r="L682" s="291"/>
      <c r="N682" s="258"/>
      <c r="P682" s="259"/>
      <c r="Q682" s="259" t="s">
        <v>303</v>
      </c>
      <c r="W682" s="292" t="s">
        <v>255</v>
      </c>
    </row>
    <row r="683" spans="1:25" ht="19.899999999999999" customHeight="1" thickBot="1">
      <c r="A683" s="261"/>
      <c r="B683" s="573" t="s">
        <v>279</v>
      </c>
      <c r="C683" s="574"/>
      <c r="D683" s="575" t="str">
        <f>IF(②選手情報入力!I42="","",②選手情報入力!I42)</f>
        <v/>
      </c>
      <c r="E683" s="576"/>
      <c r="F683" s="576"/>
      <c r="G683" s="577"/>
      <c r="H683" s="320" t="s">
        <v>280</v>
      </c>
      <c r="I683" s="321"/>
      <c r="J683" s="322"/>
      <c r="K683" s="323"/>
      <c r="L683" s="291"/>
      <c r="N683" s="261"/>
      <c r="O683" s="573" t="s">
        <v>279</v>
      </c>
      <c r="P683" s="574"/>
      <c r="Q683" s="575" t="str">
        <f>IF(②選手情報入力!L42="","",②選手情報入力!L42)</f>
        <v/>
      </c>
      <c r="R683" s="576"/>
      <c r="S683" s="576"/>
      <c r="T683" s="577"/>
      <c r="U683" s="320" t="s">
        <v>280</v>
      </c>
      <c r="V683" s="321"/>
      <c r="W683" s="322"/>
      <c r="X683" s="323"/>
    </row>
    <row r="684" spans="1:25" ht="21" customHeight="1">
      <c r="A684" s="264" t="s">
        <v>282</v>
      </c>
      <c r="B684" s="584" t="str">
        <f>IF(②選手情報入力!$G$42="","",②選手情報入力!$G$42)</f>
        <v/>
      </c>
      <c r="C684" s="585"/>
      <c r="D684" s="578"/>
      <c r="E684" s="579"/>
      <c r="F684" s="579"/>
      <c r="G684" s="580"/>
      <c r="H684" s="588"/>
      <c r="I684" s="589"/>
      <c r="J684" s="589"/>
      <c r="K684" s="590"/>
      <c r="L684" s="291"/>
      <c r="N684" s="264" t="s">
        <v>282</v>
      </c>
      <c r="O684" s="584" t="str">
        <f>IF(②選手情報入力!$G$42="","",②選手情報入力!$G$42)</f>
        <v/>
      </c>
      <c r="P684" s="585"/>
      <c r="Q684" s="578"/>
      <c r="R684" s="579"/>
      <c r="S684" s="579"/>
      <c r="T684" s="580"/>
      <c r="U684" s="588"/>
      <c r="V684" s="589"/>
      <c r="W684" s="589"/>
      <c r="X684" s="590"/>
    </row>
    <row r="685" spans="1:25" ht="19.899999999999999" customHeight="1" thickBot="1">
      <c r="A685" s="266"/>
      <c r="B685" s="586"/>
      <c r="C685" s="587"/>
      <c r="D685" s="581"/>
      <c r="E685" s="582"/>
      <c r="F685" s="582"/>
      <c r="G685" s="583"/>
      <c r="H685" s="591"/>
      <c r="I685" s="592"/>
      <c r="J685" s="592"/>
      <c r="K685" s="593"/>
      <c r="L685" s="291"/>
      <c r="N685" s="266"/>
      <c r="O685" s="586"/>
      <c r="P685" s="587"/>
      <c r="Q685" s="581"/>
      <c r="R685" s="582"/>
      <c r="S685" s="582"/>
      <c r="T685" s="583"/>
      <c r="U685" s="591"/>
      <c r="V685" s="592"/>
      <c r="W685" s="592"/>
      <c r="X685" s="593"/>
    </row>
    <row r="686" spans="1:25" ht="14.25">
      <c r="A686" s="293" t="s">
        <v>6</v>
      </c>
      <c r="B686" s="294"/>
      <c r="C686" s="270" t="s">
        <v>271</v>
      </c>
      <c r="D686" s="597" t="str">
        <f>IF(②選手情報入力!$E$42="","",②選手情報入力!$E$42)</f>
        <v/>
      </c>
      <c r="E686" s="598"/>
      <c r="F686" s="598"/>
      <c r="G686" s="599"/>
      <c r="H686" s="591"/>
      <c r="I686" s="592"/>
      <c r="J686" s="592"/>
      <c r="K686" s="593"/>
      <c r="L686" s="291"/>
      <c r="N686" s="293" t="s">
        <v>6</v>
      </c>
      <c r="O686" s="294"/>
      <c r="P686" s="270" t="s">
        <v>271</v>
      </c>
      <c r="Q686" s="597" t="str">
        <f>IF(②選手情報入力!$E$42="","",②選手情報入力!$E$42)</f>
        <v/>
      </c>
      <c r="R686" s="598"/>
      <c r="S686" s="598"/>
      <c r="T686" s="599"/>
      <c r="U686" s="591"/>
      <c r="V686" s="592"/>
      <c r="W686" s="592"/>
      <c r="X686" s="593"/>
    </row>
    <row r="687" spans="1:25" ht="14.25" customHeight="1">
      <c r="A687" s="600" t="str">
        <f>IF(②選手情報入力!$B$42="","",②選手情報入力!$B$42)</f>
        <v/>
      </c>
      <c r="B687" s="601"/>
      <c r="C687" s="604" t="s">
        <v>286</v>
      </c>
      <c r="D687" s="606" t="str">
        <f>IF(②選手情報入力!$D$42="","",②選手情報入力!$D$42)</f>
        <v/>
      </c>
      <c r="E687" s="607"/>
      <c r="F687" s="607"/>
      <c r="G687" s="608"/>
      <c r="H687" s="591"/>
      <c r="I687" s="592"/>
      <c r="J687" s="592"/>
      <c r="K687" s="593"/>
      <c r="L687" s="291"/>
      <c r="N687" s="600" t="str">
        <f>IF(②選手情報入力!$B$42="","",②選手情報入力!$B$42)</f>
        <v/>
      </c>
      <c r="O687" s="601"/>
      <c r="P687" s="604" t="s">
        <v>286</v>
      </c>
      <c r="Q687" s="606" t="str">
        <f>IF(②選手情報入力!$D$42="","",②選手情報入力!$D$42)</f>
        <v/>
      </c>
      <c r="R687" s="607"/>
      <c r="S687" s="607"/>
      <c r="T687" s="608"/>
      <c r="U687" s="591"/>
      <c r="V687" s="592"/>
      <c r="W687" s="592"/>
      <c r="X687" s="593"/>
    </row>
    <row r="688" spans="1:25" ht="13.9" customHeight="1" thickBot="1">
      <c r="A688" s="602"/>
      <c r="B688" s="603"/>
      <c r="C688" s="605"/>
      <c r="D688" s="609"/>
      <c r="E688" s="610"/>
      <c r="F688" s="610"/>
      <c r="G688" s="611"/>
      <c r="H688" s="594"/>
      <c r="I688" s="595"/>
      <c r="J688" s="595"/>
      <c r="K688" s="596"/>
      <c r="L688" s="291"/>
      <c r="N688" s="602"/>
      <c r="O688" s="603"/>
      <c r="P688" s="605"/>
      <c r="Q688" s="609"/>
      <c r="R688" s="610"/>
      <c r="S688" s="610"/>
      <c r="T688" s="611"/>
      <c r="U688" s="594"/>
      <c r="V688" s="595"/>
      <c r="W688" s="595"/>
      <c r="X688" s="596"/>
    </row>
    <row r="689" spans="1:25" ht="20.45" customHeight="1" thickTop="1" thickBot="1">
      <c r="A689" s="522" t="s">
        <v>289</v>
      </c>
      <c r="B689" s="525" t="s">
        <v>290</v>
      </c>
      <c r="C689" s="526"/>
      <c r="D689" s="526"/>
      <c r="E689" s="527"/>
      <c r="F689" s="528" t="s">
        <v>291</v>
      </c>
      <c r="G689" s="529"/>
      <c r="H689" s="530">
        <f>①団体情報入力!$D$5</f>
        <v>0</v>
      </c>
      <c r="I689" s="531"/>
      <c r="J689" s="531"/>
      <c r="K689" s="532"/>
      <c r="L689" s="291"/>
      <c r="N689" s="522" t="s">
        <v>289</v>
      </c>
      <c r="O689" s="525" t="s">
        <v>290</v>
      </c>
      <c r="P689" s="526"/>
      <c r="Q689" s="526"/>
      <c r="R689" s="527"/>
      <c r="S689" s="528" t="s">
        <v>291</v>
      </c>
      <c r="T689" s="529"/>
      <c r="U689" s="530">
        <f>①団体情報入力!$D$5</f>
        <v>0</v>
      </c>
      <c r="V689" s="531"/>
      <c r="W689" s="531"/>
      <c r="X689" s="532"/>
    </row>
    <row r="690" spans="1:25" ht="13.15" customHeight="1">
      <c r="A690" s="523"/>
      <c r="B690" s="533"/>
      <c r="C690" s="534"/>
      <c r="D690" s="534"/>
      <c r="E690" s="535"/>
      <c r="F690" s="295" t="s">
        <v>293</v>
      </c>
      <c r="G690" s="270" t="s">
        <v>294</v>
      </c>
      <c r="H690" s="269"/>
      <c r="I690" s="270" t="s">
        <v>264</v>
      </c>
      <c r="J690" s="269"/>
      <c r="K690" s="296" t="s">
        <v>295</v>
      </c>
      <c r="L690" s="297"/>
      <c r="M690" s="298"/>
      <c r="N690" s="523"/>
      <c r="O690" s="533"/>
      <c r="P690" s="534"/>
      <c r="Q690" s="534"/>
      <c r="R690" s="535"/>
      <c r="S690" s="295" t="s">
        <v>293</v>
      </c>
      <c r="T690" s="270" t="s">
        <v>294</v>
      </c>
      <c r="U690" s="269"/>
      <c r="V690" s="270" t="s">
        <v>264</v>
      </c>
      <c r="W690" s="269"/>
      <c r="X690" s="296" t="s">
        <v>295</v>
      </c>
    </row>
    <row r="691" spans="1:25" ht="13.15" customHeight="1">
      <c r="A691" s="523"/>
      <c r="B691" s="536"/>
      <c r="C691" s="537"/>
      <c r="D691" s="537"/>
      <c r="E691" s="538"/>
      <c r="F691" s="548"/>
      <c r="G691" s="550"/>
      <c r="H691" s="551"/>
      <c r="I691" s="542" t="str">
        <f>IF(②選手情報入力!J42="","",②選手情報入力!J42)</f>
        <v/>
      </c>
      <c r="J691" s="543"/>
      <c r="K691" s="546"/>
      <c r="L691" s="291"/>
      <c r="N691" s="523"/>
      <c r="O691" s="536"/>
      <c r="P691" s="537"/>
      <c r="Q691" s="537"/>
      <c r="R691" s="538"/>
      <c r="S691" s="548"/>
      <c r="T691" s="550"/>
      <c r="U691" s="551"/>
      <c r="V691" s="542" t="str">
        <f>IF(②選手情報入力!M42="","",②選手情報入力!M42)</f>
        <v/>
      </c>
      <c r="W691" s="543"/>
      <c r="X691" s="546"/>
    </row>
    <row r="692" spans="1:25" ht="13.15" customHeight="1">
      <c r="A692" s="524"/>
      <c r="B692" s="539"/>
      <c r="C692" s="540"/>
      <c r="D692" s="540"/>
      <c r="E692" s="541"/>
      <c r="F692" s="549"/>
      <c r="G692" s="552"/>
      <c r="H692" s="553"/>
      <c r="I692" s="544"/>
      <c r="J692" s="545"/>
      <c r="K692" s="547"/>
      <c r="L692" s="291"/>
      <c r="N692" s="524"/>
      <c r="O692" s="539"/>
      <c r="P692" s="540"/>
      <c r="Q692" s="540"/>
      <c r="R692" s="541"/>
      <c r="S692" s="549"/>
      <c r="T692" s="552"/>
      <c r="U692" s="553"/>
      <c r="V692" s="544"/>
      <c r="W692" s="545"/>
      <c r="X692" s="547"/>
    </row>
    <row r="693" spans="1:25" ht="14.45" customHeight="1">
      <c r="A693" s="339" t="s">
        <v>296</v>
      </c>
      <c r="B693" s="554"/>
      <c r="C693" s="555"/>
      <c r="D693" s="555"/>
      <c r="E693" s="556"/>
      <c r="F693" s="560"/>
      <c r="G693" s="562"/>
      <c r="H693" s="563"/>
      <c r="I693" s="566" t="str">
        <f>IF(②選手情報入力!K42="","同上",②選手情報入力!K42)</f>
        <v>同上</v>
      </c>
      <c r="J693" s="567"/>
      <c r="K693" s="570"/>
      <c r="L693" s="291"/>
      <c r="N693" s="339" t="s">
        <v>296</v>
      </c>
      <c r="O693" s="554"/>
      <c r="P693" s="555"/>
      <c r="Q693" s="555"/>
      <c r="R693" s="556"/>
      <c r="S693" s="560"/>
      <c r="T693" s="562"/>
      <c r="U693" s="563"/>
      <c r="V693" s="566" t="str">
        <f>IF(②選手情報入力!N42="","同上",②選手情報入力!N42)</f>
        <v>同上</v>
      </c>
      <c r="W693" s="567"/>
      <c r="X693" s="570"/>
    </row>
    <row r="694" spans="1:25" ht="15" customHeight="1" thickBot="1">
      <c r="A694" s="340" t="s">
        <v>297</v>
      </c>
      <c r="B694" s="557"/>
      <c r="C694" s="558"/>
      <c r="D694" s="558"/>
      <c r="E694" s="559"/>
      <c r="F694" s="561"/>
      <c r="G694" s="564"/>
      <c r="H694" s="565"/>
      <c r="I694" s="568"/>
      <c r="J694" s="569"/>
      <c r="K694" s="571"/>
      <c r="L694" s="291"/>
      <c r="N694" s="340" t="s">
        <v>297</v>
      </c>
      <c r="O694" s="557"/>
      <c r="P694" s="558"/>
      <c r="Q694" s="558"/>
      <c r="R694" s="559"/>
      <c r="S694" s="561"/>
      <c r="T694" s="564"/>
      <c r="U694" s="565"/>
      <c r="V694" s="568"/>
      <c r="W694" s="569"/>
      <c r="X694" s="571"/>
    </row>
    <row r="695" spans="1:25" ht="15" thickBot="1">
      <c r="A695" s="299" t="s">
        <v>298</v>
      </c>
      <c r="B695" s="300" t="s">
        <v>299</v>
      </c>
      <c r="C695" s="301"/>
      <c r="D695" s="301"/>
      <c r="E695" s="301"/>
      <c r="F695" s="301"/>
      <c r="G695" s="301"/>
      <c r="H695" s="301"/>
      <c r="I695" s="301"/>
      <c r="J695" s="301"/>
      <c r="K695" s="302"/>
      <c r="L695" s="291"/>
      <c r="N695" s="299" t="s">
        <v>298</v>
      </c>
      <c r="O695" s="300" t="s">
        <v>299</v>
      </c>
      <c r="P695" s="301"/>
      <c r="Q695" s="301"/>
      <c r="R695" s="301"/>
      <c r="S695" s="301"/>
      <c r="T695" s="301"/>
      <c r="U695" s="301"/>
      <c r="V695" s="301"/>
      <c r="W695" s="301"/>
      <c r="X695" s="302"/>
    </row>
    <row r="696" spans="1:25">
      <c r="A696" s="303"/>
      <c r="B696" s="280"/>
      <c r="C696" s="280"/>
      <c r="D696" s="280"/>
      <c r="E696" s="280"/>
      <c r="F696" s="280"/>
      <c r="G696" s="280"/>
      <c r="H696" s="280"/>
      <c r="I696" s="280"/>
      <c r="J696" s="280"/>
      <c r="K696" s="281"/>
      <c r="L696" s="291"/>
      <c r="N696" s="303"/>
      <c r="O696" s="280"/>
      <c r="P696" s="280"/>
      <c r="Q696" s="280"/>
      <c r="R696" s="280"/>
      <c r="S696" s="280"/>
      <c r="T696" s="280"/>
      <c r="U696" s="280"/>
      <c r="V696" s="280"/>
      <c r="W696" s="280"/>
      <c r="X696" s="281"/>
    </row>
    <row r="697" spans="1:25" ht="14.25">
      <c r="A697" s="304" t="s">
        <v>273</v>
      </c>
      <c r="B697" s="280"/>
      <c r="C697" s="280"/>
      <c r="D697" s="280"/>
      <c r="E697" s="280"/>
      <c r="F697" s="280"/>
      <c r="G697" s="280"/>
      <c r="H697" s="280"/>
      <c r="I697" s="279"/>
      <c r="J697" s="282"/>
      <c r="K697" s="614" t="s">
        <v>364</v>
      </c>
      <c r="L697" s="615"/>
      <c r="M697" s="306"/>
      <c r="N697" s="304" t="s">
        <v>273</v>
      </c>
      <c r="O697" s="280"/>
      <c r="P697" s="280"/>
      <c r="Q697" s="280"/>
      <c r="R697" s="280"/>
      <c r="S697" s="280"/>
      <c r="T697" s="280"/>
      <c r="U697" s="280"/>
      <c r="V697" s="279"/>
      <c r="W697" s="282"/>
      <c r="X697" s="614" t="s">
        <v>364</v>
      </c>
      <c r="Y697" s="615"/>
    </row>
    <row r="698" spans="1:25" ht="14.25">
      <c r="A698" s="304" t="s">
        <v>274</v>
      </c>
      <c r="B698" s="280"/>
      <c r="C698" s="280"/>
      <c r="D698" s="280"/>
      <c r="E698" s="280"/>
      <c r="F698" s="280"/>
      <c r="G698" s="280"/>
      <c r="H698" s="280"/>
      <c r="I698" s="279"/>
      <c r="J698" s="282"/>
      <c r="K698" s="616" t="s">
        <v>300</v>
      </c>
      <c r="L698" s="617"/>
      <c r="M698" s="306"/>
      <c r="N698" s="304" t="s">
        <v>274</v>
      </c>
      <c r="O698" s="280"/>
      <c r="P698" s="280"/>
      <c r="Q698" s="280"/>
      <c r="R698" s="280"/>
      <c r="S698" s="280"/>
      <c r="T698" s="280"/>
      <c r="U698" s="280"/>
      <c r="V698" s="279"/>
      <c r="W698" s="282"/>
      <c r="X698" s="616" t="s">
        <v>300</v>
      </c>
      <c r="Y698" s="617"/>
    </row>
    <row r="699" spans="1:25" ht="14.25">
      <c r="A699" s="304" t="s">
        <v>275</v>
      </c>
      <c r="B699" s="280"/>
      <c r="C699" s="280"/>
      <c r="D699" s="280"/>
      <c r="E699" s="280"/>
      <c r="F699" s="280"/>
      <c r="G699" s="280"/>
      <c r="H699" s="280"/>
      <c r="I699" s="279"/>
      <c r="J699" s="282"/>
      <c r="K699" s="612" t="s">
        <v>301</v>
      </c>
      <c r="L699" s="613"/>
      <c r="M699" s="306"/>
      <c r="N699" s="304" t="s">
        <v>275</v>
      </c>
      <c r="O699" s="280"/>
      <c r="P699" s="280"/>
      <c r="Q699" s="280"/>
      <c r="R699" s="280"/>
      <c r="S699" s="280"/>
      <c r="T699" s="280"/>
      <c r="U699" s="280"/>
      <c r="V699" s="279"/>
      <c r="W699" s="282"/>
      <c r="X699" s="612" t="s">
        <v>301</v>
      </c>
      <c r="Y699" s="613"/>
    </row>
    <row r="700" spans="1:25" ht="14.25">
      <c r="A700" s="307"/>
      <c r="B700" s="308"/>
      <c r="C700" s="308"/>
      <c r="D700" s="308"/>
      <c r="E700" s="308"/>
      <c r="F700" s="308"/>
      <c r="G700" s="308"/>
      <c r="H700" s="308"/>
      <c r="I700" s="308"/>
      <c r="J700" s="309"/>
      <c r="K700" s="310"/>
      <c r="L700" s="305"/>
      <c r="M700" s="311"/>
      <c r="N700" s="307"/>
      <c r="O700" s="308"/>
      <c r="P700" s="308"/>
      <c r="Q700" s="308"/>
      <c r="R700" s="308"/>
      <c r="S700" s="308"/>
      <c r="T700" s="308"/>
      <c r="U700" s="308"/>
      <c r="V700" s="308"/>
      <c r="W700" s="309"/>
      <c r="X700" s="310"/>
    </row>
    <row r="701" spans="1:25" ht="39.75" customHeight="1">
      <c r="A701" s="307"/>
      <c r="B701" s="308"/>
      <c r="C701" s="308"/>
      <c r="D701" s="308"/>
      <c r="E701" s="308"/>
      <c r="F701" s="308"/>
      <c r="G701" s="308"/>
      <c r="H701" s="308"/>
      <c r="I701" s="308"/>
      <c r="J701" s="309"/>
      <c r="K701" s="310"/>
      <c r="L701" s="305"/>
      <c r="M701" s="311"/>
      <c r="N701" s="307"/>
      <c r="O701" s="308"/>
      <c r="P701" s="308"/>
      <c r="Q701" s="308"/>
      <c r="R701" s="308"/>
      <c r="S701" s="308"/>
      <c r="T701" s="308"/>
      <c r="U701" s="308"/>
      <c r="V701" s="308"/>
      <c r="W701" s="309"/>
      <c r="X701" s="310"/>
    </row>
    <row r="702" spans="1:25" ht="40.5" customHeight="1">
      <c r="A702" s="312"/>
      <c r="B702" s="313"/>
      <c r="C702" s="313"/>
      <c r="D702" s="313"/>
      <c r="E702" s="313"/>
      <c r="F702" s="313"/>
      <c r="G702" s="313"/>
      <c r="H702" s="313"/>
      <c r="I702" s="313"/>
      <c r="J702" s="314"/>
      <c r="K702" s="315"/>
      <c r="L702" s="316"/>
      <c r="M702" s="317"/>
      <c r="N702" s="312"/>
      <c r="O702" s="313"/>
      <c r="P702" s="313"/>
      <c r="Q702" s="313"/>
      <c r="R702" s="313"/>
      <c r="S702" s="313"/>
      <c r="T702" s="313"/>
      <c r="U702" s="313"/>
      <c r="V702" s="313"/>
      <c r="W702" s="314"/>
      <c r="X702" s="315"/>
      <c r="Y702" s="318"/>
    </row>
    <row r="703" spans="1:25" ht="26.25">
      <c r="A703" s="572" t="s">
        <v>362</v>
      </c>
      <c r="B703" s="572"/>
      <c r="C703" s="572"/>
      <c r="D703" s="572"/>
      <c r="E703" s="572"/>
      <c r="F703" s="572"/>
      <c r="G703" s="572"/>
      <c r="H703" s="572"/>
      <c r="I703" s="572"/>
      <c r="J703" s="572"/>
      <c r="K703" s="572"/>
      <c r="L703" s="291">
        <v>34</v>
      </c>
      <c r="N703" s="572" t="s">
        <v>362</v>
      </c>
      <c r="O703" s="572"/>
      <c r="P703" s="572"/>
      <c r="Q703" s="572"/>
      <c r="R703" s="572"/>
      <c r="S703" s="572"/>
      <c r="T703" s="572"/>
      <c r="U703" s="572"/>
      <c r="V703" s="572"/>
      <c r="W703" s="572"/>
      <c r="X703" s="572"/>
      <c r="Y703" s="256">
        <v>34</v>
      </c>
    </row>
    <row r="704" spans="1:25" ht="14.25" thickBot="1">
      <c r="A704" s="258"/>
      <c r="C704" s="259"/>
      <c r="D704" s="259" t="s">
        <v>303</v>
      </c>
      <c r="J704" s="292" t="s">
        <v>255</v>
      </c>
      <c r="L704" s="291"/>
      <c r="N704" s="258"/>
      <c r="P704" s="259"/>
      <c r="Q704" s="259" t="s">
        <v>303</v>
      </c>
      <c r="W704" s="292" t="s">
        <v>255</v>
      </c>
    </row>
    <row r="705" spans="1:25" ht="19.899999999999999" customHeight="1" thickBot="1">
      <c r="A705" s="261"/>
      <c r="B705" s="573" t="s">
        <v>279</v>
      </c>
      <c r="C705" s="574"/>
      <c r="D705" s="575" t="str">
        <f>IF(②選手情報入力!I43="","",②選手情報入力!I43)</f>
        <v/>
      </c>
      <c r="E705" s="576"/>
      <c r="F705" s="576"/>
      <c r="G705" s="577"/>
      <c r="H705" s="320" t="s">
        <v>280</v>
      </c>
      <c r="I705" s="321"/>
      <c r="J705" s="322"/>
      <c r="K705" s="323"/>
      <c r="L705" s="291"/>
      <c r="N705" s="261"/>
      <c r="O705" s="573" t="s">
        <v>279</v>
      </c>
      <c r="P705" s="574"/>
      <c r="Q705" s="575" t="str">
        <f>IF(②選手情報入力!L43="","",②選手情報入力!L43)</f>
        <v/>
      </c>
      <c r="R705" s="576"/>
      <c r="S705" s="576"/>
      <c r="T705" s="577"/>
      <c r="U705" s="320" t="s">
        <v>280</v>
      </c>
      <c r="V705" s="321"/>
      <c r="W705" s="322"/>
      <c r="X705" s="323"/>
    </row>
    <row r="706" spans="1:25" ht="21" customHeight="1">
      <c r="A706" s="264" t="s">
        <v>282</v>
      </c>
      <c r="B706" s="584" t="str">
        <f>IF(②選手情報入力!$G$43="","",②選手情報入力!$G$43)</f>
        <v/>
      </c>
      <c r="C706" s="585"/>
      <c r="D706" s="578"/>
      <c r="E706" s="579"/>
      <c r="F706" s="579"/>
      <c r="G706" s="580"/>
      <c r="H706" s="588"/>
      <c r="I706" s="589"/>
      <c r="J706" s="589"/>
      <c r="K706" s="590"/>
      <c r="L706" s="291"/>
      <c r="N706" s="264" t="s">
        <v>282</v>
      </c>
      <c r="O706" s="584" t="str">
        <f>IF(②選手情報入力!$G$43="","",②選手情報入力!$G$43)</f>
        <v/>
      </c>
      <c r="P706" s="585"/>
      <c r="Q706" s="578"/>
      <c r="R706" s="579"/>
      <c r="S706" s="579"/>
      <c r="T706" s="580"/>
      <c r="U706" s="588"/>
      <c r="V706" s="589"/>
      <c r="W706" s="589"/>
      <c r="X706" s="590"/>
    </row>
    <row r="707" spans="1:25" ht="19.899999999999999" customHeight="1" thickBot="1">
      <c r="A707" s="266"/>
      <c r="B707" s="586"/>
      <c r="C707" s="587"/>
      <c r="D707" s="581"/>
      <c r="E707" s="582"/>
      <c r="F707" s="582"/>
      <c r="G707" s="583"/>
      <c r="H707" s="591"/>
      <c r="I707" s="592"/>
      <c r="J707" s="592"/>
      <c r="K707" s="593"/>
      <c r="L707" s="291"/>
      <c r="N707" s="266"/>
      <c r="O707" s="586"/>
      <c r="P707" s="587"/>
      <c r="Q707" s="581"/>
      <c r="R707" s="582"/>
      <c r="S707" s="582"/>
      <c r="T707" s="583"/>
      <c r="U707" s="591"/>
      <c r="V707" s="592"/>
      <c r="W707" s="592"/>
      <c r="X707" s="593"/>
    </row>
    <row r="708" spans="1:25" ht="14.25">
      <c r="A708" s="293" t="s">
        <v>6</v>
      </c>
      <c r="B708" s="294"/>
      <c r="C708" s="270" t="s">
        <v>271</v>
      </c>
      <c r="D708" s="597" t="str">
        <f>IF(②選手情報入力!$E$43="","",②選手情報入力!$E$43)</f>
        <v/>
      </c>
      <c r="E708" s="598"/>
      <c r="F708" s="598"/>
      <c r="G708" s="599"/>
      <c r="H708" s="591"/>
      <c r="I708" s="592"/>
      <c r="J708" s="592"/>
      <c r="K708" s="593"/>
      <c r="L708" s="291"/>
      <c r="N708" s="293" t="s">
        <v>6</v>
      </c>
      <c r="O708" s="294"/>
      <c r="P708" s="270" t="s">
        <v>271</v>
      </c>
      <c r="Q708" s="597" t="str">
        <f>IF(②選手情報入力!$E$43="","",②選手情報入力!$E$43)</f>
        <v/>
      </c>
      <c r="R708" s="598"/>
      <c r="S708" s="598"/>
      <c r="T708" s="599"/>
      <c r="U708" s="591"/>
      <c r="V708" s="592"/>
      <c r="W708" s="592"/>
      <c r="X708" s="593"/>
    </row>
    <row r="709" spans="1:25" ht="14.25" customHeight="1">
      <c r="A709" s="600" t="str">
        <f>IF(②選手情報入力!$B$43="","",②選手情報入力!$B$43)</f>
        <v/>
      </c>
      <c r="B709" s="601"/>
      <c r="C709" s="604" t="s">
        <v>286</v>
      </c>
      <c r="D709" s="606" t="str">
        <f>IF(②選手情報入力!$D$43="","",②選手情報入力!$D$43)</f>
        <v/>
      </c>
      <c r="E709" s="607"/>
      <c r="F709" s="607"/>
      <c r="G709" s="608"/>
      <c r="H709" s="591"/>
      <c r="I709" s="592"/>
      <c r="J709" s="592"/>
      <c r="K709" s="593"/>
      <c r="L709" s="291"/>
      <c r="N709" s="600" t="str">
        <f>IF(②選手情報入力!$B$43="","",②選手情報入力!$B$43)</f>
        <v/>
      </c>
      <c r="O709" s="601"/>
      <c r="P709" s="604" t="s">
        <v>286</v>
      </c>
      <c r="Q709" s="606" t="str">
        <f>IF(②選手情報入力!$D$43="","",②選手情報入力!$D$43)</f>
        <v/>
      </c>
      <c r="R709" s="607"/>
      <c r="S709" s="607"/>
      <c r="T709" s="608"/>
      <c r="U709" s="591"/>
      <c r="V709" s="592"/>
      <c r="W709" s="592"/>
      <c r="X709" s="593"/>
    </row>
    <row r="710" spans="1:25" ht="13.9" customHeight="1" thickBot="1">
      <c r="A710" s="602"/>
      <c r="B710" s="603"/>
      <c r="C710" s="605"/>
      <c r="D710" s="609"/>
      <c r="E710" s="610"/>
      <c r="F710" s="610"/>
      <c r="G710" s="611"/>
      <c r="H710" s="594"/>
      <c r="I710" s="595"/>
      <c r="J710" s="595"/>
      <c r="K710" s="596"/>
      <c r="L710" s="291"/>
      <c r="N710" s="602"/>
      <c r="O710" s="603"/>
      <c r="P710" s="605"/>
      <c r="Q710" s="609"/>
      <c r="R710" s="610"/>
      <c r="S710" s="610"/>
      <c r="T710" s="611"/>
      <c r="U710" s="594"/>
      <c r="V710" s="595"/>
      <c r="W710" s="595"/>
      <c r="X710" s="596"/>
    </row>
    <row r="711" spans="1:25" ht="20.45" customHeight="1" thickTop="1" thickBot="1">
      <c r="A711" s="522" t="s">
        <v>289</v>
      </c>
      <c r="B711" s="525" t="s">
        <v>290</v>
      </c>
      <c r="C711" s="526"/>
      <c r="D711" s="526"/>
      <c r="E711" s="527"/>
      <c r="F711" s="528" t="s">
        <v>291</v>
      </c>
      <c r="G711" s="529"/>
      <c r="H711" s="530">
        <f>①団体情報入力!$D$5</f>
        <v>0</v>
      </c>
      <c r="I711" s="531"/>
      <c r="J711" s="531"/>
      <c r="K711" s="532"/>
      <c r="L711" s="291"/>
      <c r="N711" s="522" t="s">
        <v>289</v>
      </c>
      <c r="O711" s="525" t="s">
        <v>290</v>
      </c>
      <c r="P711" s="526"/>
      <c r="Q711" s="526"/>
      <c r="R711" s="527"/>
      <c r="S711" s="528" t="s">
        <v>291</v>
      </c>
      <c r="T711" s="529"/>
      <c r="U711" s="530">
        <f>①団体情報入力!$D$5</f>
        <v>0</v>
      </c>
      <c r="V711" s="531"/>
      <c r="W711" s="531"/>
      <c r="X711" s="532"/>
    </row>
    <row r="712" spans="1:25" ht="13.15" customHeight="1">
      <c r="A712" s="523"/>
      <c r="B712" s="533"/>
      <c r="C712" s="534"/>
      <c r="D712" s="534"/>
      <c r="E712" s="535"/>
      <c r="F712" s="295" t="s">
        <v>293</v>
      </c>
      <c r="G712" s="270" t="s">
        <v>294</v>
      </c>
      <c r="H712" s="269"/>
      <c r="I712" s="270" t="s">
        <v>264</v>
      </c>
      <c r="J712" s="269"/>
      <c r="K712" s="296" t="s">
        <v>295</v>
      </c>
      <c r="L712" s="297"/>
      <c r="M712" s="298"/>
      <c r="N712" s="523"/>
      <c r="O712" s="533"/>
      <c r="P712" s="534"/>
      <c r="Q712" s="534"/>
      <c r="R712" s="535"/>
      <c r="S712" s="295" t="s">
        <v>293</v>
      </c>
      <c r="T712" s="270" t="s">
        <v>294</v>
      </c>
      <c r="U712" s="269"/>
      <c r="V712" s="270" t="s">
        <v>264</v>
      </c>
      <c r="W712" s="269"/>
      <c r="X712" s="296" t="s">
        <v>295</v>
      </c>
    </row>
    <row r="713" spans="1:25" ht="13.15" customHeight="1">
      <c r="A713" s="523"/>
      <c r="B713" s="536"/>
      <c r="C713" s="537"/>
      <c r="D713" s="537"/>
      <c r="E713" s="538"/>
      <c r="F713" s="548"/>
      <c r="G713" s="550"/>
      <c r="H713" s="551"/>
      <c r="I713" s="542" t="str">
        <f>IF(②選手情報入力!J43="","",②選手情報入力!J43)</f>
        <v/>
      </c>
      <c r="J713" s="543"/>
      <c r="K713" s="546"/>
      <c r="L713" s="291"/>
      <c r="N713" s="523"/>
      <c r="O713" s="536"/>
      <c r="P713" s="537"/>
      <c r="Q713" s="537"/>
      <c r="R713" s="538"/>
      <c r="S713" s="548"/>
      <c r="T713" s="550"/>
      <c r="U713" s="551"/>
      <c r="V713" s="542" t="str">
        <f>IF(②選手情報入力!M43="","",②選手情報入力!M43)</f>
        <v/>
      </c>
      <c r="W713" s="543"/>
      <c r="X713" s="546"/>
    </row>
    <row r="714" spans="1:25" ht="13.15" customHeight="1">
      <c r="A714" s="524"/>
      <c r="B714" s="539"/>
      <c r="C714" s="540"/>
      <c r="D714" s="540"/>
      <c r="E714" s="541"/>
      <c r="F714" s="549"/>
      <c r="G714" s="552"/>
      <c r="H714" s="553"/>
      <c r="I714" s="544"/>
      <c r="J714" s="545"/>
      <c r="K714" s="547"/>
      <c r="L714" s="291"/>
      <c r="N714" s="524"/>
      <c r="O714" s="539"/>
      <c r="P714" s="540"/>
      <c r="Q714" s="540"/>
      <c r="R714" s="541"/>
      <c r="S714" s="549"/>
      <c r="T714" s="552"/>
      <c r="U714" s="553"/>
      <c r="V714" s="544"/>
      <c r="W714" s="545"/>
      <c r="X714" s="547"/>
    </row>
    <row r="715" spans="1:25" ht="14.45" customHeight="1">
      <c r="A715" s="339" t="s">
        <v>296</v>
      </c>
      <c r="B715" s="554"/>
      <c r="C715" s="555"/>
      <c r="D715" s="555"/>
      <c r="E715" s="556"/>
      <c r="F715" s="560"/>
      <c r="G715" s="562"/>
      <c r="H715" s="563"/>
      <c r="I715" s="566" t="str">
        <f>IF(②選手情報入力!K43="","同上",②選手情報入力!K43)</f>
        <v>同上</v>
      </c>
      <c r="J715" s="567"/>
      <c r="K715" s="570"/>
      <c r="L715" s="291"/>
      <c r="N715" s="339" t="s">
        <v>296</v>
      </c>
      <c r="O715" s="554"/>
      <c r="P715" s="555"/>
      <c r="Q715" s="555"/>
      <c r="R715" s="556"/>
      <c r="S715" s="560"/>
      <c r="T715" s="562"/>
      <c r="U715" s="563"/>
      <c r="V715" s="566" t="str">
        <f>IF(②選手情報入力!N43="","同上",②選手情報入力!N43)</f>
        <v>同上</v>
      </c>
      <c r="W715" s="567"/>
      <c r="X715" s="570"/>
    </row>
    <row r="716" spans="1:25" ht="15" customHeight="1" thickBot="1">
      <c r="A716" s="340" t="s">
        <v>297</v>
      </c>
      <c r="B716" s="557"/>
      <c r="C716" s="558"/>
      <c r="D716" s="558"/>
      <c r="E716" s="559"/>
      <c r="F716" s="561"/>
      <c r="G716" s="564"/>
      <c r="H716" s="565"/>
      <c r="I716" s="568"/>
      <c r="J716" s="569"/>
      <c r="K716" s="571"/>
      <c r="L716" s="291"/>
      <c r="N716" s="340" t="s">
        <v>297</v>
      </c>
      <c r="O716" s="557"/>
      <c r="P716" s="558"/>
      <c r="Q716" s="558"/>
      <c r="R716" s="559"/>
      <c r="S716" s="561"/>
      <c r="T716" s="564"/>
      <c r="U716" s="565"/>
      <c r="V716" s="568"/>
      <c r="W716" s="569"/>
      <c r="X716" s="571"/>
    </row>
    <row r="717" spans="1:25" ht="15" thickBot="1">
      <c r="A717" s="299" t="s">
        <v>298</v>
      </c>
      <c r="B717" s="300" t="s">
        <v>299</v>
      </c>
      <c r="C717" s="301"/>
      <c r="D717" s="301"/>
      <c r="E717" s="301"/>
      <c r="F717" s="301"/>
      <c r="G717" s="301"/>
      <c r="H717" s="301"/>
      <c r="I717" s="301"/>
      <c r="J717" s="301"/>
      <c r="K717" s="302"/>
      <c r="L717" s="291"/>
      <c r="N717" s="299" t="s">
        <v>298</v>
      </c>
      <c r="O717" s="300" t="s">
        <v>299</v>
      </c>
      <c r="P717" s="301"/>
      <c r="Q717" s="301"/>
      <c r="R717" s="301"/>
      <c r="S717" s="301"/>
      <c r="T717" s="301"/>
      <c r="U717" s="301"/>
      <c r="V717" s="301"/>
      <c r="W717" s="301"/>
      <c r="X717" s="302"/>
    </row>
    <row r="718" spans="1:25">
      <c r="A718" s="303"/>
      <c r="B718" s="280"/>
      <c r="C718" s="280"/>
      <c r="D718" s="280"/>
      <c r="E718" s="280"/>
      <c r="F718" s="280"/>
      <c r="G718" s="280"/>
      <c r="H718" s="280"/>
      <c r="I718" s="280"/>
      <c r="J718" s="280"/>
      <c r="K718" s="281"/>
      <c r="L718" s="291"/>
      <c r="N718" s="303"/>
      <c r="O718" s="280"/>
      <c r="P718" s="280"/>
      <c r="Q718" s="280"/>
      <c r="R718" s="280"/>
      <c r="S718" s="280"/>
      <c r="T718" s="280"/>
      <c r="U718" s="280"/>
      <c r="V718" s="280"/>
      <c r="W718" s="280"/>
      <c r="X718" s="281"/>
    </row>
    <row r="719" spans="1:25" ht="14.25">
      <c r="A719" s="304" t="s">
        <v>273</v>
      </c>
      <c r="B719" s="280"/>
      <c r="C719" s="280"/>
      <c r="D719" s="280"/>
      <c r="E719" s="280"/>
      <c r="F719" s="280"/>
      <c r="G719" s="280"/>
      <c r="H719" s="280"/>
      <c r="I719" s="279"/>
      <c r="J719" s="282"/>
      <c r="K719" s="614" t="s">
        <v>364</v>
      </c>
      <c r="L719" s="615"/>
      <c r="M719" s="306"/>
      <c r="N719" s="304" t="s">
        <v>273</v>
      </c>
      <c r="O719" s="280"/>
      <c r="P719" s="280"/>
      <c r="Q719" s="280"/>
      <c r="R719" s="280"/>
      <c r="S719" s="280"/>
      <c r="T719" s="280"/>
      <c r="U719" s="280"/>
      <c r="V719" s="279"/>
      <c r="W719" s="282"/>
      <c r="X719" s="614" t="s">
        <v>364</v>
      </c>
      <c r="Y719" s="615"/>
    </row>
    <row r="720" spans="1:25" ht="14.25">
      <c r="A720" s="304" t="s">
        <v>274</v>
      </c>
      <c r="B720" s="280"/>
      <c r="C720" s="280"/>
      <c r="D720" s="280"/>
      <c r="E720" s="280"/>
      <c r="F720" s="280"/>
      <c r="G720" s="280"/>
      <c r="H720" s="280"/>
      <c r="I720" s="279"/>
      <c r="J720" s="282"/>
      <c r="K720" s="616" t="s">
        <v>300</v>
      </c>
      <c r="L720" s="617"/>
      <c r="M720" s="306"/>
      <c r="N720" s="304" t="s">
        <v>274</v>
      </c>
      <c r="O720" s="280"/>
      <c r="P720" s="280"/>
      <c r="Q720" s="280"/>
      <c r="R720" s="280"/>
      <c r="S720" s="280"/>
      <c r="T720" s="280"/>
      <c r="U720" s="280"/>
      <c r="V720" s="279"/>
      <c r="W720" s="282"/>
      <c r="X720" s="616" t="s">
        <v>300</v>
      </c>
      <c r="Y720" s="617"/>
    </row>
    <row r="721" spans="1:25" ht="14.25">
      <c r="A721" s="304" t="s">
        <v>275</v>
      </c>
      <c r="B721" s="280"/>
      <c r="C721" s="280"/>
      <c r="D721" s="280"/>
      <c r="E721" s="280"/>
      <c r="F721" s="280"/>
      <c r="G721" s="280"/>
      <c r="H721" s="280"/>
      <c r="I721" s="279"/>
      <c r="J721" s="282"/>
      <c r="K721" s="612" t="s">
        <v>301</v>
      </c>
      <c r="L721" s="613"/>
      <c r="M721" s="306"/>
      <c r="N721" s="304" t="s">
        <v>275</v>
      </c>
      <c r="O721" s="280"/>
      <c r="P721" s="280"/>
      <c r="Q721" s="280"/>
      <c r="R721" s="280"/>
      <c r="S721" s="280"/>
      <c r="T721" s="280"/>
      <c r="U721" s="280"/>
      <c r="V721" s="279"/>
      <c r="W721" s="282"/>
      <c r="X721" s="612" t="s">
        <v>301</v>
      </c>
      <c r="Y721" s="613"/>
    </row>
    <row r="722" spans="1:25" ht="43.5" customHeight="1">
      <c r="A722" s="307"/>
      <c r="B722" s="308"/>
      <c r="C722" s="308"/>
      <c r="D722" s="308"/>
      <c r="E722" s="308"/>
      <c r="F722" s="308"/>
      <c r="G722" s="308"/>
      <c r="H722" s="308"/>
      <c r="I722" s="308"/>
      <c r="J722" s="309"/>
      <c r="K722" s="310"/>
      <c r="L722" s="305"/>
      <c r="M722" s="311"/>
      <c r="N722" s="307"/>
      <c r="O722" s="308"/>
      <c r="P722" s="308"/>
      <c r="Q722" s="308"/>
      <c r="R722" s="308"/>
      <c r="S722" s="308"/>
      <c r="T722" s="308"/>
      <c r="U722" s="308"/>
      <c r="V722" s="308"/>
      <c r="W722" s="309"/>
      <c r="X722" s="310"/>
    </row>
    <row r="723" spans="1:25" ht="51" customHeight="1">
      <c r="A723" s="312"/>
      <c r="B723" s="313"/>
      <c r="C723" s="313"/>
      <c r="D723" s="313"/>
      <c r="E723" s="313"/>
      <c r="F723" s="313"/>
      <c r="G723" s="313"/>
      <c r="H723" s="313"/>
      <c r="I723" s="313"/>
      <c r="J723" s="314"/>
      <c r="K723" s="315"/>
      <c r="L723" s="316"/>
      <c r="M723" s="317"/>
      <c r="N723" s="312"/>
      <c r="O723" s="313"/>
      <c r="P723" s="313"/>
      <c r="Q723" s="313"/>
      <c r="R723" s="313"/>
      <c r="S723" s="313"/>
      <c r="T723" s="313"/>
      <c r="U723" s="313"/>
      <c r="V723" s="313"/>
      <c r="W723" s="314"/>
      <c r="X723" s="315"/>
      <c r="Y723" s="318"/>
    </row>
    <row r="724" spans="1:25" ht="26.25">
      <c r="A724" s="572" t="s">
        <v>362</v>
      </c>
      <c r="B724" s="572"/>
      <c r="C724" s="572"/>
      <c r="D724" s="572"/>
      <c r="E724" s="572"/>
      <c r="F724" s="572"/>
      <c r="G724" s="572"/>
      <c r="H724" s="572"/>
      <c r="I724" s="572"/>
      <c r="J724" s="572"/>
      <c r="K724" s="572"/>
      <c r="L724" s="291">
        <v>35</v>
      </c>
      <c r="N724" s="572" t="s">
        <v>362</v>
      </c>
      <c r="O724" s="572"/>
      <c r="P724" s="572"/>
      <c r="Q724" s="572"/>
      <c r="R724" s="572"/>
      <c r="S724" s="572"/>
      <c r="T724" s="572"/>
      <c r="U724" s="572"/>
      <c r="V724" s="572"/>
      <c r="W724" s="572"/>
      <c r="X724" s="572"/>
      <c r="Y724" s="256">
        <v>35</v>
      </c>
    </row>
    <row r="725" spans="1:25" ht="14.25" thickBot="1">
      <c r="A725" s="258"/>
      <c r="C725" s="259"/>
      <c r="D725" s="259" t="s">
        <v>303</v>
      </c>
      <c r="J725" s="292" t="s">
        <v>255</v>
      </c>
      <c r="L725" s="291"/>
      <c r="N725" s="258"/>
      <c r="P725" s="259"/>
      <c r="Q725" s="259" t="s">
        <v>303</v>
      </c>
      <c r="W725" s="292" t="s">
        <v>255</v>
      </c>
    </row>
    <row r="726" spans="1:25" ht="19.899999999999999" customHeight="1" thickBot="1">
      <c r="A726" s="261"/>
      <c r="B726" s="573" t="s">
        <v>279</v>
      </c>
      <c r="C726" s="574"/>
      <c r="D726" s="575" t="str">
        <f>IF(②選手情報入力!I44="","",②選手情報入力!I44)</f>
        <v/>
      </c>
      <c r="E726" s="576"/>
      <c r="F726" s="576"/>
      <c r="G726" s="577"/>
      <c r="H726" s="320" t="s">
        <v>280</v>
      </c>
      <c r="I726" s="321"/>
      <c r="J726" s="322"/>
      <c r="K726" s="323"/>
      <c r="L726" s="291"/>
      <c r="N726" s="261"/>
      <c r="O726" s="573" t="s">
        <v>279</v>
      </c>
      <c r="P726" s="574"/>
      <c r="Q726" s="575" t="str">
        <f>IF(②選手情報入力!L44="","",②選手情報入力!L44)</f>
        <v/>
      </c>
      <c r="R726" s="576"/>
      <c r="S726" s="576"/>
      <c r="T726" s="577"/>
      <c r="U726" s="320" t="s">
        <v>280</v>
      </c>
      <c r="V726" s="321"/>
      <c r="W726" s="322"/>
      <c r="X726" s="323"/>
    </row>
    <row r="727" spans="1:25" ht="21" customHeight="1">
      <c r="A727" s="264" t="s">
        <v>282</v>
      </c>
      <c r="B727" s="584" t="str">
        <f>IF(②選手情報入力!$G$44="","",②選手情報入力!$G$44)</f>
        <v/>
      </c>
      <c r="C727" s="585"/>
      <c r="D727" s="578"/>
      <c r="E727" s="579"/>
      <c r="F727" s="579"/>
      <c r="G727" s="580"/>
      <c r="H727" s="588"/>
      <c r="I727" s="589"/>
      <c r="J727" s="589"/>
      <c r="K727" s="590"/>
      <c r="L727" s="291"/>
      <c r="N727" s="264" t="s">
        <v>282</v>
      </c>
      <c r="O727" s="584" t="str">
        <f>IF(②選手情報入力!$G$44="","",②選手情報入力!$G$44)</f>
        <v/>
      </c>
      <c r="P727" s="585"/>
      <c r="Q727" s="578"/>
      <c r="R727" s="579"/>
      <c r="S727" s="579"/>
      <c r="T727" s="580"/>
      <c r="U727" s="588"/>
      <c r="V727" s="589"/>
      <c r="W727" s="589"/>
      <c r="X727" s="590"/>
    </row>
    <row r="728" spans="1:25" ht="19.899999999999999" customHeight="1" thickBot="1">
      <c r="A728" s="266"/>
      <c r="B728" s="586"/>
      <c r="C728" s="587"/>
      <c r="D728" s="581"/>
      <c r="E728" s="582"/>
      <c r="F728" s="582"/>
      <c r="G728" s="583"/>
      <c r="H728" s="591"/>
      <c r="I728" s="592"/>
      <c r="J728" s="592"/>
      <c r="K728" s="593"/>
      <c r="L728" s="291"/>
      <c r="N728" s="266"/>
      <c r="O728" s="586"/>
      <c r="P728" s="587"/>
      <c r="Q728" s="581"/>
      <c r="R728" s="582"/>
      <c r="S728" s="582"/>
      <c r="T728" s="583"/>
      <c r="U728" s="591"/>
      <c r="V728" s="592"/>
      <c r="W728" s="592"/>
      <c r="X728" s="593"/>
    </row>
    <row r="729" spans="1:25" ht="14.25">
      <c r="A729" s="293" t="s">
        <v>6</v>
      </c>
      <c r="B729" s="294"/>
      <c r="C729" s="270" t="s">
        <v>271</v>
      </c>
      <c r="D729" s="597" t="str">
        <f>IF(②選手情報入力!$E$44="","",②選手情報入力!$E$44)</f>
        <v/>
      </c>
      <c r="E729" s="598"/>
      <c r="F729" s="598"/>
      <c r="G729" s="599"/>
      <c r="H729" s="591"/>
      <c r="I729" s="592"/>
      <c r="J729" s="592"/>
      <c r="K729" s="593"/>
      <c r="L729" s="291"/>
      <c r="N729" s="293" t="s">
        <v>6</v>
      </c>
      <c r="O729" s="294"/>
      <c r="P729" s="270" t="s">
        <v>271</v>
      </c>
      <c r="Q729" s="597" t="str">
        <f>IF(②選手情報入力!$E$44="","",②選手情報入力!$E$44)</f>
        <v/>
      </c>
      <c r="R729" s="598"/>
      <c r="S729" s="598"/>
      <c r="T729" s="599"/>
      <c r="U729" s="591"/>
      <c r="V729" s="592"/>
      <c r="W729" s="592"/>
      <c r="X729" s="593"/>
    </row>
    <row r="730" spans="1:25" ht="14.25" customHeight="1">
      <c r="A730" s="600" t="str">
        <f>IF(②選手情報入力!$B$44="","",②選手情報入力!$B$44)</f>
        <v/>
      </c>
      <c r="B730" s="601"/>
      <c r="C730" s="604" t="s">
        <v>286</v>
      </c>
      <c r="D730" s="606" t="str">
        <f>IF(②選手情報入力!$D$44="","",②選手情報入力!$D$44)</f>
        <v/>
      </c>
      <c r="E730" s="607"/>
      <c r="F730" s="607"/>
      <c r="G730" s="608"/>
      <c r="H730" s="591"/>
      <c r="I730" s="592"/>
      <c r="J730" s="592"/>
      <c r="K730" s="593"/>
      <c r="L730" s="291"/>
      <c r="N730" s="600" t="str">
        <f>IF(②選手情報入力!$B$44="","",②選手情報入力!$B$44)</f>
        <v/>
      </c>
      <c r="O730" s="601"/>
      <c r="P730" s="604" t="s">
        <v>286</v>
      </c>
      <c r="Q730" s="606" t="str">
        <f>IF(②選手情報入力!$D$44="","",②選手情報入力!$D$44)</f>
        <v/>
      </c>
      <c r="R730" s="607"/>
      <c r="S730" s="607"/>
      <c r="T730" s="608"/>
      <c r="U730" s="591"/>
      <c r="V730" s="592"/>
      <c r="W730" s="592"/>
      <c r="X730" s="593"/>
    </row>
    <row r="731" spans="1:25" ht="13.9" customHeight="1" thickBot="1">
      <c r="A731" s="602"/>
      <c r="B731" s="603"/>
      <c r="C731" s="605"/>
      <c r="D731" s="609"/>
      <c r="E731" s="610"/>
      <c r="F731" s="610"/>
      <c r="G731" s="611"/>
      <c r="H731" s="594"/>
      <c r="I731" s="595"/>
      <c r="J731" s="595"/>
      <c r="K731" s="596"/>
      <c r="L731" s="291"/>
      <c r="N731" s="602"/>
      <c r="O731" s="603"/>
      <c r="P731" s="605"/>
      <c r="Q731" s="609"/>
      <c r="R731" s="610"/>
      <c r="S731" s="610"/>
      <c r="T731" s="611"/>
      <c r="U731" s="594"/>
      <c r="V731" s="595"/>
      <c r="W731" s="595"/>
      <c r="X731" s="596"/>
    </row>
    <row r="732" spans="1:25" ht="20.45" customHeight="1" thickTop="1" thickBot="1">
      <c r="A732" s="522" t="s">
        <v>289</v>
      </c>
      <c r="B732" s="525" t="s">
        <v>290</v>
      </c>
      <c r="C732" s="526"/>
      <c r="D732" s="526"/>
      <c r="E732" s="527"/>
      <c r="F732" s="528" t="s">
        <v>291</v>
      </c>
      <c r="G732" s="529"/>
      <c r="H732" s="530">
        <f>①団体情報入力!$D$5</f>
        <v>0</v>
      </c>
      <c r="I732" s="531"/>
      <c r="J732" s="531"/>
      <c r="K732" s="532"/>
      <c r="L732" s="291"/>
      <c r="N732" s="522" t="s">
        <v>289</v>
      </c>
      <c r="O732" s="525" t="s">
        <v>290</v>
      </c>
      <c r="P732" s="526"/>
      <c r="Q732" s="526"/>
      <c r="R732" s="527"/>
      <c r="S732" s="528" t="s">
        <v>291</v>
      </c>
      <c r="T732" s="529"/>
      <c r="U732" s="530">
        <f>①団体情報入力!$D$5</f>
        <v>0</v>
      </c>
      <c r="V732" s="531"/>
      <c r="W732" s="531"/>
      <c r="X732" s="532"/>
    </row>
    <row r="733" spans="1:25" ht="13.15" customHeight="1">
      <c r="A733" s="523"/>
      <c r="B733" s="533"/>
      <c r="C733" s="534"/>
      <c r="D733" s="534"/>
      <c r="E733" s="535"/>
      <c r="F733" s="295" t="s">
        <v>293</v>
      </c>
      <c r="G733" s="270" t="s">
        <v>294</v>
      </c>
      <c r="H733" s="269"/>
      <c r="I733" s="270" t="s">
        <v>264</v>
      </c>
      <c r="J733" s="269"/>
      <c r="K733" s="296" t="s">
        <v>295</v>
      </c>
      <c r="L733" s="297"/>
      <c r="M733" s="298"/>
      <c r="N733" s="523"/>
      <c r="O733" s="533"/>
      <c r="P733" s="534"/>
      <c r="Q733" s="534"/>
      <c r="R733" s="535"/>
      <c r="S733" s="295" t="s">
        <v>293</v>
      </c>
      <c r="T733" s="270" t="s">
        <v>294</v>
      </c>
      <c r="U733" s="269"/>
      <c r="V733" s="270" t="s">
        <v>264</v>
      </c>
      <c r="W733" s="269"/>
      <c r="X733" s="296" t="s">
        <v>295</v>
      </c>
    </row>
    <row r="734" spans="1:25" ht="13.15" customHeight="1">
      <c r="A734" s="523"/>
      <c r="B734" s="536"/>
      <c r="C734" s="537"/>
      <c r="D734" s="537"/>
      <c r="E734" s="538"/>
      <c r="F734" s="548"/>
      <c r="G734" s="550"/>
      <c r="H734" s="551"/>
      <c r="I734" s="542" t="str">
        <f>IF(②選手情報入力!J44="","",②選手情報入力!J44)</f>
        <v/>
      </c>
      <c r="J734" s="543"/>
      <c r="K734" s="546"/>
      <c r="L734" s="291"/>
      <c r="N734" s="523"/>
      <c r="O734" s="536"/>
      <c r="P734" s="537"/>
      <c r="Q734" s="537"/>
      <c r="R734" s="538"/>
      <c r="S734" s="548"/>
      <c r="T734" s="550"/>
      <c r="U734" s="551"/>
      <c r="V734" s="542" t="str">
        <f>IF(②選手情報入力!M44="","",②選手情報入力!M44)</f>
        <v/>
      </c>
      <c r="W734" s="543"/>
      <c r="X734" s="546"/>
    </row>
    <row r="735" spans="1:25" ht="13.15" customHeight="1">
      <c r="A735" s="524"/>
      <c r="B735" s="539"/>
      <c r="C735" s="540"/>
      <c r="D735" s="540"/>
      <c r="E735" s="541"/>
      <c r="F735" s="549"/>
      <c r="G735" s="552"/>
      <c r="H735" s="553"/>
      <c r="I735" s="544"/>
      <c r="J735" s="545"/>
      <c r="K735" s="547"/>
      <c r="L735" s="291"/>
      <c r="N735" s="524"/>
      <c r="O735" s="539"/>
      <c r="P735" s="540"/>
      <c r="Q735" s="540"/>
      <c r="R735" s="541"/>
      <c r="S735" s="549"/>
      <c r="T735" s="552"/>
      <c r="U735" s="553"/>
      <c r="V735" s="544"/>
      <c r="W735" s="545"/>
      <c r="X735" s="547"/>
    </row>
    <row r="736" spans="1:25" ht="14.45" customHeight="1">
      <c r="A736" s="339" t="s">
        <v>296</v>
      </c>
      <c r="B736" s="554"/>
      <c r="C736" s="555"/>
      <c r="D736" s="555"/>
      <c r="E736" s="556"/>
      <c r="F736" s="560"/>
      <c r="G736" s="562"/>
      <c r="H736" s="563"/>
      <c r="I736" s="566" t="str">
        <f>IF(②選手情報入力!K44="","同上",②選手情報入力!K44)</f>
        <v>同上</v>
      </c>
      <c r="J736" s="567"/>
      <c r="K736" s="570"/>
      <c r="L736" s="291"/>
      <c r="N736" s="339" t="s">
        <v>296</v>
      </c>
      <c r="O736" s="554"/>
      <c r="P736" s="555"/>
      <c r="Q736" s="555"/>
      <c r="R736" s="556"/>
      <c r="S736" s="560"/>
      <c r="T736" s="562"/>
      <c r="U736" s="563"/>
      <c r="V736" s="566" t="str">
        <f>IF(②選手情報入力!N44="","同上",②選手情報入力!N44)</f>
        <v>同上</v>
      </c>
      <c r="W736" s="567"/>
      <c r="X736" s="570"/>
    </row>
    <row r="737" spans="1:25" ht="15" customHeight="1" thickBot="1">
      <c r="A737" s="340" t="s">
        <v>297</v>
      </c>
      <c r="B737" s="557"/>
      <c r="C737" s="558"/>
      <c r="D737" s="558"/>
      <c r="E737" s="559"/>
      <c r="F737" s="561"/>
      <c r="G737" s="564"/>
      <c r="H737" s="565"/>
      <c r="I737" s="568"/>
      <c r="J737" s="569"/>
      <c r="K737" s="571"/>
      <c r="L737" s="291"/>
      <c r="N737" s="340" t="s">
        <v>297</v>
      </c>
      <c r="O737" s="557"/>
      <c r="P737" s="558"/>
      <c r="Q737" s="558"/>
      <c r="R737" s="559"/>
      <c r="S737" s="561"/>
      <c r="T737" s="564"/>
      <c r="U737" s="565"/>
      <c r="V737" s="568"/>
      <c r="W737" s="569"/>
      <c r="X737" s="571"/>
    </row>
    <row r="738" spans="1:25" ht="15" thickBot="1">
      <c r="A738" s="299" t="s">
        <v>298</v>
      </c>
      <c r="B738" s="300" t="s">
        <v>299</v>
      </c>
      <c r="C738" s="301"/>
      <c r="D738" s="301"/>
      <c r="E738" s="301"/>
      <c r="F738" s="301"/>
      <c r="G738" s="301"/>
      <c r="H738" s="301"/>
      <c r="I738" s="301"/>
      <c r="J738" s="301"/>
      <c r="K738" s="302"/>
      <c r="L738" s="291"/>
      <c r="N738" s="299" t="s">
        <v>298</v>
      </c>
      <c r="O738" s="300" t="s">
        <v>299</v>
      </c>
      <c r="P738" s="301"/>
      <c r="Q738" s="301"/>
      <c r="R738" s="301"/>
      <c r="S738" s="301"/>
      <c r="T738" s="301"/>
      <c r="U738" s="301"/>
      <c r="V738" s="301"/>
      <c r="W738" s="301"/>
      <c r="X738" s="302"/>
    </row>
    <row r="739" spans="1:25">
      <c r="A739" s="303"/>
      <c r="B739" s="280"/>
      <c r="C739" s="280"/>
      <c r="D739" s="280"/>
      <c r="E739" s="280"/>
      <c r="F739" s="280"/>
      <c r="G739" s="280"/>
      <c r="H739" s="280"/>
      <c r="I739" s="280"/>
      <c r="J739" s="280"/>
      <c r="K739" s="281"/>
      <c r="L739" s="291"/>
      <c r="N739" s="303"/>
      <c r="O739" s="280"/>
      <c r="P739" s="280"/>
      <c r="Q739" s="280"/>
      <c r="R739" s="280"/>
      <c r="S739" s="280"/>
      <c r="T739" s="280"/>
      <c r="U739" s="280"/>
      <c r="V739" s="280"/>
      <c r="W739" s="280"/>
      <c r="X739" s="281"/>
    </row>
    <row r="740" spans="1:25" ht="14.25">
      <c r="A740" s="304" t="s">
        <v>273</v>
      </c>
      <c r="B740" s="280"/>
      <c r="C740" s="280"/>
      <c r="D740" s="280"/>
      <c r="E740" s="280"/>
      <c r="F740" s="280"/>
      <c r="G740" s="280"/>
      <c r="H740" s="280"/>
      <c r="I740" s="279"/>
      <c r="J740" s="282"/>
      <c r="K740" s="614" t="s">
        <v>364</v>
      </c>
      <c r="L740" s="615"/>
      <c r="M740" s="306"/>
      <c r="N740" s="304" t="s">
        <v>273</v>
      </c>
      <c r="O740" s="280"/>
      <c r="P740" s="280"/>
      <c r="Q740" s="280"/>
      <c r="R740" s="280"/>
      <c r="S740" s="280"/>
      <c r="T740" s="280"/>
      <c r="U740" s="280"/>
      <c r="V740" s="279"/>
      <c r="W740" s="282"/>
      <c r="X740" s="614" t="s">
        <v>364</v>
      </c>
      <c r="Y740" s="615"/>
    </row>
    <row r="741" spans="1:25" ht="14.25">
      <c r="A741" s="304" t="s">
        <v>274</v>
      </c>
      <c r="B741" s="280"/>
      <c r="C741" s="280"/>
      <c r="D741" s="280"/>
      <c r="E741" s="280"/>
      <c r="F741" s="280"/>
      <c r="G741" s="280"/>
      <c r="H741" s="280"/>
      <c r="I741" s="279"/>
      <c r="J741" s="282"/>
      <c r="K741" s="616" t="s">
        <v>300</v>
      </c>
      <c r="L741" s="617"/>
      <c r="M741" s="306"/>
      <c r="N741" s="304" t="s">
        <v>274</v>
      </c>
      <c r="O741" s="280"/>
      <c r="P741" s="280"/>
      <c r="Q741" s="280"/>
      <c r="R741" s="280"/>
      <c r="S741" s="280"/>
      <c r="T741" s="280"/>
      <c r="U741" s="280"/>
      <c r="V741" s="279"/>
      <c r="W741" s="282"/>
      <c r="X741" s="616" t="s">
        <v>300</v>
      </c>
      <c r="Y741" s="617"/>
    </row>
    <row r="742" spans="1:25" ht="14.25">
      <c r="A742" s="304" t="s">
        <v>275</v>
      </c>
      <c r="B742" s="280"/>
      <c r="C742" s="280"/>
      <c r="D742" s="280"/>
      <c r="E742" s="280"/>
      <c r="F742" s="280"/>
      <c r="G742" s="280"/>
      <c r="H742" s="280"/>
      <c r="I742" s="279"/>
      <c r="J742" s="282"/>
      <c r="K742" s="612" t="s">
        <v>301</v>
      </c>
      <c r="L742" s="613"/>
      <c r="M742" s="306"/>
      <c r="N742" s="304" t="s">
        <v>275</v>
      </c>
      <c r="O742" s="280"/>
      <c r="P742" s="280"/>
      <c r="Q742" s="280"/>
      <c r="R742" s="280"/>
      <c r="S742" s="280"/>
      <c r="T742" s="280"/>
      <c r="U742" s="280"/>
      <c r="V742" s="279"/>
      <c r="W742" s="282"/>
      <c r="X742" s="612" t="s">
        <v>301</v>
      </c>
      <c r="Y742" s="613"/>
    </row>
    <row r="743" spans="1:25" ht="48" customHeight="1">
      <c r="A743" s="307"/>
      <c r="B743" s="308"/>
      <c r="C743" s="308"/>
      <c r="D743" s="308"/>
      <c r="E743" s="308"/>
      <c r="F743" s="308"/>
      <c r="G743" s="308"/>
      <c r="H743" s="308"/>
      <c r="I743" s="308"/>
      <c r="J743" s="309"/>
      <c r="K743" s="310"/>
      <c r="L743" s="305"/>
      <c r="M743" s="311"/>
      <c r="N743" s="307"/>
      <c r="O743" s="308"/>
      <c r="P743" s="308"/>
      <c r="Q743" s="308"/>
      <c r="R743" s="308"/>
      <c r="S743" s="308"/>
      <c r="T743" s="308"/>
      <c r="U743" s="308"/>
      <c r="V743" s="308"/>
      <c r="W743" s="309"/>
      <c r="X743" s="310"/>
    </row>
    <row r="744" spans="1:25" ht="48" customHeight="1">
      <c r="A744" s="312"/>
      <c r="B744" s="313"/>
      <c r="C744" s="313"/>
      <c r="D744" s="313"/>
      <c r="E744" s="313"/>
      <c r="F744" s="313"/>
      <c r="G744" s="313"/>
      <c r="H744" s="313"/>
      <c r="I744" s="313"/>
      <c r="J744" s="314"/>
      <c r="K744" s="315"/>
      <c r="L744" s="316"/>
      <c r="M744" s="319"/>
      <c r="N744" s="312"/>
      <c r="O744" s="313"/>
      <c r="P744" s="313"/>
      <c r="Q744" s="313"/>
      <c r="R744" s="313"/>
      <c r="S744" s="313"/>
      <c r="T744" s="313"/>
      <c r="U744" s="313"/>
      <c r="V744" s="313"/>
      <c r="W744" s="314"/>
      <c r="X744" s="315"/>
      <c r="Y744" s="316"/>
    </row>
    <row r="745" spans="1:25" ht="26.25">
      <c r="A745" s="572" t="s">
        <v>363</v>
      </c>
      <c r="B745" s="572"/>
      <c r="C745" s="572"/>
      <c r="D745" s="572"/>
      <c r="E745" s="572"/>
      <c r="F745" s="572"/>
      <c r="G745" s="572"/>
      <c r="H745" s="572"/>
      <c r="I745" s="572"/>
      <c r="J745" s="572"/>
      <c r="K745" s="572"/>
      <c r="L745" s="291">
        <v>36</v>
      </c>
      <c r="N745" s="572" t="s">
        <v>362</v>
      </c>
      <c r="O745" s="572"/>
      <c r="P745" s="572"/>
      <c r="Q745" s="572"/>
      <c r="R745" s="572"/>
      <c r="S745" s="572"/>
      <c r="T745" s="572"/>
      <c r="U745" s="572"/>
      <c r="V745" s="572"/>
      <c r="W745" s="572"/>
      <c r="X745" s="572"/>
      <c r="Y745" s="291">
        <v>36</v>
      </c>
    </row>
    <row r="746" spans="1:25" ht="14.25" thickBot="1">
      <c r="A746" s="258"/>
      <c r="C746" s="259"/>
      <c r="D746" s="259" t="s">
        <v>303</v>
      </c>
      <c r="J746" s="292" t="s">
        <v>255</v>
      </c>
      <c r="L746" s="291"/>
      <c r="N746" s="258"/>
      <c r="P746" s="259"/>
      <c r="Q746" s="259" t="s">
        <v>303</v>
      </c>
      <c r="W746" s="292" t="s">
        <v>255</v>
      </c>
      <c r="Y746" s="291"/>
    </row>
    <row r="747" spans="1:25" ht="19.899999999999999" customHeight="1" thickBot="1">
      <c r="A747" s="261"/>
      <c r="B747" s="573" t="s">
        <v>279</v>
      </c>
      <c r="C747" s="574"/>
      <c r="D747" s="575" t="str">
        <f>IF(②選手情報入力!I45="","",②選手情報入力!I45)</f>
        <v/>
      </c>
      <c r="E747" s="576"/>
      <c r="F747" s="576"/>
      <c r="G747" s="577"/>
      <c r="H747" s="320" t="s">
        <v>280</v>
      </c>
      <c r="I747" s="321"/>
      <c r="J747" s="322"/>
      <c r="K747" s="323"/>
      <c r="L747" s="291"/>
      <c r="N747" s="261"/>
      <c r="O747" s="573" t="s">
        <v>279</v>
      </c>
      <c r="P747" s="574"/>
      <c r="Q747" s="575" t="str">
        <f>IF(②選手情報入力!L45="","",②選手情報入力!L45)</f>
        <v/>
      </c>
      <c r="R747" s="576"/>
      <c r="S747" s="576"/>
      <c r="T747" s="577"/>
      <c r="U747" s="320" t="s">
        <v>280</v>
      </c>
      <c r="V747" s="321"/>
      <c r="W747" s="322"/>
      <c r="X747" s="323"/>
      <c r="Y747" s="291"/>
    </row>
    <row r="748" spans="1:25" ht="21" customHeight="1">
      <c r="A748" s="264" t="s">
        <v>282</v>
      </c>
      <c r="B748" s="584" t="str">
        <f>IF(②選手情報入力!$G$45="","",②選手情報入力!$G$45)</f>
        <v/>
      </c>
      <c r="C748" s="585"/>
      <c r="D748" s="578"/>
      <c r="E748" s="579"/>
      <c r="F748" s="579"/>
      <c r="G748" s="580"/>
      <c r="H748" s="588"/>
      <c r="I748" s="589"/>
      <c r="J748" s="589"/>
      <c r="K748" s="590"/>
      <c r="L748" s="291"/>
      <c r="N748" s="264" t="s">
        <v>282</v>
      </c>
      <c r="O748" s="584" t="str">
        <f>IF(②選手情報入力!$G$45="","",②選手情報入力!$G$45)</f>
        <v/>
      </c>
      <c r="P748" s="585"/>
      <c r="Q748" s="578"/>
      <c r="R748" s="579"/>
      <c r="S748" s="579"/>
      <c r="T748" s="580"/>
      <c r="U748" s="588"/>
      <c r="V748" s="589"/>
      <c r="W748" s="589"/>
      <c r="X748" s="590"/>
      <c r="Y748" s="291"/>
    </row>
    <row r="749" spans="1:25" ht="19.899999999999999" customHeight="1" thickBot="1">
      <c r="A749" s="266"/>
      <c r="B749" s="586"/>
      <c r="C749" s="587"/>
      <c r="D749" s="581"/>
      <c r="E749" s="582"/>
      <c r="F749" s="582"/>
      <c r="G749" s="583"/>
      <c r="H749" s="591"/>
      <c r="I749" s="592"/>
      <c r="J749" s="592"/>
      <c r="K749" s="593"/>
      <c r="L749" s="291"/>
      <c r="N749" s="266"/>
      <c r="O749" s="586"/>
      <c r="P749" s="587"/>
      <c r="Q749" s="581"/>
      <c r="R749" s="582"/>
      <c r="S749" s="582"/>
      <c r="T749" s="583"/>
      <c r="U749" s="591"/>
      <c r="V749" s="592"/>
      <c r="W749" s="592"/>
      <c r="X749" s="593"/>
      <c r="Y749" s="291"/>
    </row>
    <row r="750" spans="1:25" ht="14.25">
      <c r="A750" s="293" t="s">
        <v>6</v>
      </c>
      <c r="B750" s="294"/>
      <c r="C750" s="270" t="s">
        <v>271</v>
      </c>
      <c r="D750" s="597" t="str">
        <f>IF(②選手情報入力!$E$45="","",②選手情報入力!$E$45)</f>
        <v/>
      </c>
      <c r="E750" s="598"/>
      <c r="F750" s="598"/>
      <c r="G750" s="599"/>
      <c r="H750" s="591"/>
      <c r="I750" s="592"/>
      <c r="J750" s="592"/>
      <c r="K750" s="593"/>
      <c r="L750" s="291"/>
      <c r="N750" s="293" t="s">
        <v>6</v>
      </c>
      <c r="O750" s="294"/>
      <c r="P750" s="270" t="s">
        <v>271</v>
      </c>
      <c r="Q750" s="597" t="str">
        <f>IF(②選手情報入力!$E$45="","",②選手情報入力!$E$45)</f>
        <v/>
      </c>
      <c r="R750" s="598"/>
      <c r="S750" s="598"/>
      <c r="T750" s="599"/>
      <c r="U750" s="591"/>
      <c r="V750" s="592"/>
      <c r="W750" s="592"/>
      <c r="X750" s="593"/>
      <c r="Y750" s="291"/>
    </row>
    <row r="751" spans="1:25" ht="13.15" customHeight="1">
      <c r="A751" s="600" t="str">
        <f>IF(②選手情報入力!$B$45="","",②選手情報入力!$B$45)</f>
        <v/>
      </c>
      <c r="B751" s="601"/>
      <c r="C751" s="604" t="s">
        <v>286</v>
      </c>
      <c r="D751" s="606" t="str">
        <f>IF(②選手情報入力!$D$45="","",②選手情報入力!$D$45)</f>
        <v/>
      </c>
      <c r="E751" s="607"/>
      <c r="F751" s="607"/>
      <c r="G751" s="608"/>
      <c r="H751" s="591"/>
      <c r="I751" s="592"/>
      <c r="J751" s="592"/>
      <c r="K751" s="593"/>
      <c r="L751" s="291"/>
      <c r="N751" s="600" t="str">
        <f>IF(②選手情報入力!$B$45="","",②選手情報入力!$B$45)</f>
        <v/>
      </c>
      <c r="O751" s="601"/>
      <c r="P751" s="604" t="s">
        <v>286</v>
      </c>
      <c r="Q751" s="606" t="str">
        <f>IF(②選手情報入力!$D$45="","",②選手情報入力!$D$45)</f>
        <v/>
      </c>
      <c r="R751" s="607"/>
      <c r="S751" s="607"/>
      <c r="T751" s="608"/>
      <c r="U751" s="591"/>
      <c r="V751" s="592"/>
      <c r="W751" s="592"/>
      <c r="X751" s="593"/>
      <c r="Y751" s="291"/>
    </row>
    <row r="752" spans="1:25" ht="13.9" customHeight="1" thickBot="1">
      <c r="A752" s="602"/>
      <c r="B752" s="603"/>
      <c r="C752" s="605"/>
      <c r="D752" s="609"/>
      <c r="E752" s="610"/>
      <c r="F752" s="610"/>
      <c r="G752" s="611"/>
      <c r="H752" s="594"/>
      <c r="I752" s="595"/>
      <c r="J752" s="595"/>
      <c r="K752" s="596"/>
      <c r="L752" s="291"/>
      <c r="N752" s="602"/>
      <c r="O752" s="603"/>
      <c r="P752" s="605"/>
      <c r="Q752" s="609"/>
      <c r="R752" s="610"/>
      <c r="S752" s="610"/>
      <c r="T752" s="611"/>
      <c r="U752" s="594"/>
      <c r="V752" s="595"/>
      <c r="W752" s="595"/>
      <c r="X752" s="596"/>
      <c r="Y752" s="291"/>
    </row>
    <row r="753" spans="1:25" ht="20.45" customHeight="1" thickTop="1" thickBot="1">
      <c r="A753" s="522" t="s">
        <v>289</v>
      </c>
      <c r="B753" s="525" t="s">
        <v>290</v>
      </c>
      <c r="C753" s="526"/>
      <c r="D753" s="526"/>
      <c r="E753" s="527"/>
      <c r="F753" s="528" t="s">
        <v>291</v>
      </c>
      <c r="G753" s="529"/>
      <c r="H753" s="530">
        <f>①団体情報入力!$D$5</f>
        <v>0</v>
      </c>
      <c r="I753" s="531"/>
      <c r="J753" s="531"/>
      <c r="K753" s="532"/>
      <c r="L753" s="291"/>
      <c r="N753" s="522" t="s">
        <v>289</v>
      </c>
      <c r="O753" s="525" t="s">
        <v>290</v>
      </c>
      <c r="P753" s="526"/>
      <c r="Q753" s="526"/>
      <c r="R753" s="527"/>
      <c r="S753" s="528" t="s">
        <v>291</v>
      </c>
      <c r="T753" s="529"/>
      <c r="U753" s="530">
        <f>①団体情報入力!$D$5</f>
        <v>0</v>
      </c>
      <c r="V753" s="531"/>
      <c r="W753" s="531"/>
      <c r="X753" s="532"/>
      <c r="Y753" s="291"/>
    </row>
    <row r="754" spans="1:25" ht="13.15" customHeight="1">
      <c r="A754" s="523"/>
      <c r="B754" s="533"/>
      <c r="C754" s="534"/>
      <c r="D754" s="534"/>
      <c r="E754" s="535"/>
      <c r="F754" s="295" t="s">
        <v>293</v>
      </c>
      <c r="G754" s="270" t="s">
        <v>294</v>
      </c>
      <c r="H754" s="269"/>
      <c r="I754" s="270" t="s">
        <v>264</v>
      </c>
      <c r="J754" s="269"/>
      <c r="K754" s="296" t="s">
        <v>295</v>
      </c>
      <c r="L754" s="297"/>
      <c r="M754" s="298"/>
      <c r="N754" s="523"/>
      <c r="O754" s="533"/>
      <c r="P754" s="534"/>
      <c r="Q754" s="534"/>
      <c r="R754" s="535"/>
      <c r="S754" s="295" t="s">
        <v>293</v>
      </c>
      <c r="T754" s="270" t="s">
        <v>294</v>
      </c>
      <c r="U754" s="269"/>
      <c r="V754" s="270" t="s">
        <v>264</v>
      </c>
      <c r="W754" s="269"/>
      <c r="X754" s="296" t="s">
        <v>295</v>
      </c>
      <c r="Y754" s="297"/>
    </row>
    <row r="755" spans="1:25" ht="13.15" customHeight="1">
      <c r="A755" s="523"/>
      <c r="B755" s="536"/>
      <c r="C755" s="537"/>
      <c r="D755" s="537"/>
      <c r="E755" s="538"/>
      <c r="F755" s="548"/>
      <c r="G755" s="550"/>
      <c r="H755" s="551"/>
      <c r="I755" s="542" t="str">
        <f>IF(②選手情報入力!J45="","",②選手情報入力!J45)</f>
        <v/>
      </c>
      <c r="J755" s="543"/>
      <c r="K755" s="546"/>
      <c r="L755" s="291"/>
      <c r="N755" s="523"/>
      <c r="O755" s="536"/>
      <c r="P755" s="537"/>
      <c r="Q755" s="537"/>
      <c r="R755" s="538"/>
      <c r="S755" s="548"/>
      <c r="T755" s="550"/>
      <c r="U755" s="551"/>
      <c r="V755" s="542" t="str">
        <f>IF(②選手情報入力!M45="","",②選手情報入力!M45)</f>
        <v/>
      </c>
      <c r="W755" s="543"/>
      <c r="X755" s="546"/>
      <c r="Y755" s="291"/>
    </row>
    <row r="756" spans="1:25" ht="13.15" customHeight="1">
      <c r="A756" s="524"/>
      <c r="B756" s="539"/>
      <c r="C756" s="540"/>
      <c r="D756" s="540"/>
      <c r="E756" s="541"/>
      <c r="F756" s="549"/>
      <c r="G756" s="552"/>
      <c r="H756" s="553"/>
      <c r="I756" s="544"/>
      <c r="J756" s="545"/>
      <c r="K756" s="547"/>
      <c r="L756" s="291"/>
      <c r="N756" s="524"/>
      <c r="O756" s="539"/>
      <c r="P756" s="540"/>
      <c r="Q756" s="540"/>
      <c r="R756" s="541"/>
      <c r="S756" s="549"/>
      <c r="T756" s="552"/>
      <c r="U756" s="553"/>
      <c r="V756" s="544"/>
      <c r="W756" s="545"/>
      <c r="X756" s="547"/>
      <c r="Y756" s="291"/>
    </row>
    <row r="757" spans="1:25" ht="14.45" customHeight="1">
      <c r="A757" s="339" t="s">
        <v>296</v>
      </c>
      <c r="B757" s="554"/>
      <c r="C757" s="555"/>
      <c r="D757" s="555"/>
      <c r="E757" s="556"/>
      <c r="F757" s="560"/>
      <c r="G757" s="562"/>
      <c r="H757" s="563"/>
      <c r="I757" s="566" t="str">
        <f>IF(②選手情報入力!K45="","同上",②選手情報入力!K45)</f>
        <v>同上</v>
      </c>
      <c r="J757" s="567"/>
      <c r="K757" s="570"/>
      <c r="L757" s="291"/>
      <c r="N757" s="339" t="s">
        <v>296</v>
      </c>
      <c r="O757" s="554"/>
      <c r="P757" s="555"/>
      <c r="Q757" s="555"/>
      <c r="R757" s="556"/>
      <c r="S757" s="560"/>
      <c r="T757" s="562"/>
      <c r="U757" s="563"/>
      <c r="V757" s="566" t="str">
        <f>IF(②選手情報入力!N45="","同上",②選手情報入力!N45)</f>
        <v>同上</v>
      </c>
      <c r="W757" s="567"/>
      <c r="X757" s="570"/>
      <c r="Y757" s="291"/>
    </row>
    <row r="758" spans="1:25" ht="15" customHeight="1" thickBot="1">
      <c r="A758" s="340" t="s">
        <v>297</v>
      </c>
      <c r="B758" s="557"/>
      <c r="C758" s="558"/>
      <c r="D758" s="558"/>
      <c r="E758" s="559"/>
      <c r="F758" s="561"/>
      <c r="G758" s="564"/>
      <c r="H758" s="565"/>
      <c r="I758" s="568"/>
      <c r="J758" s="569"/>
      <c r="K758" s="571"/>
      <c r="L758" s="291"/>
      <c r="N758" s="340" t="s">
        <v>297</v>
      </c>
      <c r="O758" s="557"/>
      <c r="P758" s="558"/>
      <c r="Q758" s="558"/>
      <c r="R758" s="559"/>
      <c r="S758" s="561"/>
      <c r="T758" s="564"/>
      <c r="U758" s="565"/>
      <c r="V758" s="568"/>
      <c r="W758" s="569"/>
      <c r="X758" s="571"/>
      <c r="Y758" s="291"/>
    </row>
    <row r="759" spans="1:25" ht="15" thickBot="1">
      <c r="A759" s="299" t="s">
        <v>298</v>
      </c>
      <c r="B759" s="300" t="s">
        <v>299</v>
      </c>
      <c r="C759" s="301"/>
      <c r="D759" s="301"/>
      <c r="E759" s="301"/>
      <c r="F759" s="301"/>
      <c r="G759" s="301"/>
      <c r="H759" s="301"/>
      <c r="I759" s="301"/>
      <c r="J759" s="301"/>
      <c r="K759" s="302"/>
      <c r="L759" s="291"/>
      <c r="N759" s="299" t="s">
        <v>298</v>
      </c>
      <c r="O759" s="300" t="s">
        <v>299</v>
      </c>
      <c r="P759" s="301"/>
      <c r="Q759" s="301"/>
      <c r="R759" s="301"/>
      <c r="S759" s="301"/>
      <c r="T759" s="301"/>
      <c r="U759" s="301"/>
      <c r="V759" s="301"/>
      <c r="W759" s="301"/>
      <c r="X759" s="302"/>
      <c r="Y759" s="291"/>
    </row>
    <row r="760" spans="1:25">
      <c r="A760" s="303"/>
      <c r="B760" s="280"/>
      <c r="C760" s="280"/>
      <c r="D760" s="280"/>
      <c r="E760" s="280"/>
      <c r="F760" s="280"/>
      <c r="G760" s="280"/>
      <c r="H760" s="280"/>
      <c r="I760" s="280"/>
      <c r="J760" s="280"/>
      <c r="K760" s="281"/>
      <c r="L760" s="291"/>
      <c r="N760" s="303"/>
      <c r="O760" s="280"/>
      <c r="P760" s="280"/>
      <c r="Q760" s="280"/>
      <c r="R760" s="280"/>
      <c r="S760" s="280"/>
      <c r="T760" s="280"/>
      <c r="U760" s="280"/>
      <c r="V760" s="280"/>
      <c r="W760" s="280"/>
      <c r="X760" s="281"/>
      <c r="Y760" s="291"/>
    </row>
    <row r="761" spans="1:25" ht="14.25">
      <c r="A761" s="304" t="s">
        <v>273</v>
      </c>
      <c r="B761" s="280"/>
      <c r="C761" s="280"/>
      <c r="D761" s="280"/>
      <c r="E761" s="280"/>
      <c r="F761" s="280"/>
      <c r="G761" s="280"/>
      <c r="H761" s="280"/>
      <c r="I761" s="279"/>
      <c r="J761" s="282"/>
      <c r="K761" s="614" t="s">
        <v>364</v>
      </c>
      <c r="L761" s="615"/>
      <c r="M761" s="306"/>
      <c r="N761" s="304" t="s">
        <v>273</v>
      </c>
      <c r="O761" s="280"/>
      <c r="P761" s="280"/>
      <c r="Q761" s="280"/>
      <c r="R761" s="280"/>
      <c r="S761" s="280"/>
      <c r="T761" s="280"/>
      <c r="U761" s="280"/>
      <c r="V761" s="279"/>
      <c r="W761" s="282"/>
      <c r="X761" s="614" t="s">
        <v>364</v>
      </c>
      <c r="Y761" s="615"/>
    </row>
    <row r="762" spans="1:25" ht="14.25">
      <c r="A762" s="304" t="s">
        <v>274</v>
      </c>
      <c r="B762" s="280"/>
      <c r="C762" s="280"/>
      <c r="D762" s="280"/>
      <c r="E762" s="280"/>
      <c r="F762" s="280"/>
      <c r="G762" s="280"/>
      <c r="H762" s="280"/>
      <c r="I762" s="279"/>
      <c r="J762" s="282"/>
      <c r="K762" s="616" t="s">
        <v>300</v>
      </c>
      <c r="L762" s="617"/>
      <c r="M762" s="306"/>
      <c r="N762" s="304" t="s">
        <v>274</v>
      </c>
      <c r="O762" s="280"/>
      <c r="P762" s="280"/>
      <c r="Q762" s="280"/>
      <c r="R762" s="280"/>
      <c r="S762" s="280"/>
      <c r="T762" s="280"/>
      <c r="U762" s="280"/>
      <c r="V762" s="279"/>
      <c r="W762" s="282"/>
      <c r="X762" s="616" t="s">
        <v>300</v>
      </c>
      <c r="Y762" s="617"/>
    </row>
    <row r="763" spans="1:25" ht="14.25">
      <c r="A763" s="304" t="s">
        <v>275</v>
      </c>
      <c r="B763" s="280"/>
      <c r="C763" s="280"/>
      <c r="D763" s="280"/>
      <c r="E763" s="280"/>
      <c r="F763" s="280"/>
      <c r="G763" s="280"/>
      <c r="H763" s="280"/>
      <c r="I763" s="279"/>
      <c r="J763" s="282"/>
      <c r="K763" s="612" t="s">
        <v>301</v>
      </c>
      <c r="L763" s="613"/>
      <c r="M763" s="306"/>
      <c r="N763" s="304" t="s">
        <v>275</v>
      </c>
      <c r="O763" s="280"/>
      <c r="P763" s="280"/>
      <c r="Q763" s="280"/>
      <c r="R763" s="280"/>
      <c r="S763" s="280"/>
      <c r="T763" s="280"/>
      <c r="U763" s="280"/>
      <c r="V763" s="279"/>
      <c r="W763" s="282"/>
      <c r="X763" s="612" t="s">
        <v>301</v>
      </c>
      <c r="Y763" s="613"/>
    </row>
    <row r="764" spans="1:25" ht="14.25">
      <c r="A764" s="307"/>
      <c r="B764" s="308"/>
      <c r="C764" s="308"/>
      <c r="D764" s="308"/>
      <c r="E764" s="308"/>
      <c r="F764" s="308"/>
      <c r="G764" s="308"/>
      <c r="H764" s="308"/>
      <c r="I764" s="308"/>
      <c r="J764" s="309"/>
      <c r="K764" s="310"/>
      <c r="L764" s="305"/>
      <c r="N764" s="307"/>
      <c r="O764" s="308"/>
      <c r="P764" s="308"/>
      <c r="Q764" s="308"/>
      <c r="R764" s="308"/>
      <c r="S764" s="308"/>
      <c r="T764" s="308"/>
      <c r="U764" s="308"/>
      <c r="V764" s="308"/>
      <c r="W764" s="309"/>
      <c r="X764" s="310"/>
      <c r="Y764" s="305"/>
    </row>
    <row r="765" spans="1:25" ht="48" customHeight="1">
      <c r="A765" s="307"/>
      <c r="B765" s="308"/>
      <c r="C765" s="308"/>
      <c r="D765" s="308"/>
      <c r="E765" s="308"/>
      <c r="F765" s="308"/>
      <c r="G765" s="308"/>
      <c r="H765" s="308"/>
      <c r="I765" s="308"/>
      <c r="J765" s="309"/>
      <c r="K765" s="310"/>
      <c r="L765" s="305"/>
      <c r="M765" s="311"/>
      <c r="N765" s="307"/>
      <c r="O765" s="308"/>
      <c r="P765" s="308"/>
      <c r="Q765" s="308"/>
      <c r="R765" s="308"/>
      <c r="S765" s="308"/>
      <c r="T765" s="308"/>
      <c r="U765" s="308"/>
      <c r="V765" s="308"/>
      <c r="W765" s="309"/>
      <c r="X765" s="310"/>
    </row>
    <row r="766" spans="1:25" ht="69" customHeight="1">
      <c r="A766" s="312"/>
      <c r="B766" s="313"/>
      <c r="C766" s="313"/>
      <c r="D766" s="313"/>
      <c r="E766" s="313"/>
      <c r="F766" s="313"/>
      <c r="G766" s="313"/>
      <c r="H766" s="313"/>
      <c r="I766" s="313"/>
      <c r="J766" s="314"/>
      <c r="K766" s="315"/>
      <c r="L766" s="316"/>
      <c r="M766" s="317"/>
      <c r="N766" s="312"/>
      <c r="O766" s="313"/>
      <c r="P766" s="313"/>
      <c r="Q766" s="313"/>
      <c r="R766" s="313"/>
      <c r="S766" s="313"/>
      <c r="T766" s="313"/>
      <c r="U766" s="313"/>
      <c r="V766" s="313"/>
      <c r="W766" s="314"/>
      <c r="X766" s="315"/>
    </row>
    <row r="767" spans="1:25" ht="26.25">
      <c r="A767" s="572" t="s">
        <v>362</v>
      </c>
      <c r="B767" s="572"/>
      <c r="C767" s="572"/>
      <c r="D767" s="572"/>
      <c r="E767" s="572"/>
      <c r="F767" s="572"/>
      <c r="G767" s="572"/>
      <c r="H767" s="572"/>
      <c r="I767" s="572"/>
      <c r="J767" s="572"/>
      <c r="K767" s="572"/>
      <c r="L767" s="291">
        <v>37</v>
      </c>
      <c r="N767" s="572" t="s">
        <v>363</v>
      </c>
      <c r="O767" s="572"/>
      <c r="P767" s="572"/>
      <c r="Q767" s="572"/>
      <c r="R767" s="572"/>
      <c r="S767" s="572"/>
      <c r="T767" s="572"/>
      <c r="U767" s="572"/>
      <c r="V767" s="572"/>
      <c r="W767" s="572"/>
      <c r="X767" s="572"/>
      <c r="Y767" s="256">
        <v>37</v>
      </c>
    </row>
    <row r="768" spans="1:25" ht="14.25" thickBot="1">
      <c r="A768" s="258"/>
      <c r="C768" s="259"/>
      <c r="D768" s="259" t="s">
        <v>303</v>
      </c>
      <c r="J768" s="292" t="s">
        <v>255</v>
      </c>
      <c r="L768" s="291"/>
      <c r="N768" s="258"/>
      <c r="P768" s="259"/>
      <c r="Q768" s="259" t="s">
        <v>303</v>
      </c>
      <c r="W768" s="292" t="s">
        <v>255</v>
      </c>
    </row>
    <row r="769" spans="1:25" ht="19.899999999999999" customHeight="1" thickBot="1">
      <c r="A769" s="261"/>
      <c r="B769" s="573" t="s">
        <v>279</v>
      </c>
      <c r="C769" s="574"/>
      <c r="D769" s="575" t="str">
        <f>IF(②選手情報入力!I46="","",②選手情報入力!I46)</f>
        <v/>
      </c>
      <c r="E769" s="576"/>
      <c r="F769" s="576"/>
      <c r="G769" s="577"/>
      <c r="H769" s="320" t="s">
        <v>280</v>
      </c>
      <c r="I769" s="321"/>
      <c r="J769" s="322"/>
      <c r="K769" s="323"/>
      <c r="L769" s="291"/>
      <c r="N769" s="261"/>
      <c r="O769" s="573" t="s">
        <v>279</v>
      </c>
      <c r="P769" s="574"/>
      <c r="Q769" s="575" t="str">
        <f>IF(②選手情報入力!L46="","",②選手情報入力!L46)</f>
        <v/>
      </c>
      <c r="R769" s="576"/>
      <c r="S769" s="576"/>
      <c r="T769" s="577"/>
      <c r="U769" s="320" t="s">
        <v>280</v>
      </c>
      <c r="V769" s="321"/>
      <c r="W769" s="322"/>
      <c r="X769" s="323"/>
    </row>
    <row r="770" spans="1:25" ht="21" customHeight="1">
      <c r="A770" s="264" t="s">
        <v>282</v>
      </c>
      <c r="B770" s="584" t="str">
        <f>IF(②選手情報入力!$G$46="","",②選手情報入力!$G$46)</f>
        <v/>
      </c>
      <c r="C770" s="585"/>
      <c r="D770" s="578"/>
      <c r="E770" s="579"/>
      <c r="F770" s="579"/>
      <c r="G770" s="580"/>
      <c r="H770" s="588"/>
      <c r="I770" s="589"/>
      <c r="J770" s="589"/>
      <c r="K770" s="590"/>
      <c r="L770" s="291"/>
      <c r="N770" s="264" t="s">
        <v>282</v>
      </c>
      <c r="O770" s="584" t="str">
        <f>IF(②選手情報入力!$G$46="","",②選手情報入力!$G$46)</f>
        <v/>
      </c>
      <c r="P770" s="585"/>
      <c r="Q770" s="578"/>
      <c r="R770" s="579"/>
      <c r="S770" s="579"/>
      <c r="T770" s="580"/>
      <c r="U770" s="588"/>
      <c r="V770" s="589"/>
      <c r="W770" s="589"/>
      <c r="X770" s="590"/>
    </row>
    <row r="771" spans="1:25" ht="19.899999999999999" customHeight="1" thickBot="1">
      <c r="A771" s="266"/>
      <c r="B771" s="586"/>
      <c r="C771" s="587"/>
      <c r="D771" s="581"/>
      <c r="E771" s="582"/>
      <c r="F771" s="582"/>
      <c r="G771" s="583"/>
      <c r="H771" s="591"/>
      <c r="I771" s="592"/>
      <c r="J771" s="592"/>
      <c r="K771" s="593"/>
      <c r="L771" s="291"/>
      <c r="N771" s="266"/>
      <c r="O771" s="586"/>
      <c r="P771" s="587"/>
      <c r="Q771" s="581"/>
      <c r="R771" s="582"/>
      <c r="S771" s="582"/>
      <c r="T771" s="583"/>
      <c r="U771" s="591"/>
      <c r="V771" s="592"/>
      <c r="W771" s="592"/>
      <c r="X771" s="593"/>
    </row>
    <row r="772" spans="1:25" ht="14.25">
      <c r="A772" s="293" t="s">
        <v>6</v>
      </c>
      <c r="B772" s="294"/>
      <c r="C772" s="270" t="s">
        <v>271</v>
      </c>
      <c r="D772" s="597" t="str">
        <f>IF(②選手情報入力!$E$46="","",②選手情報入力!$E$46)</f>
        <v/>
      </c>
      <c r="E772" s="598"/>
      <c r="F772" s="598"/>
      <c r="G772" s="599"/>
      <c r="H772" s="591"/>
      <c r="I772" s="592"/>
      <c r="J772" s="592"/>
      <c r="K772" s="593"/>
      <c r="L772" s="291"/>
      <c r="N772" s="293" t="s">
        <v>6</v>
      </c>
      <c r="O772" s="294"/>
      <c r="P772" s="270" t="s">
        <v>271</v>
      </c>
      <c r="Q772" s="597" t="str">
        <f>IF(②選手情報入力!$E$46="","",②選手情報入力!$E$46)</f>
        <v/>
      </c>
      <c r="R772" s="598"/>
      <c r="S772" s="598"/>
      <c r="T772" s="599"/>
      <c r="U772" s="591"/>
      <c r="V772" s="592"/>
      <c r="W772" s="592"/>
      <c r="X772" s="593"/>
    </row>
    <row r="773" spans="1:25" ht="14.25" customHeight="1">
      <c r="A773" s="600" t="str">
        <f>IF(②選手情報入力!$B$46="","",②選手情報入力!$B$46)</f>
        <v/>
      </c>
      <c r="B773" s="601"/>
      <c r="C773" s="604" t="s">
        <v>286</v>
      </c>
      <c r="D773" s="606" t="str">
        <f>IF(②選手情報入力!$D$46="","",②選手情報入力!$D$46)</f>
        <v/>
      </c>
      <c r="E773" s="607"/>
      <c r="F773" s="607"/>
      <c r="G773" s="608"/>
      <c r="H773" s="591"/>
      <c r="I773" s="592"/>
      <c r="J773" s="592"/>
      <c r="K773" s="593"/>
      <c r="L773" s="291"/>
      <c r="N773" s="600" t="str">
        <f>IF(②選手情報入力!$B$46="","",②選手情報入力!$B$46)</f>
        <v/>
      </c>
      <c r="O773" s="601"/>
      <c r="P773" s="604" t="s">
        <v>286</v>
      </c>
      <c r="Q773" s="606" t="str">
        <f>IF(②選手情報入力!$D$46="","",②選手情報入力!$D$46)</f>
        <v/>
      </c>
      <c r="R773" s="607"/>
      <c r="S773" s="607"/>
      <c r="T773" s="608"/>
      <c r="U773" s="591"/>
      <c r="V773" s="592"/>
      <c r="W773" s="592"/>
      <c r="X773" s="593"/>
    </row>
    <row r="774" spans="1:25" ht="13.9" customHeight="1" thickBot="1">
      <c r="A774" s="602"/>
      <c r="B774" s="603"/>
      <c r="C774" s="605"/>
      <c r="D774" s="609"/>
      <c r="E774" s="610"/>
      <c r="F774" s="610"/>
      <c r="G774" s="611"/>
      <c r="H774" s="594"/>
      <c r="I774" s="595"/>
      <c r="J774" s="595"/>
      <c r="K774" s="596"/>
      <c r="L774" s="291"/>
      <c r="N774" s="602"/>
      <c r="O774" s="603"/>
      <c r="P774" s="605"/>
      <c r="Q774" s="609"/>
      <c r="R774" s="610"/>
      <c r="S774" s="610"/>
      <c r="T774" s="611"/>
      <c r="U774" s="594"/>
      <c r="V774" s="595"/>
      <c r="W774" s="595"/>
      <c r="X774" s="596"/>
    </row>
    <row r="775" spans="1:25" ht="20.45" customHeight="1" thickTop="1" thickBot="1">
      <c r="A775" s="522" t="s">
        <v>289</v>
      </c>
      <c r="B775" s="525" t="s">
        <v>290</v>
      </c>
      <c r="C775" s="526"/>
      <c r="D775" s="526"/>
      <c r="E775" s="527"/>
      <c r="F775" s="528" t="s">
        <v>291</v>
      </c>
      <c r="G775" s="529"/>
      <c r="H775" s="530">
        <f>①団体情報入力!$D$5</f>
        <v>0</v>
      </c>
      <c r="I775" s="531"/>
      <c r="J775" s="531"/>
      <c r="K775" s="532"/>
      <c r="L775" s="291"/>
      <c r="N775" s="522" t="s">
        <v>289</v>
      </c>
      <c r="O775" s="525" t="s">
        <v>290</v>
      </c>
      <c r="P775" s="526"/>
      <c r="Q775" s="526"/>
      <c r="R775" s="527"/>
      <c r="S775" s="528" t="s">
        <v>291</v>
      </c>
      <c r="T775" s="529"/>
      <c r="U775" s="530">
        <f>①団体情報入力!$D$5</f>
        <v>0</v>
      </c>
      <c r="V775" s="531"/>
      <c r="W775" s="531"/>
      <c r="X775" s="532"/>
    </row>
    <row r="776" spans="1:25" ht="13.15" customHeight="1">
      <c r="A776" s="523"/>
      <c r="B776" s="533"/>
      <c r="C776" s="534"/>
      <c r="D776" s="534"/>
      <c r="E776" s="535"/>
      <c r="F776" s="295" t="s">
        <v>293</v>
      </c>
      <c r="G776" s="270" t="s">
        <v>294</v>
      </c>
      <c r="H776" s="269"/>
      <c r="I776" s="270" t="s">
        <v>264</v>
      </c>
      <c r="J776" s="269"/>
      <c r="K776" s="296" t="s">
        <v>295</v>
      </c>
      <c r="L776" s="297"/>
      <c r="M776" s="298"/>
      <c r="N776" s="523"/>
      <c r="O776" s="533"/>
      <c r="P776" s="534"/>
      <c r="Q776" s="534"/>
      <c r="R776" s="535"/>
      <c r="S776" s="295" t="s">
        <v>293</v>
      </c>
      <c r="T776" s="270" t="s">
        <v>294</v>
      </c>
      <c r="U776" s="269"/>
      <c r="V776" s="270" t="s">
        <v>264</v>
      </c>
      <c r="W776" s="269"/>
      <c r="X776" s="296" t="s">
        <v>295</v>
      </c>
    </row>
    <row r="777" spans="1:25" ht="13.15" customHeight="1">
      <c r="A777" s="523"/>
      <c r="B777" s="536"/>
      <c r="C777" s="537"/>
      <c r="D777" s="537"/>
      <c r="E777" s="538"/>
      <c r="F777" s="548"/>
      <c r="G777" s="550"/>
      <c r="H777" s="551"/>
      <c r="I777" s="542" t="str">
        <f>IF(②選手情報入力!J46="","",②選手情報入力!J46)</f>
        <v/>
      </c>
      <c r="J777" s="543"/>
      <c r="K777" s="546"/>
      <c r="L777" s="291"/>
      <c r="N777" s="523"/>
      <c r="O777" s="536"/>
      <c r="P777" s="537"/>
      <c r="Q777" s="537"/>
      <c r="R777" s="538"/>
      <c r="S777" s="548"/>
      <c r="T777" s="550"/>
      <c r="U777" s="551"/>
      <c r="V777" s="542" t="str">
        <f>IF(②選手情報入力!M46="","",②選手情報入力!M46)</f>
        <v/>
      </c>
      <c r="W777" s="543"/>
      <c r="X777" s="546"/>
    </row>
    <row r="778" spans="1:25" ht="13.15" customHeight="1">
      <c r="A778" s="524"/>
      <c r="B778" s="539"/>
      <c r="C778" s="540"/>
      <c r="D778" s="540"/>
      <c r="E778" s="541"/>
      <c r="F778" s="549"/>
      <c r="G778" s="552"/>
      <c r="H778" s="553"/>
      <c r="I778" s="544"/>
      <c r="J778" s="545"/>
      <c r="K778" s="547"/>
      <c r="L778" s="291"/>
      <c r="N778" s="524"/>
      <c r="O778" s="539"/>
      <c r="P778" s="540"/>
      <c r="Q778" s="540"/>
      <c r="R778" s="541"/>
      <c r="S778" s="549"/>
      <c r="T778" s="552"/>
      <c r="U778" s="553"/>
      <c r="V778" s="544"/>
      <c r="W778" s="545"/>
      <c r="X778" s="547"/>
    </row>
    <row r="779" spans="1:25" ht="14.45" customHeight="1">
      <c r="A779" s="339" t="s">
        <v>296</v>
      </c>
      <c r="B779" s="554"/>
      <c r="C779" s="555"/>
      <c r="D779" s="555"/>
      <c r="E779" s="556"/>
      <c r="F779" s="560"/>
      <c r="G779" s="562"/>
      <c r="H779" s="563"/>
      <c r="I779" s="566" t="str">
        <f>IF(②選手情報入力!K46="","同上",②選手情報入力!K46)</f>
        <v>同上</v>
      </c>
      <c r="J779" s="567"/>
      <c r="K779" s="570"/>
      <c r="L779" s="291"/>
      <c r="N779" s="339" t="s">
        <v>296</v>
      </c>
      <c r="O779" s="554"/>
      <c r="P779" s="555"/>
      <c r="Q779" s="555"/>
      <c r="R779" s="556"/>
      <c r="S779" s="560"/>
      <c r="T779" s="562"/>
      <c r="U779" s="563"/>
      <c r="V779" s="566" t="str">
        <f>IF(②選手情報入力!N46="","同上",②選手情報入力!N46)</f>
        <v>同上</v>
      </c>
      <c r="W779" s="567"/>
      <c r="X779" s="570"/>
    </row>
    <row r="780" spans="1:25" ht="15" customHeight="1" thickBot="1">
      <c r="A780" s="340" t="s">
        <v>297</v>
      </c>
      <c r="B780" s="557"/>
      <c r="C780" s="558"/>
      <c r="D780" s="558"/>
      <c r="E780" s="559"/>
      <c r="F780" s="561"/>
      <c r="G780" s="564"/>
      <c r="H780" s="565"/>
      <c r="I780" s="568"/>
      <c r="J780" s="569"/>
      <c r="K780" s="571"/>
      <c r="L780" s="291"/>
      <c r="N780" s="340" t="s">
        <v>297</v>
      </c>
      <c r="O780" s="557"/>
      <c r="P780" s="558"/>
      <c r="Q780" s="558"/>
      <c r="R780" s="559"/>
      <c r="S780" s="561"/>
      <c r="T780" s="564"/>
      <c r="U780" s="565"/>
      <c r="V780" s="568"/>
      <c r="W780" s="569"/>
      <c r="X780" s="571"/>
    </row>
    <row r="781" spans="1:25" ht="15" thickBot="1">
      <c r="A781" s="299" t="s">
        <v>298</v>
      </c>
      <c r="B781" s="300" t="s">
        <v>299</v>
      </c>
      <c r="C781" s="301"/>
      <c r="D781" s="301"/>
      <c r="E781" s="301"/>
      <c r="F781" s="301"/>
      <c r="G781" s="301"/>
      <c r="H781" s="301"/>
      <c r="I781" s="301"/>
      <c r="J781" s="301"/>
      <c r="K781" s="302"/>
      <c r="L781" s="291"/>
      <c r="N781" s="299" t="s">
        <v>298</v>
      </c>
      <c r="O781" s="300" t="s">
        <v>299</v>
      </c>
      <c r="P781" s="301"/>
      <c r="Q781" s="301"/>
      <c r="R781" s="301"/>
      <c r="S781" s="301"/>
      <c r="T781" s="301"/>
      <c r="U781" s="301"/>
      <c r="V781" s="301"/>
      <c r="W781" s="301"/>
      <c r="X781" s="302"/>
    </row>
    <row r="782" spans="1:25">
      <c r="A782" s="303"/>
      <c r="B782" s="280"/>
      <c r="C782" s="280"/>
      <c r="D782" s="280"/>
      <c r="E782" s="280"/>
      <c r="F782" s="280"/>
      <c r="G782" s="280"/>
      <c r="H782" s="280"/>
      <c r="I782" s="280"/>
      <c r="J782" s="280"/>
      <c r="K782" s="281"/>
      <c r="L782" s="291"/>
      <c r="N782" s="303"/>
      <c r="O782" s="280"/>
      <c r="P782" s="280"/>
      <c r="Q782" s="280"/>
      <c r="R782" s="280"/>
      <c r="S782" s="280"/>
      <c r="T782" s="280"/>
      <c r="U782" s="280"/>
      <c r="V782" s="280"/>
      <c r="W782" s="280"/>
      <c r="X782" s="281"/>
    </row>
    <row r="783" spans="1:25" ht="14.25">
      <c r="A783" s="304" t="s">
        <v>273</v>
      </c>
      <c r="B783" s="280"/>
      <c r="C783" s="280"/>
      <c r="D783" s="280"/>
      <c r="E783" s="280"/>
      <c r="F783" s="280"/>
      <c r="G783" s="280"/>
      <c r="H783" s="280"/>
      <c r="I783" s="279"/>
      <c r="J783" s="282"/>
      <c r="K783" s="614" t="s">
        <v>364</v>
      </c>
      <c r="L783" s="615"/>
      <c r="M783" s="306"/>
      <c r="N783" s="304" t="s">
        <v>273</v>
      </c>
      <c r="O783" s="280"/>
      <c r="P783" s="280"/>
      <c r="Q783" s="280"/>
      <c r="R783" s="280"/>
      <c r="S783" s="280"/>
      <c r="T783" s="280"/>
      <c r="U783" s="280"/>
      <c r="V783" s="279"/>
      <c r="W783" s="282"/>
      <c r="X783" s="614" t="s">
        <v>364</v>
      </c>
      <c r="Y783" s="615"/>
    </row>
    <row r="784" spans="1:25" ht="14.25">
      <c r="A784" s="304" t="s">
        <v>274</v>
      </c>
      <c r="B784" s="280"/>
      <c r="C784" s="280"/>
      <c r="D784" s="280"/>
      <c r="E784" s="280"/>
      <c r="F784" s="280"/>
      <c r="G784" s="280"/>
      <c r="H784" s="280"/>
      <c r="I784" s="279"/>
      <c r="J784" s="282"/>
      <c r="K784" s="616" t="s">
        <v>300</v>
      </c>
      <c r="L784" s="617"/>
      <c r="M784" s="306"/>
      <c r="N784" s="304" t="s">
        <v>274</v>
      </c>
      <c r="O784" s="280"/>
      <c r="P784" s="280"/>
      <c r="Q784" s="280"/>
      <c r="R784" s="280"/>
      <c r="S784" s="280"/>
      <c r="T784" s="280"/>
      <c r="U784" s="280"/>
      <c r="V784" s="279"/>
      <c r="W784" s="282"/>
      <c r="X784" s="616" t="s">
        <v>300</v>
      </c>
      <c r="Y784" s="617"/>
    </row>
    <row r="785" spans="1:25" ht="14.25">
      <c r="A785" s="304" t="s">
        <v>275</v>
      </c>
      <c r="B785" s="280"/>
      <c r="C785" s="280"/>
      <c r="D785" s="280"/>
      <c r="E785" s="280"/>
      <c r="F785" s="280"/>
      <c r="G785" s="280"/>
      <c r="H785" s="280"/>
      <c r="I785" s="279"/>
      <c r="J785" s="282"/>
      <c r="K785" s="612" t="s">
        <v>301</v>
      </c>
      <c r="L785" s="613"/>
      <c r="M785" s="306"/>
      <c r="N785" s="304" t="s">
        <v>275</v>
      </c>
      <c r="O785" s="280"/>
      <c r="P785" s="280"/>
      <c r="Q785" s="280"/>
      <c r="R785" s="280"/>
      <c r="S785" s="280"/>
      <c r="T785" s="280"/>
      <c r="U785" s="280"/>
      <c r="V785" s="279"/>
      <c r="W785" s="282"/>
      <c r="X785" s="612" t="s">
        <v>301</v>
      </c>
      <c r="Y785" s="613"/>
    </row>
    <row r="786" spans="1:25" ht="14.25">
      <c r="A786" s="307"/>
      <c r="B786" s="308"/>
      <c r="C786" s="308"/>
      <c r="D786" s="308"/>
      <c r="E786" s="308"/>
      <c r="F786" s="308"/>
      <c r="G786" s="308"/>
      <c r="H786" s="308"/>
      <c r="I786" s="308"/>
      <c r="J786" s="309"/>
      <c r="K786" s="310"/>
      <c r="L786" s="305"/>
      <c r="M786" s="311"/>
      <c r="N786" s="307"/>
      <c r="O786" s="308"/>
      <c r="P786" s="308"/>
      <c r="Q786" s="308"/>
      <c r="R786" s="308"/>
      <c r="S786" s="308"/>
      <c r="T786" s="308"/>
      <c r="U786" s="308"/>
      <c r="V786" s="308"/>
      <c r="W786" s="309"/>
      <c r="X786" s="310"/>
    </row>
    <row r="787" spans="1:25" ht="8.25" customHeight="1">
      <c r="A787" s="312"/>
      <c r="B787" s="313"/>
      <c r="C787" s="313"/>
      <c r="D787" s="313"/>
      <c r="E787" s="313"/>
      <c r="F787" s="313"/>
      <c r="G787" s="313"/>
      <c r="H787" s="313"/>
      <c r="I787" s="313"/>
      <c r="J787" s="314"/>
      <c r="K787" s="315"/>
      <c r="L787" s="316"/>
      <c r="M787" s="317"/>
      <c r="N787" s="312"/>
      <c r="O787" s="313"/>
      <c r="P787" s="313"/>
      <c r="Q787" s="313"/>
      <c r="R787" s="313"/>
      <c r="S787" s="313"/>
      <c r="T787" s="313"/>
      <c r="U787" s="313"/>
      <c r="V787" s="313"/>
      <c r="W787" s="314"/>
      <c r="X787" s="315"/>
    </row>
    <row r="788" spans="1:25" ht="26.25">
      <c r="A788" s="572" t="s">
        <v>362</v>
      </c>
      <c r="B788" s="572"/>
      <c r="C788" s="572"/>
      <c r="D788" s="572"/>
      <c r="E788" s="572"/>
      <c r="F788" s="572"/>
      <c r="G788" s="572"/>
      <c r="H788" s="572"/>
      <c r="I788" s="572"/>
      <c r="J788" s="572"/>
      <c r="K788" s="572"/>
      <c r="L788" s="291">
        <v>38</v>
      </c>
      <c r="N788" s="572" t="s">
        <v>362</v>
      </c>
      <c r="O788" s="572"/>
      <c r="P788" s="572"/>
      <c r="Q788" s="572"/>
      <c r="R788" s="572"/>
      <c r="S788" s="572"/>
      <c r="T788" s="572"/>
      <c r="U788" s="572"/>
      <c r="V788" s="572"/>
      <c r="W788" s="572"/>
      <c r="X788" s="572"/>
      <c r="Y788" s="256">
        <v>38</v>
      </c>
    </row>
    <row r="789" spans="1:25" ht="14.25" thickBot="1">
      <c r="A789" s="258"/>
      <c r="C789" s="259"/>
      <c r="D789" s="259" t="s">
        <v>303</v>
      </c>
      <c r="J789" s="292" t="s">
        <v>255</v>
      </c>
      <c r="L789" s="291"/>
      <c r="N789" s="258"/>
      <c r="P789" s="259"/>
      <c r="Q789" s="259" t="s">
        <v>303</v>
      </c>
      <c r="W789" s="292" t="s">
        <v>255</v>
      </c>
    </row>
    <row r="790" spans="1:25" ht="19.899999999999999" customHeight="1" thickBot="1">
      <c r="A790" s="261"/>
      <c r="B790" s="573" t="s">
        <v>279</v>
      </c>
      <c r="C790" s="574"/>
      <c r="D790" s="575" t="str">
        <f>IF(②選手情報入力!I47="","",②選手情報入力!I47)</f>
        <v/>
      </c>
      <c r="E790" s="576"/>
      <c r="F790" s="576"/>
      <c r="G790" s="577"/>
      <c r="H790" s="320" t="s">
        <v>280</v>
      </c>
      <c r="I790" s="321"/>
      <c r="J790" s="322"/>
      <c r="K790" s="323"/>
      <c r="L790" s="291"/>
      <c r="N790" s="261"/>
      <c r="O790" s="573" t="s">
        <v>279</v>
      </c>
      <c r="P790" s="574"/>
      <c r="Q790" s="575" t="str">
        <f>IF(②選手情報入力!L47="","",②選手情報入力!L47)</f>
        <v/>
      </c>
      <c r="R790" s="576"/>
      <c r="S790" s="576"/>
      <c r="T790" s="577"/>
      <c r="U790" s="320" t="s">
        <v>280</v>
      </c>
      <c r="V790" s="321"/>
      <c r="W790" s="322"/>
      <c r="X790" s="323"/>
    </row>
    <row r="791" spans="1:25" ht="21" customHeight="1">
      <c r="A791" s="264" t="s">
        <v>282</v>
      </c>
      <c r="B791" s="584" t="str">
        <f>IF(②選手情報入力!$G$47="","",②選手情報入力!$G$47)</f>
        <v/>
      </c>
      <c r="C791" s="585"/>
      <c r="D791" s="578"/>
      <c r="E791" s="579"/>
      <c r="F791" s="579"/>
      <c r="G791" s="580"/>
      <c r="H791" s="588"/>
      <c r="I791" s="589"/>
      <c r="J791" s="589"/>
      <c r="K791" s="590"/>
      <c r="L791" s="291"/>
      <c r="N791" s="264" t="s">
        <v>282</v>
      </c>
      <c r="O791" s="584" t="str">
        <f>IF(②選手情報入力!$G$47="","",②選手情報入力!$G$47)</f>
        <v/>
      </c>
      <c r="P791" s="585"/>
      <c r="Q791" s="578"/>
      <c r="R791" s="579"/>
      <c r="S791" s="579"/>
      <c r="T791" s="580"/>
      <c r="U791" s="588"/>
      <c r="V791" s="589"/>
      <c r="W791" s="589"/>
      <c r="X791" s="590"/>
    </row>
    <row r="792" spans="1:25" ht="19.899999999999999" customHeight="1" thickBot="1">
      <c r="A792" s="266"/>
      <c r="B792" s="586"/>
      <c r="C792" s="587"/>
      <c r="D792" s="581"/>
      <c r="E792" s="582"/>
      <c r="F792" s="582"/>
      <c r="G792" s="583"/>
      <c r="H792" s="591"/>
      <c r="I792" s="592"/>
      <c r="J792" s="592"/>
      <c r="K792" s="593"/>
      <c r="L792" s="291"/>
      <c r="N792" s="266"/>
      <c r="O792" s="586"/>
      <c r="P792" s="587"/>
      <c r="Q792" s="581"/>
      <c r="R792" s="582"/>
      <c r="S792" s="582"/>
      <c r="T792" s="583"/>
      <c r="U792" s="591"/>
      <c r="V792" s="592"/>
      <c r="W792" s="592"/>
      <c r="X792" s="593"/>
    </row>
    <row r="793" spans="1:25" ht="14.25">
      <c r="A793" s="293" t="s">
        <v>6</v>
      </c>
      <c r="B793" s="294"/>
      <c r="C793" s="270" t="s">
        <v>271</v>
      </c>
      <c r="D793" s="597" t="str">
        <f>IF(②選手情報入力!$E$47="","",②選手情報入力!$E$47)</f>
        <v/>
      </c>
      <c r="E793" s="598"/>
      <c r="F793" s="598"/>
      <c r="G793" s="599"/>
      <c r="H793" s="591"/>
      <c r="I793" s="592"/>
      <c r="J793" s="592"/>
      <c r="K793" s="593"/>
      <c r="L793" s="291"/>
      <c r="N793" s="293" t="s">
        <v>6</v>
      </c>
      <c r="O793" s="294"/>
      <c r="P793" s="270" t="s">
        <v>271</v>
      </c>
      <c r="Q793" s="597" t="str">
        <f>IF(②選手情報入力!$E$47="","",②選手情報入力!$E$47)</f>
        <v/>
      </c>
      <c r="R793" s="598"/>
      <c r="S793" s="598"/>
      <c r="T793" s="599"/>
      <c r="U793" s="591"/>
      <c r="V793" s="592"/>
      <c r="W793" s="592"/>
      <c r="X793" s="593"/>
    </row>
    <row r="794" spans="1:25" ht="14.25" customHeight="1">
      <c r="A794" s="600" t="str">
        <f>IF(②選手情報入力!$B$47="","",②選手情報入力!$B$47)</f>
        <v/>
      </c>
      <c r="B794" s="601"/>
      <c r="C794" s="604" t="s">
        <v>286</v>
      </c>
      <c r="D794" s="606" t="str">
        <f>IF(②選手情報入力!$D$47="","",②選手情報入力!$D$47)</f>
        <v/>
      </c>
      <c r="E794" s="607"/>
      <c r="F794" s="607"/>
      <c r="G794" s="608"/>
      <c r="H794" s="591"/>
      <c r="I794" s="592"/>
      <c r="J794" s="592"/>
      <c r="K794" s="593"/>
      <c r="L794" s="291"/>
      <c r="N794" s="600" t="str">
        <f>IF(②選手情報入力!$B$47="","",②選手情報入力!$B$47)</f>
        <v/>
      </c>
      <c r="O794" s="601"/>
      <c r="P794" s="604" t="s">
        <v>286</v>
      </c>
      <c r="Q794" s="606" t="str">
        <f>IF(②選手情報入力!$D$47="","",②選手情報入力!$D$47)</f>
        <v/>
      </c>
      <c r="R794" s="607"/>
      <c r="S794" s="607"/>
      <c r="T794" s="608"/>
      <c r="U794" s="591"/>
      <c r="V794" s="592"/>
      <c r="W794" s="592"/>
      <c r="X794" s="593"/>
    </row>
    <row r="795" spans="1:25" ht="13.9" customHeight="1" thickBot="1">
      <c r="A795" s="602"/>
      <c r="B795" s="603"/>
      <c r="C795" s="605"/>
      <c r="D795" s="609"/>
      <c r="E795" s="610"/>
      <c r="F795" s="610"/>
      <c r="G795" s="611"/>
      <c r="H795" s="594"/>
      <c r="I795" s="595"/>
      <c r="J795" s="595"/>
      <c r="K795" s="596"/>
      <c r="L795" s="291"/>
      <c r="N795" s="602"/>
      <c r="O795" s="603"/>
      <c r="P795" s="605"/>
      <c r="Q795" s="609"/>
      <c r="R795" s="610"/>
      <c r="S795" s="610"/>
      <c r="T795" s="611"/>
      <c r="U795" s="594"/>
      <c r="V795" s="595"/>
      <c r="W795" s="595"/>
      <c r="X795" s="596"/>
    </row>
    <row r="796" spans="1:25" ht="20.45" customHeight="1" thickTop="1" thickBot="1">
      <c r="A796" s="522" t="s">
        <v>289</v>
      </c>
      <c r="B796" s="525" t="s">
        <v>290</v>
      </c>
      <c r="C796" s="526"/>
      <c r="D796" s="526"/>
      <c r="E796" s="527"/>
      <c r="F796" s="528" t="s">
        <v>291</v>
      </c>
      <c r="G796" s="529"/>
      <c r="H796" s="530">
        <f>①団体情報入力!$D$5</f>
        <v>0</v>
      </c>
      <c r="I796" s="531"/>
      <c r="J796" s="531"/>
      <c r="K796" s="532"/>
      <c r="L796" s="291"/>
      <c r="N796" s="522" t="s">
        <v>289</v>
      </c>
      <c r="O796" s="525" t="s">
        <v>290</v>
      </c>
      <c r="P796" s="526"/>
      <c r="Q796" s="526"/>
      <c r="R796" s="527"/>
      <c r="S796" s="528" t="s">
        <v>291</v>
      </c>
      <c r="T796" s="529"/>
      <c r="U796" s="530">
        <f>①団体情報入力!$D$5</f>
        <v>0</v>
      </c>
      <c r="V796" s="531"/>
      <c r="W796" s="531"/>
      <c r="X796" s="532"/>
    </row>
    <row r="797" spans="1:25" ht="13.15" customHeight="1">
      <c r="A797" s="523"/>
      <c r="B797" s="533"/>
      <c r="C797" s="534"/>
      <c r="D797" s="534"/>
      <c r="E797" s="535"/>
      <c r="F797" s="295" t="s">
        <v>293</v>
      </c>
      <c r="G797" s="270" t="s">
        <v>294</v>
      </c>
      <c r="H797" s="269"/>
      <c r="I797" s="270" t="s">
        <v>264</v>
      </c>
      <c r="J797" s="269"/>
      <c r="K797" s="296" t="s">
        <v>295</v>
      </c>
      <c r="L797" s="297"/>
      <c r="M797" s="298"/>
      <c r="N797" s="523"/>
      <c r="O797" s="533"/>
      <c r="P797" s="534"/>
      <c r="Q797" s="534"/>
      <c r="R797" s="535"/>
      <c r="S797" s="295" t="s">
        <v>293</v>
      </c>
      <c r="T797" s="270" t="s">
        <v>294</v>
      </c>
      <c r="U797" s="269"/>
      <c r="V797" s="270" t="s">
        <v>264</v>
      </c>
      <c r="W797" s="269"/>
      <c r="X797" s="296" t="s">
        <v>295</v>
      </c>
    </row>
    <row r="798" spans="1:25" ht="13.15" customHeight="1">
      <c r="A798" s="523"/>
      <c r="B798" s="536"/>
      <c r="C798" s="537"/>
      <c r="D798" s="537"/>
      <c r="E798" s="538"/>
      <c r="F798" s="548"/>
      <c r="G798" s="550"/>
      <c r="H798" s="551"/>
      <c r="I798" s="542" t="str">
        <f>IF(②選手情報入力!J47="","",②選手情報入力!J47)</f>
        <v/>
      </c>
      <c r="J798" s="543"/>
      <c r="K798" s="546"/>
      <c r="L798" s="291"/>
      <c r="N798" s="523"/>
      <c r="O798" s="536"/>
      <c r="P798" s="537"/>
      <c r="Q798" s="537"/>
      <c r="R798" s="538"/>
      <c r="S798" s="548"/>
      <c r="T798" s="550"/>
      <c r="U798" s="551"/>
      <c r="V798" s="542" t="str">
        <f>IF(②選手情報入力!M47="","",②選手情報入力!M47)</f>
        <v/>
      </c>
      <c r="W798" s="543"/>
      <c r="X798" s="546"/>
    </row>
    <row r="799" spans="1:25" ht="13.15" customHeight="1">
      <c r="A799" s="524"/>
      <c r="B799" s="539"/>
      <c r="C799" s="540"/>
      <c r="D799" s="540"/>
      <c r="E799" s="541"/>
      <c r="F799" s="549"/>
      <c r="G799" s="552"/>
      <c r="H799" s="553"/>
      <c r="I799" s="544"/>
      <c r="J799" s="545"/>
      <c r="K799" s="547"/>
      <c r="L799" s="291"/>
      <c r="N799" s="524"/>
      <c r="O799" s="539"/>
      <c r="P799" s="540"/>
      <c r="Q799" s="540"/>
      <c r="R799" s="541"/>
      <c r="S799" s="549"/>
      <c r="T799" s="552"/>
      <c r="U799" s="553"/>
      <c r="V799" s="544"/>
      <c r="W799" s="545"/>
      <c r="X799" s="547"/>
    </row>
    <row r="800" spans="1:25" ht="14.45" customHeight="1">
      <c r="A800" s="339" t="s">
        <v>296</v>
      </c>
      <c r="B800" s="554"/>
      <c r="C800" s="555"/>
      <c r="D800" s="555"/>
      <c r="E800" s="556"/>
      <c r="F800" s="560"/>
      <c r="G800" s="562"/>
      <c r="H800" s="563"/>
      <c r="I800" s="566" t="str">
        <f>IF(②選手情報入力!K47="","同上",②選手情報入力!K47)</f>
        <v>同上</v>
      </c>
      <c r="J800" s="567"/>
      <c r="K800" s="570"/>
      <c r="L800" s="291"/>
      <c r="N800" s="339" t="s">
        <v>296</v>
      </c>
      <c r="O800" s="554"/>
      <c r="P800" s="555"/>
      <c r="Q800" s="555"/>
      <c r="R800" s="556"/>
      <c r="S800" s="560"/>
      <c r="T800" s="562"/>
      <c r="U800" s="563"/>
      <c r="V800" s="566" t="str">
        <f>IF(②選手情報入力!N47="","同上",②選手情報入力!N47)</f>
        <v>同上</v>
      </c>
      <c r="W800" s="567"/>
      <c r="X800" s="570"/>
    </row>
    <row r="801" spans="1:25" ht="15" customHeight="1" thickBot="1">
      <c r="A801" s="340" t="s">
        <v>297</v>
      </c>
      <c r="B801" s="557"/>
      <c r="C801" s="558"/>
      <c r="D801" s="558"/>
      <c r="E801" s="559"/>
      <c r="F801" s="561"/>
      <c r="G801" s="564"/>
      <c r="H801" s="565"/>
      <c r="I801" s="568"/>
      <c r="J801" s="569"/>
      <c r="K801" s="571"/>
      <c r="L801" s="291"/>
      <c r="N801" s="340" t="s">
        <v>297</v>
      </c>
      <c r="O801" s="557"/>
      <c r="P801" s="558"/>
      <c r="Q801" s="558"/>
      <c r="R801" s="559"/>
      <c r="S801" s="561"/>
      <c r="T801" s="564"/>
      <c r="U801" s="565"/>
      <c r="V801" s="568"/>
      <c r="W801" s="569"/>
      <c r="X801" s="571"/>
    </row>
    <row r="802" spans="1:25" ht="15" thickBot="1">
      <c r="A802" s="299" t="s">
        <v>298</v>
      </c>
      <c r="B802" s="300" t="s">
        <v>299</v>
      </c>
      <c r="C802" s="301"/>
      <c r="D802" s="301"/>
      <c r="E802" s="301"/>
      <c r="F802" s="301"/>
      <c r="G802" s="301"/>
      <c r="H802" s="301"/>
      <c r="I802" s="301"/>
      <c r="J802" s="301"/>
      <c r="K802" s="302"/>
      <c r="L802" s="291"/>
      <c r="N802" s="299" t="s">
        <v>298</v>
      </c>
      <c r="O802" s="300" t="s">
        <v>299</v>
      </c>
      <c r="P802" s="301"/>
      <c r="Q802" s="301"/>
      <c r="R802" s="301"/>
      <c r="S802" s="301"/>
      <c r="T802" s="301"/>
      <c r="U802" s="301"/>
      <c r="V802" s="301"/>
      <c r="W802" s="301"/>
      <c r="X802" s="302"/>
    </row>
    <row r="803" spans="1:25">
      <c r="A803" s="303"/>
      <c r="B803" s="280"/>
      <c r="C803" s="280"/>
      <c r="D803" s="280"/>
      <c r="E803" s="280"/>
      <c r="F803" s="280"/>
      <c r="G803" s="280"/>
      <c r="H803" s="280"/>
      <c r="I803" s="280"/>
      <c r="J803" s="280"/>
      <c r="K803" s="281"/>
      <c r="L803" s="291"/>
      <c r="N803" s="303"/>
      <c r="O803" s="280"/>
      <c r="P803" s="280"/>
      <c r="Q803" s="280"/>
      <c r="R803" s="280"/>
      <c r="S803" s="280"/>
      <c r="T803" s="280"/>
      <c r="U803" s="280"/>
      <c r="V803" s="280"/>
      <c r="W803" s="280"/>
      <c r="X803" s="281"/>
    </row>
    <row r="804" spans="1:25" ht="14.25">
      <c r="A804" s="304" t="s">
        <v>273</v>
      </c>
      <c r="B804" s="280"/>
      <c r="C804" s="280"/>
      <c r="D804" s="280"/>
      <c r="E804" s="280"/>
      <c r="F804" s="280"/>
      <c r="G804" s="280"/>
      <c r="H804" s="280"/>
      <c r="I804" s="279"/>
      <c r="J804" s="282"/>
      <c r="K804" s="383" t="s">
        <v>364</v>
      </c>
      <c r="L804" s="386"/>
      <c r="M804" s="306"/>
      <c r="N804" s="304" t="s">
        <v>273</v>
      </c>
      <c r="O804" s="280"/>
      <c r="P804" s="280"/>
      <c r="Q804" s="280"/>
      <c r="R804" s="280"/>
      <c r="S804" s="280"/>
      <c r="T804" s="280"/>
      <c r="U804" s="280"/>
      <c r="V804" s="279"/>
      <c r="W804" s="282"/>
      <c r="X804" s="383" t="s">
        <v>364</v>
      </c>
      <c r="Y804" s="386"/>
    </row>
    <row r="805" spans="1:25" ht="14.25">
      <c r="A805" s="304" t="s">
        <v>274</v>
      </c>
      <c r="B805" s="280"/>
      <c r="C805" s="280"/>
      <c r="D805" s="280"/>
      <c r="E805" s="280"/>
      <c r="F805" s="280"/>
      <c r="G805" s="280"/>
      <c r="H805" s="280"/>
      <c r="I805" s="279"/>
      <c r="J805" s="282"/>
      <c r="K805" s="384" t="s">
        <v>300</v>
      </c>
      <c r="L805" s="387"/>
      <c r="M805" s="306"/>
      <c r="N805" s="304" t="s">
        <v>274</v>
      </c>
      <c r="O805" s="280"/>
      <c r="P805" s="280"/>
      <c r="Q805" s="280"/>
      <c r="R805" s="280"/>
      <c r="S805" s="280"/>
      <c r="T805" s="280"/>
      <c r="U805" s="280"/>
      <c r="V805" s="279"/>
      <c r="W805" s="282"/>
      <c r="X805" s="384" t="s">
        <v>300</v>
      </c>
      <c r="Y805" s="387"/>
    </row>
    <row r="806" spans="1:25" ht="14.25">
      <c r="A806" s="304" t="s">
        <v>275</v>
      </c>
      <c r="B806" s="280"/>
      <c r="C806" s="280"/>
      <c r="D806" s="280"/>
      <c r="E806" s="280"/>
      <c r="F806" s="280"/>
      <c r="G806" s="280"/>
      <c r="H806" s="280"/>
      <c r="I806" s="279"/>
      <c r="J806" s="282"/>
      <c r="K806" s="385" t="s">
        <v>301</v>
      </c>
      <c r="L806" s="388"/>
      <c r="M806" s="306"/>
      <c r="N806" s="304" t="s">
        <v>275</v>
      </c>
      <c r="O806" s="280"/>
      <c r="P806" s="280"/>
      <c r="Q806" s="280"/>
      <c r="R806" s="280"/>
      <c r="S806" s="280"/>
      <c r="T806" s="280"/>
      <c r="U806" s="280"/>
      <c r="V806" s="279"/>
      <c r="W806" s="282"/>
      <c r="X806" s="385" t="s">
        <v>301</v>
      </c>
      <c r="Y806" s="388"/>
    </row>
    <row r="807" spans="1:25" ht="45" customHeight="1">
      <c r="A807" s="307"/>
      <c r="B807" s="308"/>
      <c r="C807" s="308"/>
      <c r="D807" s="308"/>
      <c r="E807" s="308"/>
      <c r="F807" s="308"/>
      <c r="G807" s="308"/>
      <c r="H807" s="308"/>
      <c r="I807" s="308"/>
      <c r="J807" s="309"/>
      <c r="K807" s="310"/>
      <c r="L807" s="305"/>
      <c r="M807" s="311"/>
      <c r="N807" s="307"/>
      <c r="O807" s="308"/>
      <c r="P807" s="308"/>
      <c r="Q807" s="308"/>
      <c r="R807" s="308"/>
      <c r="S807" s="308"/>
      <c r="T807" s="308"/>
      <c r="U807" s="308"/>
      <c r="V807" s="308"/>
      <c r="W807" s="309"/>
      <c r="X807" s="310"/>
    </row>
    <row r="808" spans="1:25" ht="71.25" customHeight="1">
      <c r="A808" s="312"/>
      <c r="B808" s="313"/>
      <c r="C808" s="313"/>
      <c r="D808" s="313"/>
      <c r="E808" s="313"/>
      <c r="F808" s="313"/>
      <c r="G808" s="313"/>
      <c r="H808" s="313"/>
      <c r="I808" s="313"/>
      <c r="J808" s="314"/>
      <c r="K808" s="315"/>
      <c r="L808" s="316"/>
      <c r="M808" s="317"/>
      <c r="N808" s="312"/>
      <c r="O808" s="313"/>
      <c r="P808" s="313"/>
      <c r="Q808" s="313"/>
      <c r="R808" s="313"/>
      <c r="S808" s="313"/>
      <c r="T808" s="313"/>
      <c r="U808" s="313"/>
      <c r="V808" s="313"/>
      <c r="W808" s="314"/>
      <c r="X808" s="315"/>
      <c r="Y808" s="318"/>
    </row>
    <row r="809" spans="1:25" ht="26.25">
      <c r="A809" s="572" t="s">
        <v>362</v>
      </c>
      <c r="B809" s="572"/>
      <c r="C809" s="572"/>
      <c r="D809" s="572"/>
      <c r="E809" s="572"/>
      <c r="F809" s="572"/>
      <c r="G809" s="572"/>
      <c r="H809" s="572"/>
      <c r="I809" s="572"/>
      <c r="J809" s="572"/>
      <c r="K809" s="572"/>
      <c r="L809" s="291">
        <v>39</v>
      </c>
      <c r="N809" s="572" t="s">
        <v>362</v>
      </c>
      <c r="O809" s="572"/>
      <c r="P809" s="572"/>
      <c r="Q809" s="572"/>
      <c r="R809" s="572"/>
      <c r="S809" s="572"/>
      <c r="T809" s="572"/>
      <c r="U809" s="572"/>
      <c r="V809" s="572"/>
      <c r="W809" s="572"/>
      <c r="X809" s="572"/>
      <c r="Y809" s="256">
        <v>39</v>
      </c>
    </row>
    <row r="810" spans="1:25" ht="14.25" thickBot="1">
      <c r="A810" s="258"/>
      <c r="C810" s="259"/>
      <c r="D810" s="259" t="s">
        <v>303</v>
      </c>
      <c r="J810" s="292" t="s">
        <v>255</v>
      </c>
      <c r="L810" s="291"/>
      <c r="N810" s="258"/>
      <c r="P810" s="259"/>
      <c r="Q810" s="259" t="s">
        <v>303</v>
      </c>
      <c r="W810" s="292" t="s">
        <v>255</v>
      </c>
    </row>
    <row r="811" spans="1:25" ht="19.899999999999999" customHeight="1" thickBot="1">
      <c r="A811" s="261"/>
      <c r="B811" s="573" t="s">
        <v>279</v>
      </c>
      <c r="C811" s="574"/>
      <c r="D811" s="575" t="str">
        <f>IF(②選手情報入力!I48="","",②選手情報入力!I48)</f>
        <v/>
      </c>
      <c r="E811" s="576"/>
      <c r="F811" s="576"/>
      <c r="G811" s="577"/>
      <c r="H811" s="320" t="s">
        <v>280</v>
      </c>
      <c r="I811" s="321"/>
      <c r="J811" s="322"/>
      <c r="K811" s="323"/>
      <c r="L811" s="291"/>
      <c r="N811" s="261"/>
      <c r="O811" s="573" t="s">
        <v>279</v>
      </c>
      <c r="P811" s="574"/>
      <c r="Q811" s="575" t="str">
        <f>IF(②選手情報入力!L48="","",②選手情報入力!L48)</f>
        <v/>
      </c>
      <c r="R811" s="576"/>
      <c r="S811" s="576"/>
      <c r="T811" s="577"/>
      <c r="U811" s="320" t="s">
        <v>280</v>
      </c>
      <c r="V811" s="321"/>
      <c r="W811" s="322"/>
      <c r="X811" s="323"/>
    </row>
    <row r="812" spans="1:25" ht="21" customHeight="1">
      <c r="A812" s="264" t="s">
        <v>282</v>
      </c>
      <c r="B812" s="584" t="str">
        <f>IF(②選手情報入力!$G$48="","",②選手情報入力!$G$48)</f>
        <v/>
      </c>
      <c r="C812" s="585"/>
      <c r="D812" s="578"/>
      <c r="E812" s="579"/>
      <c r="F812" s="579"/>
      <c r="G812" s="580"/>
      <c r="H812" s="588"/>
      <c r="I812" s="589"/>
      <c r="J812" s="589"/>
      <c r="K812" s="590"/>
      <c r="L812" s="291"/>
      <c r="N812" s="264" t="s">
        <v>282</v>
      </c>
      <c r="O812" s="584" t="str">
        <f>IF(②選手情報入力!$G$48="","",②選手情報入力!$G$48)</f>
        <v/>
      </c>
      <c r="P812" s="585"/>
      <c r="Q812" s="578"/>
      <c r="R812" s="579"/>
      <c r="S812" s="579"/>
      <c r="T812" s="580"/>
      <c r="U812" s="588"/>
      <c r="V812" s="589"/>
      <c r="W812" s="589"/>
      <c r="X812" s="590"/>
    </row>
    <row r="813" spans="1:25" ht="19.899999999999999" customHeight="1" thickBot="1">
      <c r="A813" s="266"/>
      <c r="B813" s="586"/>
      <c r="C813" s="587"/>
      <c r="D813" s="581"/>
      <c r="E813" s="582"/>
      <c r="F813" s="582"/>
      <c r="G813" s="583"/>
      <c r="H813" s="591"/>
      <c r="I813" s="592"/>
      <c r="J813" s="592"/>
      <c r="K813" s="593"/>
      <c r="L813" s="291"/>
      <c r="N813" s="266"/>
      <c r="O813" s="586"/>
      <c r="P813" s="587"/>
      <c r="Q813" s="581"/>
      <c r="R813" s="582"/>
      <c r="S813" s="582"/>
      <c r="T813" s="583"/>
      <c r="U813" s="591"/>
      <c r="V813" s="592"/>
      <c r="W813" s="592"/>
      <c r="X813" s="593"/>
    </row>
    <row r="814" spans="1:25" ht="14.25">
      <c r="A814" s="293" t="s">
        <v>6</v>
      </c>
      <c r="B814" s="294"/>
      <c r="C814" s="270" t="s">
        <v>271</v>
      </c>
      <c r="D814" s="597" t="str">
        <f>IF(②選手情報入力!$E$48="","",②選手情報入力!$E$48)</f>
        <v/>
      </c>
      <c r="E814" s="598"/>
      <c r="F814" s="598"/>
      <c r="G814" s="599"/>
      <c r="H814" s="591"/>
      <c r="I814" s="592"/>
      <c r="J814" s="592"/>
      <c r="K814" s="593"/>
      <c r="L814" s="291"/>
      <c r="N814" s="293" t="s">
        <v>6</v>
      </c>
      <c r="O814" s="294"/>
      <c r="P814" s="270" t="s">
        <v>271</v>
      </c>
      <c r="Q814" s="597" t="str">
        <f>IF(②選手情報入力!$E$48="","",②選手情報入力!$E$48)</f>
        <v/>
      </c>
      <c r="R814" s="598"/>
      <c r="S814" s="598"/>
      <c r="T814" s="599"/>
      <c r="U814" s="591"/>
      <c r="V814" s="592"/>
      <c r="W814" s="592"/>
      <c r="X814" s="593"/>
    </row>
    <row r="815" spans="1:25" ht="14.25" customHeight="1">
      <c r="A815" s="600" t="str">
        <f>IF(②選手情報入力!$B$48="","",②選手情報入力!$B$48)</f>
        <v/>
      </c>
      <c r="B815" s="601"/>
      <c r="C815" s="604" t="s">
        <v>286</v>
      </c>
      <c r="D815" s="606" t="str">
        <f>IF(②選手情報入力!$D$48="","",②選手情報入力!$D$48)</f>
        <v/>
      </c>
      <c r="E815" s="607"/>
      <c r="F815" s="607"/>
      <c r="G815" s="608"/>
      <c r="H815" s="591"/>
      <c r="I815" s="592"/>
      <c r="J815" s="592"/>
      <c r="K815" s="593"/>
      <c r="L815" s="291"/>
      <c r="N815" s="600" t="str">
        <f>IF(②選手情報入力!$B$48="","",②選手情報入力!$B$48)</f>
        <v/>
      </c>
      <c r="O815" s="601"/>
      <c r="P815" s="604" t="s">
        <v>286</v>
      </c>
      <c r="Q815" s="606" t="str">
        <f>IF(②選手情報入力!$D$48="","",②選手情報入力!$D$48)</f>
        <v/>
      </c>
      <c r="R815" s="607"/>
      <c r="S815" s="607"/>
      <c r="T815" s="608"/>
      <c r="U815" s="591"/>
      <c r="V815" s="592"/>
      <c r="W815" s="592"/>
      <c r="X815" s="593"/>
    </row>
    <row r="816" spans="1:25" ht="13.9" customHeight="1" thickBot="1">
      <c r="A816" s="602"/>
      <c r="B816" s="603"/>
      <c r="C816" s="605"/>
      <c r="D816" s="609"/>
      <c r="E816" s="610"/>
      <c r="F816" s="610"/>
      <c r="G816" s="611"/>
      <c r="H816" s="594"/>
      <c r="I816" s="595"/>
      <c r="J816" s="595"/>
      <c r="K816" s="596"/>
      <c r="L816" s="291"/>
      <c r="N816" s="602"/>
      <c r="O816" s="603"/>
      <c r="P816" s="605"/>
      <c r="Q816" s="609"/>
      <c r="R816" s="610"/>
      <c r="S816" s="610"/>
      <c r="T816" s="611"/>
      <c r="U816" s="594"/>
      <c r="V816" s="595"/>
      <c r="W816" s="595"/>
      <c r="X816" s="596"/>
    </row>
    <row r="817" spans="1:25" ht="20.45" customHeight="1" thickTop="1" thickBot="1">
      <c r="A817" s="522" t="s">
        <v>289</v>
      </c>
      <c r="B817" s="525" t="s">
        <v>290</v>
      </c>
      <c r="C817" s="526"/>
      <c r="D817" s="526"/>
      <c r="E817" s="527"/>
      <c r="F817" s="528" t="s">
        <v>291</v>
      </c>
      <c r="G817" s="529"/>
      <c r="H817" s="530">
        <f>①団体情報入力!$D$5</f>
        <v>0</v>
      </c>
      <c r="I817" s="531"/>
      <c r="J817" s="531"/>
      <c r="K817" s="532"/>
      <c r="L817" s="291"/>
      <c r="N817" s="522" t="s">
        <v>289</v>
      </c>
      <c r="O817" s="525" t="s">
        <v>290</v>
      </c>
      <c r="P817" s="526"/>
      <c r="Q817" s="526"/>
      <c r="R817" s="527"/>
      <c r="S817" s="528" t="s">
        <v>291</v>
      </c>
      <c r="T817" s="529"/>
      <c r="U817" s="530">
        <f>①団体情報入力!$D$5</f>
        <v>0</v>
      </c>
      <c r="V817" s="531"/>
      <c r="W817" s="531"/>
      <c r="X817" s="532"/>
    </row>
    <row r="818" spans="1:25" ht="13.15" customHeight="1">
      <c r="A818" s="523"/>
      <c r="B818" s="533"/>
      <c r="C818" s="534"/>
      <c r="D818" s="534"/>
      <c r="E818" s="535"/>
      <c r="F818" s="295" t="s">
        <v>293</v>
      </c>
      <c r="G818" s="270" t="s">
        <v>294</v>
      </c>
      <c r="H818" s="269"/>
      <c r="I818" s="270" t="s">
        <v>264</v>
      </c>
      <c r="J818" s="269"/>
      <c r="K818" s="296" t="s">
        <v>295</v>
      </c>
      <c r="L818" s="297"/>
      <c r="M818" s="298"/>
      <c r="N818" s="523"/>
      <c r="O818" s="533"/>
      <c r="P818" s="534"/>
      <c r="Q818" s="534"/>
      <c r="R818" s="535"/>
      <c r="S818" s="295" t="s">
        <v>293</v>
      </c>
      <c r="T818" s="270" t="s">
        <v>294</v>
      </c>
      <c r="U818" s="269"/>
      <c r="V818" s="270" t="s">
        <v>264</v>
      </c>
      <c r="W818" s="269"/>
      <c r="X818" s="296" t="s">
        <v>295</v>
      </c>
    </row>
    <row r="819" spans="1:25" ht="13.15" customHeight="1">
      <c r="A819" s="523"/>
      <c r="B819" s="536"/>
      <c r="C819" s="537"/>
      <c r="D819" s="537"/>
      <c r="E819" s="538"/>
      <c r="F819" s="548"/>
      <c r="G819" s="550"/>
      <c r="H819" s="551"/>
      <c r="I819" s="542" t="str">
        <f>IF(②選手情報入力!J48="","",②選手情報入力!J48)</f>
        <v/>
      </c>
      <c r="J819" s="543"/>
      <c r="K819" s="546"/>
      <c r="L819" s="291"/>
      <c r="N819" s="523"/>
      <c r="O819" s="536"/>
      <c r="P819" s="537"/>
      <c r="Q819" s="537"/>
      <c r="R819" s="538"/>
      <c r="S819" s="548"/>
      <c r="T819" s="550"/>
      <c r="U819" s="551"/>
      <c r="V819" s="542" t="str">
        <f>IF(②選手情報入力!M48="","",②選手情報入力!M48)</f>
        <v/>
      </c>
      <c r="W819" s="543"/>
      <c r="X819" s="546"/>
    </row>
    <row r="820" spans="1:25" ht="13.15" customHeight="1">
      <c r="A820" s="524"/>
      <c r="B820" s="539"/>
      <c r="C820" s="540"/>
      <c r="D820" s="540"/>
      <c r="E820" s="541"/>
      <c r="F820" s="549"/>
      <c r="G820" s="552"/>
      <c r="H820" s="553"/>
      <c r="I820" s="544"/>
      <c r="J820" s="545"/>
      <c r="K820" s="547"/>
      <c r="L820" s="291"/>
      <c r="N820" s="524"/>
      <c r="O820" s="539"/>
      <c r="P820" s="540"/>
      <c r="Q820" s="540"/>
      <c r="R820" s="541"/>
      <c r="S820" s="549"/>
      <c r="T820" s="552"/>
      <c r="U820" s="553"/>
      <c r="V820" s="544"/>
      <c r="W820" s="545"/>
      <c r="X820" s="547"/>
    </row>
    <row r="821" spans="1:25" ht="14.45" customHeight="1">
      <c r="A821" s="339" t="s">
        <v>296</v>
      </c>
      <c r="B821" s="554"/>
      <c r="C821" s="555"/>
      <c r="D821" s="555"/>
      <c r="E821" s="556"/>
      <c r="F821" s="560"/>
      <c r="G821" s="562"/>
      <c r="H821" s="563"/>
      <c r="I821" s="566" t="str">
        <f>IF(②選手情報入力!K48="","同上",②選手情報入力!K48)</f>
        <v>同上</v>
      </c>
      <c r="J821" s="567"/>
      <c r="K821" s="570"/>
      <c r="L821" s="291"/>
      <c r="N821" s="339" t="s">
        <v>296</v>
      </c>
      <c r="O821" s="554"/>
      <c r="P821" s="555"/>
      <c r="Q821" s="555"/>
      <c r="R821" s="556"/>
      <c r="S821" s="560"/>
      <c r="T821" s="562"/>
      <c r="U821" s="563"/>
      <c r="V821" s="566" t="str">
        <f>IF(②選手情報入力!N48="","同上",②選手情報入力!N48)</f>
        <v>同上</v>
      </c>
      <c r="W821" s="567"/>
      <c r="X821" s="570"/>
    </row>
    <row r="822" spans="1:25" ht="15" customHeight="1" thickBot="1">
      <c r="A822" s="340" t="s">
        <v>297</v>
      </c>
      <c r="B822" s="557"/>
      <c r="C822" s="558"/>
      <c r="D822" s="558"/>
      <c r="E822" s="559"/>
      <c r="F822" s="561"/>
      <c r="G822" s="564"/>
      <c r="H822" s="565"/>
      <c r="I822" s="568"/>
      <c r="J822" s="569"/>
      <c r="K822" s="571"/>
      <c r="L822" s="291"/>
      <c r="N822" s="340" t="s">
        <v>297</v>
      </c>
      <c r="O822" s="557"/>
      <c r="P822" s="558"/>
      <c r="Q822" s="558"/>
      <c r="R822" s="559"/>
      <c r="S822" s="561"/>
      <c r="T822" s="564"/>
      <c r="U822" s="565"/>
      <c r="V822" s="568"/>
      <c r="W822" s="569"/>
      <c r="X822" s="571"/>
    </row>
    <row r="823" spans="1:25" ht="15" thickBot="1">
      <c r="A823" s="299" t="s">
        <v>298</v>
      </c>
      <c r="B823" s="300" t="s">
        <v>299</v>
      </c>
      <c r="C823" s="301"/>
      <c r="D823" s="301"/>
      <c r="E823" s="301"/>
      <c r="F823" s="301"/>
      <c r="G823" s="301"/>
      <c r="H823" s="301"/>
      <c r="I823" s="301"/>
      <c r="J823" s="301"/>
      <c r="K823" s="302"/>
      <c r="L823" s="291"/>
      <c r="N823" s="299" t="s">
        <v>298</v>
      </c>
      <c r="O823" s="300" t="s">
        <v>299</v>
      </c>
      <c r="P823" s="301"/>
      <c r="Q823" s="301"/>
      <c r="R823" s="301"/>
      <c r="S823" s="301"/>
      <c r="T823" s="301"/>
      <c r="U823" s="301"/>
      <c r="V823" s="301"/>
      <c r="W823" s="301"/>
      <c r="X823" s="302"/>
    </row>
    <row r="824" spans="1:25">
      <c r="A824" s="303"/>
      <c r="B824" s="280"/>
      <c r="C824" s="280"/>
      <c r="D824" s="280"/>
      <c r="E824" s="280"/>
      <c r="F824" s="280"/>
      <c r="G824" s="280"/>
      <c r="H824" s="280"/>
      <c r="I824" s="280"/>
      <c r="J824" s="280"/>
      <c r="K824" s="281"/>
      <c r="L824" s="291"/>
      <c r="N824" s="303"/>
      <c r="O824" s="280"/>
      <c r="P824" s="280"/>
      <c r="Q824" s="280"/>
      <c r="R824" s="280"/>
      <c r="S824" s="280"/>
      <c r="T824" s="280"/>
      <c r="U824" s="280"/>
      <c r="V824" s="280"/>
      <c r="W824" s="280"/>
      <c r="X824" s="281"/>
    </row>
    <row r="825" spans="1:25" ht="14.25">
      <c r="A825" s="304" t="s">
        <v>273</v>
      </c>
      <c r="B825" s="280"/>
      <c r="C825" s="280"/>
      <c r="D825" s="280"/>
      <c r="E825" s="280"/>
      <c r="F825" s="280"/>
      <c r="G825" s="280"/>
      <c r="H825" s="280"/>
      <c r="I825" s="279"/>
      <c r="J825" s="282"/>
      <c r="K825" s="614" t="s">
        <v>364</v>
      </c>
      <c r="L825" s="615"/>
      <c r="M825" s="306"/>
      <c r="N825" s="304" t="s">
        <v>273</v>
      </c>
      <c r="O825" s="280"/>
      <c r="P825" s="280"/>
      <c r="Q825" s="280"/>
      <c r="R825" s="280"/>
      <c r="S825" s="280"/>
      <c r="T825" s="280"/>
      <c r="U825" s="280"/>
      <c r="V825" s="279"/>
      <c r="W825" s="282"/>
      <c r="X825" s="614" t="s">
        <v>364</v>
      </c>
      <c r="Y825" s="615"/>
    </row>
    <row r="826" spans="1:25" ht="14.25">
      <c r="A826" s="304" t="s">
        <v>274</v>
      </c>
      <c r="B826" s="280"/>
      <c r="C826" s="280"/>
      <c r="D826" s="280"/>
      <c r="E826" s="280"/>
      <c r="F826" s="280"/>
      <c r="G826" s="280"/>
      <c r="H826" s="280"/>
      <c r="I826" s="279"/>
      <c r="J826" s="282"/>
      <c r="K826" s="616" t="s">
        <v>300</v>
      </c>
      <c r="L826" s="617"/>
      <c r="M826" s="306"/>
      <c r="N826" s="304" t="s">
        <v>274</v>
      </c>
      <c r="O826" s="280"/>
      <c r="P826" s="280"/>
      <c r="Q826" s="280"/>
      <c r="R826" s="280"/>
      <c r="S826" s="280"/>
      <c r="T826" s="280"/>
      <c r="U826" s="280"/>
      <c r="V826" s="279"/>
      <c r="W826" s="282"/>
      <c r="X826" s="616" t="s">
        <v>300</v>
      </c>
      <c r="Y826" s="617"/>
    </row>
    <row r="827" spans="1:25" ht="14.25">
      <c r="A827" s="304" t="s">
        <v>275</v>
      </c>
      <c r="B827" s="280"/>
      <c r="C827" s="280"/>
      <c r="D827" s="280"/>
      <c r="E827" s="280"/>
      <c r="F827" s="280"/>
      <c r="G827" s="280"/>
      <c r="H827" s="280"/>
      <c r="I827" s="279"/>
      <c r="J827" s="282"/>
      <c r="K827" s="612" t="s">
        <v>301</v>
      </c>
      <c r="L827" s="613"/>
      <c r="M827" s="306"/>
      <c r="N827" s="304" t="s">
        <v>275</v>
      </c>
      <c r="O827" s="280"/>
      <c r="P827" s="280"/>
      <c r="Q827" s="280"/>
      <c r="R827" s="280"/>
      <c r="S827" s="280"/>
      <c r="T827" s="280"/>
      <c r="U827" s="280"/>
      <c r="V827" s="279"/>
      <c r="W827" s="282"/>
      <c r="X827" s="612" t="s">
        <v>301</v>
      </c>
      <c r="Y827" s="613"/>
    </row>
    <row r="828" spans="1:25" ht="45.75" customHeight="1">
      <c r="A828" s="307"/>
      <c r="B828" s="308"/>
      <c r="C828" s="308"/>
      <c r="D828" s="308"/>
      <c r="E828" s="308"/>
      <c r="F828" s="308"/>
      <c r="G828" s="308"/>
      <c r="H828" s="308"/>
      <c r="I828" s="308"/>
      <c r="J828" s="309"/>
      <c r="K828" s="310"/>
      <c r="L828" s="305"/>
      <c r="M828" s="311"/>
      <c r="N828" s="307"/>
      <c r="O828" s="308"/>
      <c r="P828" s="308"/>
      <c r="Q828" s="308"/>
      <c r="R828" s="308"/>
      <c r="S828" s="308"/>
      <c r="T828" s="308"/>
      <c r="U828" s="308"/>
      <c r="V828" s="308"/>
      <c r="W828" s="309"/>
      <c r="X828" s="310"/>
    </row>
    <row r="829" spans="1:25" ht="45" customHeight="1">
      <c r="A829" s="312"/>
      <c r="B829" s="313"/>
      <c r="C829" s="313"/>
      <c r="D829" s="313"/>
      <c r="E829" s="313"/>
      <c r="F829" s="313"/>
      <c r="G829" s="313"/>
      <c r="H829" s="313"/>
      <c r="I829" s="313"/>
      <c r="J829" s="314"/>
      <c r="K829" s="315"/>
      <c r="L829" s="316"/>
      <c r="M829" s="317"/>
      <c r="N829" s="312"/>
      <c r="O829" s="313"/>
      <c r="P829" s="313"/>
      <c r="Q829" s="313"/>
      <c r="R829" s="313"/>
      <c r="S829" s="313"/>
      <c r="T829" s="313"/>
      <c r="U829" s="313"/>
      <c r="V829" s="313"/>
      <c r="W829" s="314"/>
      <c r="X829" s="315"/>
      <c r="Y829" s="318"/>
    </row>
    <row r="830" spans="1:25" ht="26.25">
      <c r="A830" s="572" t="s">
        <v>362</v>
      </c>
      <c r="B830" s="572"/>
      <c r="C830" s="572"/>
      <c r="D830" s="572"/>
      <c r="E830" s="572"/>
      <c r="F830" s="572"/>
      <c r="G830" s="572"/>
      <c r="H830" s="572"/>
      <c r="I830" s="572"/>
      <c r="J830" s="572"/>
      <c r="K830" s="572"/>
      <c r="L830" s="291">
        <v>40</v>
      </c>
      <c r="N830" s="572" t="s">
        <v>363</v>
      </c>
      <c r="O830" s="572"/>
      <c r="P830" s="572"/>
      <c r="Q830" s="572"/>
      <c r="R830" s="572"/>
      <c r="S830" s="572"/>
      <c r="T830" s="572"/>
      <c r="U830" s="572"/>
      <c r="V830" s="572"/>
      <c r="W830" s="572"/>
      <c r="X830" s="572"/>
      <c r="Y830" s="256">
        <v>40</v>
      </c>
    </row>
    <row r="831" spans="1:25" ht="14.25" thickBot="1">
      <c r="A831" s="258"/>
      <c r="C831" s="259"/>
      <c r="D831" s="259" t="s">
        <v>303</v>
      </c>
      <c r="J831" s="292" t="s">
        <v>255</v>
      </c>
      <c r="L831" s="291"/>
      <c r="N831" s="258"/>
      <c r="P831" s="259"/>
      <c r="Q831" s="259" t="s">
        <v>303</v>
      </c>
      <c r="W831" s="292" t="s">
        <v>255</v>
      </c>
    </row>
    <row r="832" spans="1:25" ht="19.899999999999999" customHeight="1" thickBot="1">
      <c r="A832" s="261"/>
      <c r="B832" s="573" t="s">
        <v>279</v>
      </c>
      <c r="C832" s="574"/>
      <c r="D832" s="575" t="str">
        <f>IF(②選手情報入力!I49="","",②選手情報入力!I49)</f>
        <v/>
      </c>
      <c r="E832" s="576"/>
      <c r="F832" s="576"/>
      <c r="G832" s="577"/>
      <c r="H832" s="320" t="s">
        <v>280</v>
      </c>
      <c r="I832" s="321"/>
      <c r="J832" s="322"/>
      <c r="K832" s="323"/>
      <c r="L832" s="291"/>
      <c r="N832" s="261"/>
      <c r="O832" s="573" t="s">
        <v>279</v>
      </c>
      <c r="P832" s="574"/>
      <c r="Q832" s="575" t="str">
        <f>IF(②選手情報入力!L49="","",②選手情報入力!L49)</f>
        <v/>
      </c>
      <c r="R832" s="576"/>
      <c r="S832" s="576"/>
      <c r="T832" s="577"/>
      <c r="U832" s="320" t="s">
        <v>280</v>
      </c>
      <c r="V832" s="321"/>
      <c r="W832" s="322"/>
      <c r="X832" s="323"/>
    </row>
    <row r="833" spans="1:25" ht="21" customHeight="1">
      <c r="A833" s="264" t="s">
        <v>282</v>
      </c>
      <c r="B833" s="584" t="str">
        <f>IF(②選手情報入力!$G$49="","",②選手情報入力!$G$49)</f>
        <v/>
      </c>
      <c r="C833" s="585"/>
      <c r="D833" s="578"/>
      <c r="E833" s="579"/>
      <c r="F833" s="579"/>
      <c r="G833" s="580"/>
      <c r="H833" s="588"/>
      <c r="I833" s="589"/>
      <c r="J833" s="589"/>
      <c r="K833" s="590"/>
      <c r="L833" s="291"/>
      <c r="N833" s="264" t="s">
        <v>282</v>
      </c>
      <c r="O833" s="584" t="str">
        <f>IF(②選手情報入力!$G$49="","",②選手情報入力!$G$49)</f>
        <v/>
      </c>
      <c r="P833" s="585"/>
      <c r="Q833" s="578"/>
      <c r="R833" s="579"/>
      <c r="S833" s="579"/>
      <c r="T833" s="580"/>
      <c r="U833" s="588"/>
      <c r="V833" s="589"/>
      <c r="W833" s="589"/>
      <c r="X833" s="590"/>
    </row>
    <row r="834" spans="1:25" ht="19.899999999999999" customHeight="1" thickBot="1">
      <c r="A834" s="266"/>
      <c r="B834" s="586"/>
      <c r="C834" s="587"/>
      <c r="D834" s="581"/>
      <c r="E834" s="582"/>
      <c r="F834" s="582"/>
      <c r="G834" s="583"/>
      <c r="H834" s="591"/>
      <c r="I834" s="592"/>
      <c r="J834" s="592"/>
      <c r="K834" s="593"/>
      <c r="L834" s="291"/>
      <c r="N834" s="266"/>
      <c r="O834" s="586"/>
      <c r="P834" s="587"/>
      <c r="Q834" s="581"/>
      <c r="R834" s="582"/>
      <c r="S834" s="582"/>
      <c r="T834" s="583"/>
      <c r="U834" s="591"/>
      <c r="V834" s="592"/>
      <c r="W834" s="592"/>
      <c r="X834" s="593"/>
    </row>
    <row r="835" spans="1:25" ht="14.25">
      <c r="A835" s="293" t="s">
        <v>6</v>
      </c>
      <c r="B835" s="294"/>
      <c r="C835" s="270" t="s">
        <v>271</v>
      </c>
      <c r="D835" s="597" t="str">
        <f>IF(②選手情報入力!$E$49="","",②選手情報入力!$E$49)</f>
        <v/>
      </c>
      <c r="E835" s="598"/>
      <c r="F835" s="598"/>
      <c r="G835" s="599"/>
      <c r="H835" s="591"/>
      <c r="I835" s="592"/>
      <c r="J835" s="592"/>
      <c r="K835" s="593"/>
      <c r="L835" s="291"/>
      <c r="N835" s="293" t="s">
        <v>6</v>
      </c>
      <c r="O835" s="294"/>
      <c r="P835" s="270" t="s">
        <v>271</v>
      </c>
      <c r="Q835" s="597" t="str">
        <f>IF(②選手情報入力!$E$49="","",②選手情報入力!$E$49)</f>
        <v/>
      </c>
      <c r="R835" s="598"/>
      <c r="S835" s="598"/>
      <c r="T835" s="599"/>
      <c r="U835" s="591"/>
      <c r="V835" s="592"/>
      <c r="W835" s="592"/>
      <c r="X835" s="593"/>
    </row>
    <row r="836" spans="1:25" ht="14.25" customHeight="1">
      <c r="A836" s="600" t="str">
        <f>IF(②選手情報入力!$B$49="","",②選手情報入力!$B$49)</f>
        <v/>
      </c>
      <c r="B836" s="601"/>
      <c r="C836" s="604" t="s">
        <v>286</v>
      </c>
      <c r="D836" s="606" t="str">
        <f>IF(②選手情報入力!$D$49="","",②選手情報入力!$D$49)</f>
        <v/>
      </c>
      <c r="E836" s="607"/>
      <c r="F836" s="607"/>
      <c r="G836" s="608"/>
      <c r="H836" s="591"/>
      <c r="I836" s="592"/>
      <c r="J836" s="592"/>
      <c r="K836" s="593"/>
      <c r="L836" s="291"/>
      <c r="N836" s="600" t="str">
        <f>IF(②選手情報入力!$B$49="","",②選手情報入力!$B$49)</f>
        <v/>
      </c>
      <c r="O836" s="601"/>
      <c r="P836" s="604" t="s">
        <v>286</v>
      </c>
      <c r="Q836" s="606" t="str">
        <f>IF(②選手情報入力!$D$49="","",②選手情報入力!$D$49)</f>
        <v/>
      </c>
      <c r="R836" s="607"/>
      <c r="S836" s="607"/>
      <c r="T836" s="608"/>
      <c r="U836" s="591"/>
      <c r="V836" s="592"/>
      <c r="W836" s="592"/>
      <c r="X836" s="593"/>
    </row>
    <row r="837" spans="1:25" ht="13.9" customHeight="1" thickBot="1">
      <c r="A837" s="602"/>
      <c r="B837" s="603"/>
      <c r="C837" s="605"/>
      <c r="D837" s="609"/>
      <c r="E837" s="610"/>
      <c r="F837" s="610"/>
      <c r="G837" s="611"/>
      <c r="H837" s="594"/>
      <c r="I837" s="595"/>
      <c r="J837" s="595"/>
      <c r="K837" s="596"/>
      <c r="L837" s="291"/>
      <c r="N837" s="602"/>
      <c r="O837" s="603"/>
      <c r="P837" s="605"/>
      <c r="Q837" s="609"/>
      <c r="R837" s="610"/>
      <c r="S837" s="610"/>
      <c r="T837" s="611"/>
      <c r="U837" s="594"/>
      <c r="V837" s="595"/>
      <c r="W837" s="595"/>
      <c r="X837" s="596"/>
    </row>
    <row r="838" spans="1:25" ht="20.45" customHeight="1" thickTop="1" thickBot="1">
      <c r="A838" s="522" t="s">
        <v>289</v>
      </c>
      <c r="B838" s="525" t="s">
        <v>290</v>
      </c>
      <c r="C838" s="526"/>
      <c r="D838" s="526"/>
      <c r="E838" s="527"/>
      <c r="F838" s="528" t="s">
        <v>291</v>
      </c>
      <c r="G838" s="529"/>
      <c r="H838" s="530">
        <f>①団体情報入力!$D$5</f>
        <v>0</v>
      </c>
      <c r="I838" s="531"/>
      <c r="J838" s="531"/>
      <c r="K838" s="532"/>
      <c r="L838" s="291"/>
      <c r="N838" s="522" t="s">
        <v>289</v>
      </c>
      <c r="O838" s="525" t="s">
        <v>290</v>
      </c>
      <c r="P838" s="526"/>
      <c r="Q838" s="526"/>
      <c r="R838" s="527"/>
      <c r="S838" s="528" t="s">
        <v>291</v>
      </c>
      <c r="T838" s="529"/>
      <c r="U838" s="530">
        <f>①団体情報入力!$D$5</f>
        <v>0</v>
      </c>
      <c r="V838" s="531"/>
      <c r="W838" s="531"/>
      <c r="X838" s="532"/>
    </row>
    <row r="839" spans="1:25" ht="13.15" customHeight="1">
      <c r="A839" s="523"/>
      <c r="B839" s="533"/>
      <c r="C839" s="534"/>
      <c r="D839" s="534"/>
      <c r="E839" s="535"/>
      <c r="F839" s="295" t="s">
        <v>293</v>
      </c>
      <c r="G839" s="270" t="s">
        <v>294</v>
      </c>
      <c r="H839" s="269"/>
      <c r="I839" s="270" t="s">
        <v>264</v>
      </c>
      <c r="J839" s="269"/>
      <c r="K839" s="296" t="s">
        <v>295</v>
      </c>
      <c r="L839" s="297"/>
      <c r="M839" s="298"/>
      <c r="N839" s="523"/>
      <c r="O839" s="533"/>
      <c r="P839" s="534"/>
      <c r="Q839" s="534"/>
      <c r="R839" s="535"/>
      <c r="S839" s="295" t="s">
        <v>293</v>
      </c>
      <c r="T839" s="270" t="s">
        <v>294</v>
      </c>
      <c r="U839" s="269"/>
      <c r="V839" s="270" t="s">
        <v>264</v>
      </c>
      <c r="W839" s="269"/>
      <c r="X839" s="296" t="s">
        <v>295</v>
      </c>
    </row>
    <row r="840" spans="1:25" ht="13.15" customHeight="1">
      <c r="A840" s="523"/>
      <c r="B840" s="536"/>
      <c r="C840" s="537"/>
      <c r="D840" s="537"/>
      <c r="E840" s="538"/>
      <c r="F840" s="548"/>
      <c r="G840" s="550"/>
      <c r="H840" s="551"/>
      <c r="I840" s="542" t="str">
        <f>IF(②選手情報入力!J49="","",②選手情報入力!J49)</f>
        <v/>
      </c>
      <c r="J840" s="543"/>
      <c r="K840" s="546"/>
      <c r="L840" s="291"/>
      <c r="N840" s="523"/>
      <c r="O840" s="536"/>
      <c r="P840" s="537"/>
      <c r="Q840" s="537"/>
      <c r="R840" s="538"/>
      <c r="S840" s="548"/>
      <c r="T840" s="550"/>
      <c r="U840" s="551"/>
      <c r="V840" s="542" t="str">
        <f>IF(②選手情報入力!M49="","",②選手情報入力!M49)</f>
        <v/>
      </c>
      <c r="W840" s="543"/>
      <c r="X840" s="546"/>
    </row>
    <row r="841" spans="1:25" ht="13.15" customHeight="1">
      <c r="A841" s="524"/>
      <c r="B841" s="539"/>
      <c r="C841" s="540"/>
      <c r="D841" s="540"/>
      <c r="E841" s="541"/>
      <c r="F841" s="549"/>
      <c r="G841" s="552"/>
      <c r="H841" s="553"/>
      <c r="I841" s="544"/>
      <c r="J841" s="545"/>
      <c r="K841" s="547"/>
      <c r="L841" s="291"/>
      <c r="N841" s="524"/>
      <c r="O841" s="539"/>
      <c r="P841" s="540"/>
      <c r="Q841" s="540"/>
      <c r="R841" s="541"/>
      <c r="S841" s="549"/>
      <c r="T841" s="552"/>
      <c r="U841" s="553"/>
      <c r="V841" s="544"/>
      <c r="W841" s="545"/>
      <c r="X841" s="547"/>
    </row>
    <row r="842" spans="1:25" ht="14.45" customHeight="1">
      <c r="A842" s="339" t="s">
        <v>296</v>
      </c>
      <c r="B842" s="554"/>
      <c r="C842" s="555"/>
      <c r="D842" s="555"/>
      <c r="E842" s="556"/>
      <c r="F842" s="560"/>
      <c r="G842" s="562"/>
      <c r="H842" s="563"/>
      <c r="I842" s="566" t="str">
        <f>IF(②選手情報入力!K49="","同上",②選手情報入力!K49)</f>
        <v>同上</v>
      </c>
      <c r="J842" s="567"/>
      <c r="K842" s="570"/>
      <c r="L842" s="291"/>
      <c r="N842" s="339" t="s">
        <v>296</v>
      </c>
      <c r="O842" s="554"/>
      <c r="P842" s="555"/>
      <c r="Q842" s="555"/>
      <c r="R842" s="556"/>
      <c r="S842" s="560"/>
      <c r="T842" s="562"/>
      <c r="U842" s="563"/>
      <c r="V842" s="566" t="str">
        <f>IF(②選手情報入力!N49="","同上",②選手情報入力!N49)</f>
        <v>同上</v>
      </c>
      <c r="W842" s="567"/>
      <c r="X842" s="570"/>
    </row>
    <row r="843" spans="1:25" ht="15" customHeight="1" thickBot="1">
      <c r="A843" s="340" t="s">
        <v>297</v>
      </c>
      <c r="B843" s="557"/>
      <c r="C843" s="558"/>
      <c r="D843" s="558"/>
      <c r="E843" s="559"/>
      <c r="F843" s="561"/>
      <c r="G843" s="564"/>
      <c r="H843" s="565"/>
      <c r="I843" s="568"/>
      <c r="J843" s="569"/>
      <c r="K843" s="571"/>
      <c r="L843" s="291"/>
      <c r="N843" s="340" t="s">
        <v>297</v>
      </c>
      <c r="O843" s="557"/>
      <c r="P843" s="558"/>
      <c r="Q843" s="558"/>
      <c r="R843" s="559"/>
      <c r="S843" s="561"/>
      <c r="T843" s="564"/>
      <c r="U843" s="565"/>
      <c r="V843" s="568"/>
      <c r="W843" s="569"/>
      <c r="X843" s="571"/>
    </row>
    <row r="844" spans="1:25" ht="15" thickBot="1">
      <c r="A844" s="299" t="s">
        <v>298</v>
      </c>
      <c r="B844" s="300" t="s">
        <v>299</v>
      </c>
      <c r="C844" s="301"/>
      <c r="D844" s="301"/>
      <c r="E844" s="301"/>
      <c r="F844" s="301"/>
      <c r="G844" s="301"/>
      <c r="H844" s="301"/>
      <c r="I844" s="301"/>
      <c r="J844" s="301"/>
      <c r="K844" s="302"/>
      <c r="L844" s="291"/>
      <c r="N844" s="299" t="s">
        <v>298</v>
      </c>
      <c r="O844" s="300" t="s">
        <v>299</v>
      </c>
      <c r="P844" s="301"/>
      <c r="Q844" s="301"/>
      <c r="R844" s="301"/>
      <c r="S844" s="301"/>
      <c r="T844" s="301"/>
      <c r="U844" s="301"/>
      <c r="V844" s="301"/>
      <c r="W844" s="301"/>
      <c r="X844" s="302"/>
    </row>
    <row r="845" spans="1:25">
      <c r="A845" s="303"/>
      <c r="B845" s="280"/>
      <c r="C845" s="280"/>
      <c r="D845" s="280"/>
      <c r="E845" s="280"/>
      <c r="F845" s="280"/>
      <c r="G845" s="280"/>
      <c r="H845" s="280"/>
      <c r="I845" s="280"/>
      <c r="J845" s="280"/>
      <c r="K845" s="281"/>
      <c r="L845" s="291"/>
      <c r="N845" s="303"/>
      <c r="O845" s="280"/>
      <c r="P845" s="280"/>
      <c r="Q845" s="280"/>
      <c r="R845" s="280"/>
      <c r="S845" s="280"/>
      <c r="T845" s="280"/>
      <c r="U845" s="280"/>
      <c r="V845" s="280"/>
      <c r="W845" s="280"/>
      <c r="X845" s="281"/>
    </row>
    <row r="846" spans="1:25" ht="14.25">
      <c r="A846" s="304" t="s">
        <v>273</v>
      </c>
      <c r="B846" s="280"/>
      <c r="C846" s="280"/>
      <c r="D846" s="280"/>
      <c r="E846" s="280"/>
      <c r="F846" s="280"/>
      <c r="G846" s="280"/>
      <c r="H846" s="280"/>
      <c r="I846" s="279"/>
      <c r="J846" s="282"/>
      <c r="K846" s="614" t="s">
        <v>364</v>
      </c>
      <c r="L846" s="615"/>
      <c r="M846" s="306"/>
      <c r="N846" s="304" t="s">
        <v>273</v>
      </c>
      <c r="O846" s="280"/>
      <c r="P846" s="280"/>
      <c r="Q846" s="280"/>
      <c r="R846" s="280"/>
      <c r="S846" s="280"/>
      <c r="T846" s="280"/>
      <c r="U846" s="280"/>
      <c r="V846" s="279"/>
      <c r="W846" s="282"/>
      <c r="X846" s="614" t="s">
        <v>364</v>
      </c>
      <c r="Y846" s="615"/>
    </row>
    <row r="847" spans="1:25" ht="14.25">
      <c r="A847" s="304" t="s">
        <v>274</v>
      </c>
      <c r="B847" s="280"/>
      <c r="C847" s="280"/>
      <c r="D847" s="280"/>
      <c r="E847" s="280"/>
      <c r="F847" s="280"/>
      <c r="G847" s="280"/>
      <c r="H847" s="280"/>
      <c r="I847" s="279"/>
      <c r="J847" s="282"/>
      <c r="K847" s="616" t="s">
        <v>300</v>
      </c>
      <c r="L847" s="617"/>
      <c r="M847" s="306"/>
      <c r="N847" s="304" t="s">
        <v>274</v>
      </c>
      <c r="O847" s="280"/>
      <c r="P847" s="280"/>
      <c r="Q847" s="280"/>
      <c r="R847" s="280"/>
      <c r="S847" s="280"/>
      <c r="T847" s="280"/>
      <c r="U847" s="280"/>
      <c r="V847" s="279"/>
      <c r="W847" s="282"/>
      <c r="X847" s="616" t="s">
        <v>300</v>
      </c>
      <c r="Y847" s="617"/>
    </row>
    <row r="848" spans="1:25" ht="14.25">
      <c r="A848" s="304" t="s">
        <v>275</v>
      </c>
      <c r="B848" s="280"/>
      <c r="C848" s="280"/>
      <c r="D848" s="280"/>
      <c r="E848" s="280"/>
      <c r="F848" s="280"/>
      <c r="G848" s="280"/>
      <c r="H848" s="280"/>
      <c r="I848" s="279"/>
      <c r="J848" s="282"/>
      <c r="K848" s="612" t="s">
        <v>301</v>
      </c>
      <c r="L848" s="613"/>
      <c r="M848" s="306"/>
      <c r="N848" s="304" t="s">
        <v>275</v>
      </c>
      <c r="O848" s="280"/>
      <c r="P848" s="280"/>
      <c r="Q848" s="280"/>
      <c r="R848" s="280"/>
      <c r="S848" s="280"/>
      <c r="T848" s="280"/>
      <c r="U848" s="280"/>
      <c r="V848" s="279"/>
      <c r="W848" s="282"/>
      <c r="X848" s="612" t="s">
        <v>301</v>
      </c>
      <c r="Y848" s="613"/>
    </row>
    <row r="849" spans="1:24" ht="14.25">
      <c r="A849" s="307"/>
      <c r="B849" s="308"/>
      <c r="C849" s="308"/>
      <c r="D849" s="308"/>
      <c r="E849" s="308"/>
      <c r="F849" s="308"/>
      <c r="G849" s="308"/>
      <c r="H849" s="308"/>
      <c r="I849" s="308"/>
      <c r="J849" s="309"/>
      <c r="K849" s="310"/>
      <c r="L849" s="305"/>
      <c r="M849" s="311"/>
      <c r="N849" s="307"/>
      <c r="O849" s="308"/>
      <c r="P849" s="308"/>
      <c r="Q849" s="308"/>
      <c r="R849" s="308"/>
      <c r="S849" s="308"/>
      <c r="T849" s="308"/>
      <c r="U849" s="308"/>
      <c r="V849" s="308"/>
      <c r="W849" s="309"/>
      <c r="X849" s="310"/>
    </row>
    <row r="850" spans="1:24" ht="39.75" customHeight="1">
      <c r="A850" s="307"/>
      <c r="B850" s="308"/>
      <c r="C850" s="308"/>
      <c r="D850" s="308"/>
      <c r="E850" s="308"/>
      <c r="F850" s="308"/>
      <c r="G850" s="308"/>
      <c r="H850" s="308"/>
      <c r="I850" s="308"/>
      <c r="J850" s="309"/>
      <c r="K850" s="310"/>
      <c r="L850" s="305"/>
      <c r="M850" s="311"/>
      <c r="N850" s="307"/>
      <c r="O850" s="308"/>
      <c r="P850" s="308"/>
      <c r="Q850" s="308"/>
      <c r="R850" s="308"/>
      <c r="S850" s="308"/>
      <c r="T850" s="308"/>
      <c r="U850" s="308"/>
      <c r="V850" s="308"/>
      <c r="W850" s="309"/>
      <c r="X850" s="310"/>
    </row>
  </sheetData>
  <sheetProtection sheet="1" objects="1" scenarios="1"/>
  <mergeCells count="2074">
    <mergeCell ref="K848:L848"/>
    <mergeCell ref="X848:Y848"/>
    <mergeCell ref="K529:L529"/>
    <mergeCell ref="X529:Y529"/>
    <mergeCell ref="K506:L506"/>
    <mergeCell ref="X506:Y506"/>
    <mergeCell ref="K507:L507"/>
    <mergeCell ref="X507:Y507"/>
    <mergeCell ref="K508:L508"/>
    <mergeCell ref="X508:Y508"/>
    <mergeCell ref="K825:L825"/>
    <mergeCell ref="X825:Y825"/>
    <mergeCell ref="K826:L826"/>
    <mergeCell ref="X826:Y826"/>
    <mergeCell ref="K827:L827"/>
    <mergeCell ref="X827:Y827"/>
    <mergeCell ref="K846:L846"/>
    <mergeCell ref="X846:Y846"/>
    <mergeCell ref="K847:L847"/>
    <mergeCell ref="X847:Y847"/>
    <mergeCell ref="K614:L614"/>
    <mergeCell ref="X614:Y614"/>
    <mergeCell ref="K591:L591"/>
    <mergeCell ref="X591:Y591"/>
    <mergeCell ref="K592:L592"/>
    <mergeCell ref="X592:Y592"/>
    <mergeCell ref="K593:L593"/>
    <mergeCell ref="X593:Y593"/>
    <mergeCell ref="K570:L570"/>
    <mergeCell ref="X570:Y570"/>
    <mergeCell ref="K571:L571"/>
    <mergeCell ref="X571:Y571"/>
    <mergeCell ref="K550:L550"/>
    <mergeCell ref="X550:Y550"/>
    <mergeCell ref="K699:L699"/>
    <mergeCell ref="X699:Y699"/>
    <mergeCell ref="K676:L676"/>
    <mergeCell ref="X676:Y676"/>
    <mergeCell ref="K677:L677"/>
    <mergeCell ref="X677:Y677"/>
    <mergeCell ref="K678:L678"/>
    <mergeCell ref="X678:Y678"/>
    <mergeCell ref="K655:L655"/>
    <mergeCell ref="X655:Y655"/>
    <mergeCell ref="K656:L656"/>
    <mergeCell ref="X656:Y656"/>
    <mergeCell ref="K657:L657"/>
    <mergeCell ref="X657:Y657"/>
    <mergeCell ref="K634:L634"/>
    <mergeCell ref="X634:Y634"/>
    <mergeCell ref="K635:L635"/>
    <mergeCell ref="X635:Y635"/>
    <mergeCell ref="K636:L636"/>
    <mergeCell ref="X636:Y636"/>
    <mergeCell ref="X693:X694"/>
    <mergeCell ref="X672:X673"/>
    <mergeCell ref="A681:K681"/>
    <mergeCell ref="N681:X681"/>
    <mergeCell ref="B693:E694"/>
    <mergeCell ref="F693:F694"/>
    <mergeCell ref="G693:H694"/>
    <mergeCell ref="I693:J694"/>
    <mergeCell ref="K693:K694"/>
    <mergeCell ref="O693:R694"/>
    <mergeCell ref="K785:L785"/>
    <mergeCell ref="X785:Y785"/>
    <mergeCell ref="K761:L761"/>
    <mergeCell ref="X761:Y761"/>
    <mergeCell ref="K762:L762"/>
    <mergeCell ref="X762:Y762"/>
    <mergeCell ref="K763:L763"/>
    <mergeCell ref="X763:Y763"/>
    <mergeCell ref="K740:L740"/>
    <mergeCell ref="X740:Y740"/>
    <mergeCell ref="K741:L741"/>
    <mergeCell ref="X741:Y741"/>
    <mergeCell ref="K742:L742"/>
    <mergeCell ref="X742:Y742"/>
    <mergeCell ref="K719:L719"/>
    <mergeCell ref="X719:Y719"/>
    <mergeCell ref="K720:L720"/>
    <mergeCell ref="X720:Y720"/>
    <mergeCell ref="K721:L721"/>
    <mergeCell ref="X721:Y721"/>
    <mergeCell ref="X779:X780"/>
    <mergeCell ref="X757:X758"/>
    <mergeCell ref="A767:K767"/>
    <mergeCell ref="N767:X767"/>
    <mergeCell ref="B769:C769"/>
    <mergeCell ref="D769:G771"/>
    <mergeCell ref="O769:P769"/>
    <mergeCell ref="Q769:T771"/>
    <mergeCell ref="B770:C771"/>
    <mergeCell ref="H770:K774"/>
    <mergeCell ref="O770:P771"/>
    <mergeCell ref="U770:X774"/>
    <mergeCell ref="K423:L423"/>
    <mergeCell ref="X423:Y423"/>
    <mergeCell ref="K442:L442"/>
    <mergeCell ref="X442:Y442"/>
    <mergeCell ref="K443:L443"/>
    <mergeCell ref="X443:Y443"/>
    <mergeCell ref="K444:L444"/>
    <mergeCell ref="X444:Y444"/>
    <mergeCell ref="K485:L485"/>
    <mergeCell ref="X485:Y485"/>
    <mergeCell ref="K486:L486"/>
    <mergeCell ref="X486:Y486"/>
    <mergeCell ref="K487:L487"/>
    <mergeCell ref="X487:Y487"/>
    <mergeCell ref="K463:L463"/>
    <mergeCell ref="X463:Y463"/>
    <mergeCell ref="K464:L464"/>
    <mergeCell ref="X464:Y464"/>
    <mergeCell ref="K465:L465"/>
    <mergeCell ref="X465:Y465"/>
    <mergeCell ref="X481:X482"/>
    <mergeCell ref="X459:X460"/>
    <mergeCell ref="A469:K469"/>
    <mergeCell ref="N469:X469"/>
    <mergeCell ref="B471:C471"/>
    <mergeCell ref="D471:G473"/>
    <mergeCell ref="O471:P471"/>
    <mergeCell ref="Q471:T473"/>
    <mergeCell ref="B472:C473"/>
    <mergeCell ref="H472:K476"/>
    <mergeCell ref="O472:P473"/>
    <mergeCell ref="U472:X476"/>
    <mergeCell ref="K338:L338"/>
    <mergeCell ref="X338:Y338"/>
    <mergeCell ref="K357:L357"/>
    <mergeCell ref="X357:Y357"/>
    <mergeCell ref="K358:L358"/>
    <mergeCell ref="X358:Y358"/>
    <mergeCell ref="K359:L359"/>
    <mergeCell ref="X359:Y359"/>
    <mergeCell ref="K378:L378"/>
    <mergeCell ref="X378:Y378"/>
    <mergeCell ref="K379:L379"/>
    <mergeCell ref="X379:Y379"/>
    <mergeCell ref="K380:L380"/>
    <mergeCell ref="X380:Y380"/>
    <mergeCell ref="K399:L399"/>
    <mergeCell ref="X399:Y399"/>
    <mergeCell ref="K400:L400"/>
    <mergeCell ref="X400:Y400"/>
    <mergeCell ref="K252:L252"/>
    <mergeCell ref="X252:Y252"/>
    <mergeCell ref="K272:L272"/>
    <mergeCell ref="X272:Y272"/>
    <mergeCell ref="K273:L273"/>
    <mergeCell ref="X273:Y273"/>
    <mergeCell ref="K274:L274"/>
    <mergeCell ref="X274:Y274"/>
    <mergeCell ref="K293:L293"/>
    <mergeCell ref="X293:Y293"/>
    <mergeCell ref="K294:L294"/>
    <mergeCell ref="X294:Y294"/>
    <mergeCell ref="K295:L295"/>
    <mergeCell ref="X295:Y295"/>
    <mergeCell ref="K314:L314"/>
    <mergeCell ref="X314:Y314"/>
    <mergeCell ref="K315:L315"/>
    <mergeCell ref="X315:Y315"/>
    <mergeCell ref="X145:Y145"/>
    <mergeCell ref="K146:L146"/>
    <mergeCell ref="X146:Y146"/>
    <mergeCell ref="K165:L165"/>
    <mergeCell ref="X165:Y165"/>
    <mergeCell ref="K166:L166"/>
    <mergeCell ref="X166:Y166"/>
    <mergeCell ref="K167:L167"/>
    <mergeCell ref="X167:Y167"/>
    <mergeCell ref="K187:L187"/>
    <mergeCell ref="X187:Y187"/>
    <mergeCell ref="K188:L188"/>
    <mergeCell ref="X188:Y188"/>
    <mergeCell ref="K189:L189"/>
    <mergeCell ref="X189:Y189"/>
    <mergeCell ref="K208:L208"/>
    <mergeCell ref="X208:Y208"/>
    <mergeCell ref="P155:P156"/>
    <mergeCell ref="U152:X156"/>
    <mergeCell ref="Q154:T154"/>
    <mergeCell ref="N155:O156"/>
    <mergeCell ref="A171:K171"/>
    <mergeCell ref="N171:X171"/>
    <mergeCell ref="Q155:T156"/>
    <mergeCell ref="N157:N160"/>
    <mergeCell ref="O157:R157"/>
    <mergeCell ref="S157:T157"/>
    <mergeCell ref="U157:X157"/>
    <mergeCell ref="O158:R160"/>
    <mergeCell ref="S159:S160"/>
    <mergeCell ref="T159:U160"/>
    <mergeCell ref="V159:W160"/>
    <mergeCell ref="X842:X843"/>
    <mergeCell ref="B842:E843"/>
    <mergeCell ref="F842:F843"/>
    <mergeCell ref="G842:H843"/>
    <mergeCell ref="I842:J843"/>
    <mergeCell ref="K842:K843"/>
    <mergeCell ref="O842:R843"/>
    <mergeCell ref="S842:S843"/>
    <mergeCell ref="T842:U843"/>
    <mergeCell ref="V842:W843"/>
    <mergeCell ref="A838:A841"/>
    <mergeCell ref="B838:E838"/>
    <mergeCell ref="F838:G838"/>
    <mergeCell ref="H838:K838"/>
    <mergeCell ref="N838:N841"/>
    <mergeCell ref="O838:R838"/>
    <mergeCell ref="S838:T838"/>
    <mergeCell ref="U838:X838"/>
    <mergeCell ref="B839:E841"/>
    <mergeCell ref="O839:R841"/>
    <mergeCell ref="F840:F841"/>
    <mergeCell ref="G840:H841"/>
    <mergeCell ref="I840:J841"/>
    <mergeCell ref="K840:K841"/>
    <mergeCell ref="S840:S841"/>
    <mergeCell ref="T840:U841"/>
    <mergeCell ref="V840:W841"/>
    <mergeCell ref="X840:X841"/>
    <mergeCell ref="X821:X822"/>
    <mergeCell ref="A830:K830"/>
    <mergeCell ref="N830:X830"/>
    <mergeCell ref="B832:C832"/>
    <mergeCell ref="D832:G834"/>
    <mergeCell ref="O832:P832"/>
    <mergeCell ref="Q832:T834"/>
    <mergeCell ref="B833:C834"/>
    <mergeCell ref="H833:K837"/>
    <mergeCell ref="O833:P834"/>
    <mergeCell ref="U833:X837"/>
    <mergeCell ref="D835:G835"/>
    <mergeCell ref="Q835:T835"/>
    <mergeCell ref="A836:B837"/>
    <mergeCell ref="C836:C837"/>
    <mergeCell ref="D836:G837"/>
    <mergeCell ref="N836:O837"/>
    <mergeCell ref="P836:P837"/>
    <mergeCell ref="Q836:T837"/>
    <mergeCell ref="B821:E822"/>
    <mergeCell ref="F821:F822"/>
    <mergeCell ref="G821:H822"/>
    <mergeCell ref="I821:J822"/>
    <mergeCell ref="K821:K822"/>
    <mergeCell ref="O821:R822"/>
    <mergeCell ref="S821:S822"/>
    <mergeCell ref="T821:U822"/>
    <mergeCell ref="V821:W822"/>
    <mergeCell ref="A817:A820"/>
    <mergeCell ref="B817:E817"/>
    <mergeCell ref="F817:G817"/>
    <mergeCell ref="H817:K817"/>
    <mergeCell ref="N817:N820"/>
    <mergeCell ref="O817:R817"/>
    <mergeCell ref="S817:T817"/>
    <mergeCell ref="U817:X817"/>
    <mergeCell ref="B818:E820"/>
    <mergeCell ref="O818:R820"/>
    <mergeCell ref="F819:F820"/>
    <mergeCell ref="G819:H820"/>
    <mergeCell ref="I819:J820"/>
    <mergeCell ref="K819:K820"/>
    <mergeCell ref="S819:S820"/>
    <mergeCell ref="T819:U820"/>
    <mergeCell ref="V819:W820"/>
    <mergeCell ref="X819:X820"/>
    <mergeCell ref="X800:X801"/>
    <mergeCell ref="A809:K809"/>
    <mergeCell ref="N809:X809"/>
    <mergeCell ref="B811:C811"/>
    <mergeCell ref="D811:G813"/>
    <mergeCell ref="O811:P811"/>
    <mergeCell ref="Q811:T813"/>
    <mergeCell ref="B812:C813"/>
    <mergeCell ref="H812:K816"/>
    <mergeCell ref="O812:P813"/>
    <mergeCell ref="U812:X816"/>
    <mergeCell ref="D814:G814"/>
    <mergeCell ref="Q814:T814"/>
    <mergeCell ref="A815:B816"/>
    <mergeCell ref="C815:C816"/>
    <mergeCell ref="D815:G816"/>
    <mergeCell ref="N815:O816"/>
    <mergeCell ref="P815:P816"/>
    <mergeCell ref="Q815:T816"/>
    <mergeCell ref="B800:E801"/>
    <mergeCell ref="F800:F801"/>
    <mergeCell ref="G800:H801"/>
    <mergeCell ref="I800:J801"/>
    <mergeCell ref="K800:K801"/>
    <mergeCell ref="O800:R801"/>
    <mergeCell ref="S800:S801"/>
    <mergeCell ref="T800:U801"/>
    <mergeCell ref="V800:W801"/>
    <mergeCell ref="A796:A799"/>
    <mergeCell ref="B796:E796"/>
    <mergeCell ref="F796:G796"/>
    <mergeCell ref="H796:K796"/>
    <mergeCell ref="N796:N799"/>
    <mergeCell ref="O796:R796"/>
    <mergeCell ref="S796:T796"/>
    <mergeCell ref="U796:X796"/>
    <mergeCell ref="B797:E799"/>
    <mergeCell ref="O797:R799"/>
    <mergeCell ref="F798:F799"/>
    <mergeCell ref="G798:H799"/>
    <mergeCell ref="I798:J799"/>
    <mergeCell ref="K798:K799"/>
    <mergeCell ref="S798:S799"/>
    <mergeCell ref="T798:U799"/>
    <mergeCell ref="V798:W799"/>
    <mergeCell ref="X798:X799"/>
    <mergeCell ref="A788:K788"/>
    <mergeCell ref="N788:X788"/>
    <mergeCell ref="B790:C790"/>
    <mergeCell ref="D790:G792"/>
    <mergeCell ref="O790:P790"/>
    <mergeCell ref="Q790:T792"/>
    <mergeCell ref="B791:C792"/>
    <mergeCell ref="H791:K795"/>
    <mergeCell ref="O791:P792"/>
    <mergeCell ref="U791:X795"/>
    <mergeCell ref="D793:G793"/>
    <mergeCell ref="Q793:T793"/>
    <mergeCell ref="A794:B795"/>
    <mergeCell ref="C794:C795"/>
    <mergeCell ref="D794:G795"/>
    <mergeCell ref="N794:O795"/>
    <mergeCell ref="P794:P795"/>
    <mergeCell ref="Q794:T795"/>
    <mergeCell ref="B779:E780"/>
    <mergeCell ref="F779:F780"/>
    <mergeCell ref="G779:H780"/>
    <mergeCell ref="I779:J780"/>
    <mergeCell ref="K779:K780"/>
    <mergeCell ref="O779:R780"/>
    <mergeCell ref="S779:S780"/>
    <mergeCell ref="T779:U780"/>
    <mergeCell ref="V779:W780"/>
    <mergeCell ref="K783:L783"/>
    <mergeCell ref="X783:Y783"/>
    <mergeCell ref="K784:L784"/>
    <mergeCell ref="X784:Y784"/>
    <mergeCell ref="A775:A778"/>
    <mergeCell ref="B775:E775"/>
    <mergeCell ref="F775:G775"/>
    <mergeCell ref="H775:K775"/>
    <mergeCell ref="N775:N778"/>
    <mergeCell ref="O775:R775"/>
    <mergeCell ref="S775:T775"/>
    <mergeCell ref="U775:X775"/>
    <mergeCell ref="B776:E778"/>
    <mergeCell ref="O776:R778"/>
    <mergeCell ref="F777:F778"/>
    <mergeCell ref="G777:H778"/>
    <mergeCell ref="I777:J778"/>
    <mergeCell ref="K777:K778"/>
    <mergeCell ref="S777:S778"/>
    <mergeCell ref="T777:U778"/>
    <mergeCell ref="V777:W778"/>
    <mergeCell ref="X777:X778"/>
    <mergeCell ref="D772:G772"/>
    <mergeCell ref="Q772:T772"/>
    <mergeCell ref="A773:B774"/>
    <mergeCell ref="C773:C774"/>
    <mergeCell ref="D773:G774"/>
    <mergeCell ref="N773:O774"/>
    <mergeCell ref="P773:P774"/>
    <mergeCell ref="Q773:T774"/>
    <mergeCell ref="B757:E758"/>
    <mergeCell ref="F757:F758"/>
    <mergeCell ref="G757:H758"/>
    <mergeCell ref="I757:J758"/>
    <mergeCell ref="K757:K758"/>
    <mergeCell ref="O757:R758"/>
    <mergeCell ref="S757:S758"/>
    <mergeCell ref="T757:U758"/>
    <mergeCell ref="V757:W758"/>
    <mergeCell ref="A753:A756"/>
    <mergeCell ref="B753:E753"/>
    <mergeCell ref="F753:G753"/>
    <mergeCell ref="H753:K753"/>
    <mergeCell ref="N753:N756"/>
    <mergeCell ref="O753:R753"/>
    <mergeCell ref="S753:T753"/>
    <mergeCell ref="U753:X753"/>
    <mergeCell ref="B754:E756"/>
    <mergeCell ref="O754:R756"/>
    <mergeCell ref="F755:F756"/>
    <mergeCell ref="G755:H756"/>
    <mergeCell ref="I755:J756"/>
    <mergeCell ref="K755:K756"/>
    <mergeCell ref="S755:S756"/>
    <mergeCell ref="T755:U756"/>
    <mergeCell ref="V755:W756"/>
    <mergeCell ref="X755:X756"/>
    <mergeCell ref="X736:X737"/>
    <mergeCell ref="A745:K745"/>
    <mergeCell ref="N745:X745"/>
    <mergeCell ref="B747:C747"/>
    <mergeCell ref="D747:G749"/>
    <mergeCell ref="O747:P747"/>
    <mergeCell ref="Q747:T749"/>
    <mergeCell ref="B748:C749"/>
    <mergeCell ref="H748:K752"/>
    <mergeCell ref="O748:P749"/>
    <mergeCell ref="U748:X752"/>
    <mergeCell ref="D750:G750"/>
    <mergeCell ref="Q750:T750"/>
    <mergeCell ref="A751:B752"/>
    <mergeCell ref="C751:C752"/>
    <mergeCell ref="D751:G752"/>
    <mergeCell ref="N751:O752"/>
    <mergeCell ref="P751:P752"/>
    <mergeCell ref="Q751:T752"/>
    <mergeCell ref="B736:E737"/>
    <mergeCell ref="F736:F737"/>
    <mergeCell ref="G736:H737"/>
    <mergeCell ref="I736:J737"/>
    <mergeCell ref="K736:K737"/>
    <mergeCell ref="O736:R737"/>
    <mergeCell ref="S736:S737"/>
    <mergeCell ref="T736:U737"/>
    <mergeCell ref="V736:W737"/>
    <mergeCell ref="A732:A735"/>
    <mergeCell ref="B732:E732"/>
    <mergeCell ref="F732:G732"/>
    <mergeCell ref="H732:K732"/>
    <mergeCell ref="N732:N735"/>
    <mergeCell ref="O732:R732"/>
    <mergeCell ref="S732:T732"/>
    <mergeCell ref="U732:X732"/>
    <mergeCell ref="B733:E735"/>
    <mergeCell ref="O733:R735"/>
    <mergeCell ref="F734:F735"/>
    <mergeCell ref="G734:H735"/>
    <mergeCell ref="I734:J735"/>
    <mergeCell ref="K734:K735"/>
    <mergeCell ref="S734:S735"/>
    <mergeCell ref="T734:U735"/>
    <mergeCell ref="V734:W735"/>
    <mergeCell ref="X734:X735"/>
    <mergeCell ref="X715:X716"/>
    <mergeCell ref="A724:K724"/>
    <mergeCell ref="N724:X724"/>
    <mergeCell ref="B726:C726"/>
    <mergeCell ref="D726:G728"/>
    <mergeCell ref="O726:P726"/>
    <mergeCell ref="Q726:T728"/>
    <mergeCell ref="B727:C728"/>
    <mergeCell ref="H727:K731"/>
    <mergeCell ref="O727:P728"/>
    <mergeCell ref="U727:X731"/>
    <mergeCell ref="D729:G729"/>
    <mergeCell ref="Q729:T729"/>
    <mergeCell ref="A730:B731"/>
    <mergeCell ref="C730:C731"/>
    <mergeCell ref="D730:G731"/>
    <mergeCell ref="N730:O731"/>
    <mergeCell ref="P730:P731"/>
    <mergeCell ref="Q730:T731"/>
    <mergeCell ref="B715:E716"/>
    <mergeCell ref="F715:F716"/>
    <mergeCell ref="G715:H716"/>
    <mergeCell ref="I715:J716"/>
    <mergeCell ref="K715:K716"/>
    <mergeCell ref="O715:R716"/>
    <mergeCell ref="S715:S716"/>
    <mergeCell ref="T715:U716"/>
    <mergeCell ref="V715:W716"/>
    <mergeCell ref="A711:A714"/>
    <mergeCell ref="B711:E711"/>
    <mergeCell ref="F711:G711"/>
    <mergeCell ref="H711:K711"/>
    <mergeCell ref="N711:N714"/>
    <mergeCell ref="O711:R711"/>
    <mergeCell ref="S711:T711"/>
    <mergeCell ref="U711:X711"/>
    <mergeCell ref="B712:E714"/>
    <mergeCell ref="O712:R714"/>
    <mergeCell ref="F713:F714"/>
    <mergeCell ref="G713:H714"/>
    <mergeCell ref="I713:J714"/>
    <mergeCell ref="K713:K714"/>
    <mergeCell ref="S713:S714"/>
    <mergeCell ref="T713:U714"/>
    <mergeCell ref="V713:W714"/>
    <mergeCell ref="X713:X714"/>
    <mergeCell ref="A703:K703"/>
    <mergeCell ref="N703:X703"/>
    <mergeCell ref="B705:C705"/>
    <mergeCell ref="D705:G707"/>
    <mergeCell ref="O705:P705"/>
    <mergeCell ref="Q705:T707"/>
    <mergeCell ref="B706:C707"/>
    <mergeCell ref="H706:K710"/>
    <mergeCell ref="O706:P707"/>
    <mergeCell ref="U706:X710"/>
    <mergeCell ref="D708:G708"/>
    <mergeCell ref="Q708:T708"/>
    <mergeCell ref="A709:B710"/>
    <mergeCell ref="C709:C710"/>
    <mergeCell ref="D709:G710"/>
    <mergeCell ref="N709:O710"/>
    <mergeCell ref="P709:P710"/>
    <mergeCell ref="Q709:T710"/>
    <mergeCell ref="S693:S694"/>
    <mergeCell ref="T693:U694"/>
    <mergeCell ref="V693:W694"/>
    <mergeCell ref="K697:L697"/>
    <mergeCell ref="X697:Y697"/>
    <mergeCell ref="K698:L698"/>
    <mergeCell ref="X698:Y698"/>
    <mergeCell ref="A689:A692"/>
    <mergeCell ref="B689:E689"/>
    <mergeCell ref="F689:G689"/>
    <mergeCell ref="H689:K689"/>
    <mergeCell ref="N689:N692"/>
    <mergeCell ref="O689:R689"/>
    <mergeCell ref="S689:T689"/>
    <mergeCell ref="U689:X689"/>
    <mergeCell ref="B690:E692"/>
    <mergeCell ref="O690:R692"/>
    <mergeCell ref="F691:F692"/>
    <mergeCell ref="G691:H692"/>
    <mergeCell ref="I691:J692"/>
    <mergeCell ref="K691:K692"/>
    <mergeCell ref="S691:S692"/>
    <mergeCell ref="T691:U692"/>
    <mergeCell ref="V691:W692"/>
    <mergeCell ref="X691:X692"/>
    <mergeCell ref="B683:C683"/>
    <mergeCell ref="D683:G685"/>
    <mergeCell ref="O683:P683"/>
    <mergeCell ref="Q683:T685"/>
    <mergeCell ref="B684:C685"/>
    <mergeCell ref="H684:K688"/>
    <mergeCell ref="O684:P685"/>
    <mergeCell ref="U684:X688"/>
    <mergeCell ref="D686:G686"/>
    <mergeCell ref="Q686:T686"/>
    <mergeCell ref="A687:B688"/>
    <mergeCell ref="C687:C688"/>
    <mergeCell ref="D687:G688"/>
    <mergeCell ref="N687:O688"/>
    <mergeCell ref="P687:P688"/>
    <mergeCell ref="Q687:T688"/>
    <mergeCell ref="B672:E673"/>
    <mergeCell ref="F672:F673"/>
    <mergeCell ref="G672:H673"/>
    <mergeCell ref="I672:J673"/>
    <mergeCell ref="K672:K673"/>
    <mergeCell ref="O672:R673"/>
    <mergeCell ref="S672:S673"/>
    <mergeCell ref="T672:U673"/>
    <mergeCell ref="V672:W673"/>
    <mergeCell ref="A668:A671"/>
    <mergeCell ref="B668:E668"/>
    <mergeCell ref="F668:G668"/>
    <mergeCell ref="H668:K668"/>
    <mergeCell ref="N668:N671"/>
    <mergeCell ref="O668:R668"/>
    <mergeCell ref="S668:T668"/>
    <mergeCell ref="U668:X668"/>
    <mergeCell ref="B669:E671"/>
    <mergeCell ref="O669:R671"/>
    <mergeCell ref="F670:F671"/>
    <mergeCell ref="G670:H671"/>
    <mergeCell ref="I670:J671"/>
    <mergeCell ref="K670:K671"/>
    <mergeCell ref="S670:S671"/>
    <mergeCell ref="T670:U671"/>
    <mergeCell ref="V670:W671"/>
    <mergeCell ref="X670:X671"/>
    <mergeCell ref="X651:X652"/>
    <mergeCell ref="A660:K660"/>
    <mergeCell ref="N660:X660"/>
    <mergeCell ref="B662:C662"/>
    <mergeCell ref="D662:G664"/>
    <mergeCell ref="O662:P662"/>
    <mergeCell ref="Q662:T664"/>
    <mergeCell ref="B663:C664"/>
    <mergeCell ref="H663:K667"/>
    <mergeCell ref="O663:P664"/>
    <mergeCell ref="U663:X667"/>
    <mergeCell ref="D665:G665"/>
    <mergeCell ref="Q665:T665"/>
    <mergeCell ref="A666:B667"/>
    <mergeCell ref="C666:C667"/>
    <mergeCell ref="D666:G667"/>
    <mergeCell ref="N666:O667"/>
    <mergeCell ref="P666:P667"/>
    <mergeCell ref="Q666:T667"/>
    <mergeCell ref="B651:E652"/>
    <mergeCell ref="F651:F652"/>
    <mergeCell ref="G651:H652"/>
    <mergeCell ref="I651:J652"/>
    <mergeCell ref="K651:K652"/>
    <mergeCell ref="O651:R652"/>
    <mergeCell ref="S651:S652"/>
    <mergeCell ref="T651:U652"/>
    <mergeCell ref="V651:W652"/>
    <mergeCell ref="A647:A650"/>
    <mergeCell ref="B647:E647"/>
    <mergeCell ref="F647:G647"/>
    <mergeCell ref="H647:K647"/>
    <mergeCell ref="N647:N650"/>
    <mergeCell ref="O647:R647"/>
    <mergeCell ref="S647:T647"/>
    <mergeCell ref="U647:X647"/>
    <mergeCell ref="B648:E650"/>
    <mergeCell ref="O648:R650"/>
    <mergeCell ref="F649:F650"/>
    <mergeCell ref="G649:H650"/>
    <mergeCell ref="I649:J650"/>
    <mergeCell ref="K649:K650"/>
    <mergeCell ref="S649:S650"/>
    <mergeCell ref="T649:U650"/>
    <mergeCell ref="V649:W650"/>
    <mergeCell ref="X649:X650"/>
    <mergeCell ref="X630:X631"/>
    <mergeCell ref="A639:K639"/>
    <mergeCell ref="N639:X639"/>
    <mergeCell ref="B641:C641"/>
    <mergeCell ref="D641:G643"/>
    <mergeCell ref="O641:P641"/>
    <mergeCell ref="Q641:T643"/>
    <mergeCell ref="B642:C643"/>
    <mergeCell ref="H642:K646"/>
    <mergeCell ref="O642:P643"/>
    <mergeCell ref="U642:X646"/>
    <mergeCell ref="D644:G644"/>
    <mergeCell ref="Q644:T644"/>
    <mergeCell ref="A645:B646"/>
    <mergeCell ref="C645:C646"/>
    <mergeCell ref="D645:G646"/>
    <mergeCell ref="N645:O646"/>
    <mergeCell ref="P645:P646"/>
    <mergeCell ref="Q645:T646"/>
    <mergeCell ref="B630:E631"/>
    <mergeCell ref="F630:F631"/>
    <mergeCell ref="G630:H631"/>
    <mergeCell ref="I630:J631"/>
    <mergeCell ref="K630:K631"/>
    <mergeCell ref="O630:R631"/>
    <mergeCell ref="S630:S631"/>
    <mergeCell ref="T630:U631"/>
    <mergeCell ref="V630:W631"/>
    <mergeCell ref="A626:A629"/>
    <mergeCell ref="B626:E626"/>
    <mergeCell ref="F626:G626"/>
    <mergeCell ref="H626:K626"/>
    <mergeCell ref="N626:N629"/>
    <mergeCell ref="O626:R626"/>
    <mergeCell ref="S626:T626"/>
    <mergeCell ref="U626:X626"/>
    <mergeCell ref="B627:E629"/>
    <mergeCell ref="O627:R629"/>
    <mergeCell ref="F628:F629"/>
    <mergeCell ref="G628:H629"/>
    <mergeCell ref="I628:J629"/>
    <mergeCell ref="K628:K629"/>
    <mergeCell ref="S628:S629"/>
    <mergeCell ref="T628:U629"/>
    <mergeCell ref="V628:W629"/>
    <mergeCell ref="X628:X629"/>
    <mergeCell ref="X608:X609"/>
    <mergeCell ref="A618:K618"/>
    <mergeCell ref="N618:X618"/>
    <mergeCell ref="B620:C620"/>
    <mergeCell ref="D620:G622"/>
    <mergeCell ref="O620:P620"/>
    <mergeCell ref="Q620:T622"/>
    <mergeCell ref="B621:C622"/>
    <mergeCell ref="H621:K625"/>
    <mergeCell ref="O621:P622"/>
    <mergeCell ref="U621:X625"/>
    <mergeCell ref="D623:G623"/>
    <mergeCell ref="Q623:T623"/>
    <mergeCell ref="A624:B625"/>
    <mergeCell ref="C624:C625"/>
    <mergeCell ref="D624:G625"/>
    <mergeCell ref="N624:O625"/>
    <mergeCell ref="P624:P625"/>
    <mergeCell ref="Q624:T625"/>
    <mergeCell ref="B608:E609"/>
    <mergeCell ref="F608:F609"/>
    <mergeCell ref="G608:H609"/>
    <mergeCell ref="I608:J609"/>
    <mergeCell ref="K608:K609"/>
    <mergeCell ref="O608:R609"/>
    <mergeCell ref="S608:S609"/>
    <mergeCell ref="T608:U609"/>
    <mergeCell ref="V608:W609"/>
    <mergeCell ref="K612:L612"/>
    <mergeCell ref="X612:Y612"/>
    <mergeCell ref="K613:L613"/>
    <mergeCell ref="X613:Y613"/>
    <mergeCell ref="A604:A607"/>
    <mergeCell ref="B604:E604"/>
    <mergeCell ref="F604:G604"/>
    <mergeCell ref="H604:K604"/>
    <mergeCell ref="N604:N607"/>
    <mergeCell ref="O604:R604"/>
    <mergeCell ref="S604:T604"/>
    <mergeCell ref="U604:X604"/>
    <mergeCell ref="B605:E607"/>
    <mergeCell ref="O605:R607"/>
    <mergeCell ref="F606:F607"/>
    <mergeCell ref="G606:H607"/>
    <mergeCell ref="I606:J607"/>
    <mergeCell ref="K606:K607"/>
    <mergeCell ref="S606:S607"/>
    <mergeCell ref="T606:U607"/>
    <mergeCell ref="V606:W607"/>
    <mergeCell ref="X606:X607"/>
    <mergeCell ref="X587:X588"/>
    <mergeCell ref="A596:K596"/>
    <mergeCell ref="N596:X596"/>
    <mergeCell ref="B598:C598"/>
    <mergeCell ref="D598:G600"/>
    <mergeCell ref="O598:P598"/>
    <mergeCell ref="Q598:T600"/>
    <mergeCell ref="B599:C600"/>
    <mergeCell ref="H599:K603"/>
    <mergeCell ref="O599:P600"/>
    <mergeCell ref="U599:X603"/>
    <mergeCell ref="D601:G601"/>
    <mergeCell ref="Q601:T601"/>
    <mergeCell ref="A602:B603"/>
    <mergeCell ref="C602:C603"/>
    <mergeCell ref="D602:G603"/>
    <mergeCell ref="N602:O603"/>
    <mergeCell ref="P602:P603"/>
    <mergeCell ref="Q602:T603"/>
    <mergeCell ref="B587:E588"/>
    <mergeCell ref="F587:F588"/>
    <mergeCell ref="G587:H588"/>
    <mergeCell ref="I587:J588"/>
    <mergeCell ref="K587:K588"/>
    <mergeCell ref="O587:R588"/>
    <mergeCell ref="S587:S588"/>
    <mergeCell ref="T587:U588"/>
    <mergeCell ref="V587:W588"/>
    <mergeCell ref="A583:A586"/>
    <mergeCell ref="B583:E583"/>
    <mergeCell ref="F583:G583"/>
    <mergeCell ref="H583:K583"/>
    <mergeCell ref="N583:N586"/>
    <mergeCell ref="O583:R583"/>
    <mergeCell ref="S583:T583"/>
    <mergeCell ref="U583:X583"/>
    <mergeCell ref="B584:E586"/>
    <mergeCell ref="O584:R586"/>
    <mergeCell ref="F585:F586"/>
    <mergeCell ref="G585:H586"/>
    <mergeCell ref="I585:J586"/>
    <mergeCell ref="K585:K586"/>
    <mergeCell ref="S585:S586"/>
    <mergeCell ref="T585:U586"/>
    <mergeCell ref="V585:W586"/>
    <mergeCell ref="X585:X586"/>
    <mergeCell ref="X566:X567"/>
    <mergeCell ref="A575:K575"/>
    <mergeCell ref="N575:X575"/>
    <mergeCell ref="B577:C577"/>
    <mergeCell ref="D577:G579"/>
    <mergeCell ref="O577:P577"/>
    <mergeCell ref="Q577:T579"/>
    <mergeCell ref="B578:C579"/>
    <mergeCell ref="H578:K582"/>
    <mergeCell ref="O578:P579"/>
    <mergeCell ref="U578:X582"/>
    <mergeCell ref="D580:G580"/>
    <mergeCell ref="Q580:T580"/>
    <mergeCell ref="A581:B582"/>
    <mergeCell ref="C581:C582"/>
    <mergeCell ref="D581:G582"/>
    <mergeCell ref="N581:O582"/>
    <mergeCell ref="P581:P582"/>
    <mergeCell ref="Q581:T582"/>
    <mergeCell ref="B566:E567"/>
    <mergeCell ref="F566:F567"/>
    <mergeCell ref="G566:H567"/>
    <mergeCell ref="I566:J567"/>
    <mergeCell ref="K566:K567"/>
    <mergeCell ref="O566:R567"/>
    <mergeCell ref="S566:S567"/>
    <mergeCell ref="T566:U567"/>
    <mergeCell ref="V566:W567"/>
    <mergeCell ref="K572:L572"/>
    <mergeCell ref="X572:Y572"/>
    <mergeCell ref="A562:A565"/>
    <mergeCell ref="B562:E562"/>
    <mergeCell ref="F562:G562"/>
    <mergeCell ref="H562:K562"/>
    <mergeCell ref="N562:N565"/>
    <mergeCell ref="O562:R562"/>
    <mergeCell ref="S562:T562"/>
    <mergeCell ref="U562:X562"/>
    <mergeCell ref="B563:E565"/>
    <mergeCell ref="O563:R565"/>
    <mergeCell ref="F564:F565"/>
    <mergeCell ref="G564:H565"/>
    <mergeCell ref="I564:J565"/>
    <mergeCell ref="K564:K565"/>
    <mergeCell ref="S564:S565"/>
    <mergeCell ref="T564:U565"/>
    <mergeCell ref="V564:W565"/>
    <mergeCell ref="X564:X565"/>
    <mergeCell ref="X544:X545"/>
    <mergeCell ref="A554:K554"/>
    <mergeCell ref="N554:X554"/>
    <mergeCell ref="B556:C556"/>
    <mergeCell ref="D556:G558"/>
    <mergeCell ref="O556:P556"/>
    <mergeCell ref="Q556:T558"/>
    <mergeCell ref="B557:C558"/>
    <mergeCell ref="H557:K561"/>
    <mergeCell ref="O557:P558"/>
    <mergeCell ref="U557:X561"/>
    <mergeCell ref="D559:G559"/>
    <mergeCell ref="Q559:T559"/>
    <mergeCell ref="A560:B561"/>
    <mergeCell ref="C560:C561"/>
    <mergeCell ref="D560:G561"/>
    <mergeCell ref="N560:O561"/>
    <mergeCell ref="P560:P561"/>
    <mergeCell ref="Q560:T561"/>
    <mergeCell ref="B544:E545"/>
    <mergeCell ref="F544:F545"/>
    <mergeCell ref="G544:H545"/>
    <mergeCell ref="I544:J545"/>
    <mergeCell ref="K544:K545"/>
    <mergeCell ref="O544:R545"/>
    <mergeCell ref="S544:S545"/>
    <mergeCell ref="T544:U545"/>
    <mergeCell ref="V544:W545"/>
    <mergeCell ref="K548:L548"/>
    <mergeCell ref="X548:Y548"/>
    <mergeCell ref="K549:L549"/>
    <mergeCell ref="X549:Y549"/>
    <mergeCell ref="A540:A543"/>
    <mergeCell ref="B540:E540"/>
    <mergeCell ref="F540:G540"/>
    <mergeCell ref="H540:K540"/>
    <mergeCell ref="N540:N543"/>
    <mergeCell ref="O540:R540"/>
    <mergeCell ref="S540:T540"/>
    <mergeCell ref="U540:X540"/>
    <mergeCell ref="B541:E543"/>
    <mergeCell ref="O541:R543"/>
    <mergeCell ref="F542:F543"/>
    <mergeCell ref="G542:H543"/>
    <mergeCell ref="I542:J543"/>
    <mergeCell ref="K542:K543"/>
    <mergeCell ref="S542:S543"/>
    <mergeCell ref="T542:U543"/>
    <mergeCell ref="V542:W543"/>
    <mergeCell ref="X542:X543"/>
    <mergeCell ref="X523:X524"/>
    <mergeCell ref="A532:K532"/>
    <mergeCell ref="N532:X532"/>
    <mergeCell ref="B534:C534"/>
    <mergeCell ref="D534:G536"/>
    <mergeCell ref="O534:P534"/>
    <mergeCell ref="Q534:T536"/>
    <mergeCell ref="B535:C536"/>
    <mergeCell ref="H535:K539"/>
    <mergeCell ref="O535:P536"/>
    <mergeCell ref="U535:X539"/>
    <mergeCell ref="D537:G537"/>
    <mergeCell ref="Q537:T537"/>
    <mergeCell ref="A538:B539"/>
    <mergeCell ref="C538:C539"/>
    <mergeCell ref="D538:G539"/>
    <mergeCell ref="N538:O539"/>
    <mergeCell ref="P538:P539"/>
    <mergeCell ref="Q538:T539"/>
    <mergeCell ref="B523:E524"/>
    <mergeCell ref="F523:F524"/>
    <mergeCell ref="G523:H524"/>
    <mergeCell ref="I523:J524"/>
    <mergeCell ref="K523:K524"/>
    <mergeCell ref="O523:R524"/>
    <mergeCell ref="S523:S524"/>
    <mergeCell ref="T523:U524"/>
    <mergeCell ref="V523:W524"/>
    <mergeCell ref="K527:L527"/>
    <mergeCell ref="X527:Y527"/>
    <mergeCell ref="K528:L528"/>
    <mergeCell ref="X528:Y528"/>
    <mergeCell ref="A519:A522"/>
    <mergeCell ref="B519:E519"/>
    <mergeCell ref="F519:G519"/>
    <mergeCell ref="H519:K519"/>
    <mergeCell ref="N519:N522"/>
    <mergeCell ref="O519:R519"/>
    <mergeCell ref="S519:T519"/>
    <mergeCell ref="U519:X519"/>
    <mergeCell ref="B520:E522"/>
    <mergeCell ref="O520:R522"/>
    <mergeCell ref="F521:F522"/>
    <mergeCell ref="G521:H522"/>
    <mergeCell ref="I521:J522"/>
    <mergeCell ref="K521:K522"/>
    <mergeCell ref="S521:S522"/>
    <mergeCell ref="T521:U522"/>
    <mergeCell ref="V521:W522"/>
    <mergeCell ref="X521:X522"/>
    <mergeCell ref="X502:X503"/>
    <mergeCell ref="A511:K511"/>
    <mergeCell ref="N511:X511"/>
    <mergeCell ref="B513:C513"/>
    <mergeCell ref="D513:G515"/>
    <mergeCell ref="O513:P513"/>
    <mergeCell ref="Q513:T515"/>
    <mergeCell ref="B514:C515"/>
    <mergeCell ref="H514:K518"/>
    <mergeCell ref="O514:P515"/>
    <mergeCell ref="U514:X518"/>
    <mergeCell ref="D516:G516"/>
    <mergeCell ref="Q516:T516"/>
    <mergeCell ref="A517:B518"/>
    <mergeCell ref="C517:C518"/>
    <mergeCell ref="D517:G518"/>
    <mergeCell ref="N517:O518"/>
    <mergeCell ref="P517:P518"/>
    <mergeCell ref="Q517:T518"/>
    <mergeCell ref="B502:E503"/>
    <mergeCell ref="F502:F503"/>
    <mergeCell ref="G502:H503"/>
    <mergeCell ref="I502:J503"/>
    <mergeCell ref="K502:K503"/>
    <mergeCell ref="O502:R503"/>
    <mergeCell ref="S502:S503"/>
    <mergeCell ref="T502:U503"/>
    <mergeCell ref="V502:W503"/>
    <mergeCell ref="A498:A501"/>
    <mergeCell ref="B498:E498"/>
    <mergeCell ref="F498:G498"/>
    <mergeCell ref="H498:K498"/>
    <mergeCell ref="N498:N501"/>
    <mergeCell ref="O498:R498"/>
    <mergeCell ref="S498:T498"/>
    <mergeCell ref="U498:X498"/>
    <mergeCell ref="B499:E501"/>
    <mergeCell ref="O499:R501"/>
    <mergeCell ref="F500:F501"/>
    <mergeCell ref="G500:H501"/>
    <mergeCell ref="I500:J501"/>
    <mergeCell ref="K500:K501"/>
    <mergeCell ref="S500:S501"/>
    <mergeCell ref="T500:U501"/>
    <mergeCell ref="V500:W501"/>
    <mergeCell ref="X500:X501"/>
    <mergeCell ref="A490:K490"/>
    <mergeCell ref="N490:X490"/>
    <mergeCell ref="B492:C492"/>
    <mergeCell ref="D492:G494"/>
    <mergeCell ref="O492:P492"/>
    <mergeCell ref="Q492:T494"/>
    <mergeCell ref="B493:C494"/>
    <mergeCell ref="H493:K497"/>
    <mergeCell ref="O493:P494"/>
    <mergeCell ref="U493:X497"/>
    <mergeCell ref="D495:G495"/>
    <mergeCell ref="Q495:T495"/>
    <mergeCell ref="A496:B497"/>
    <mergeCell ref="C496:C497"/>
    <mergeCell ref="D496:G497"/>
    <mergeCell ref="N496:O497"/>
    <mergeCell ref="P496:P497"/>
    <mergeCell ref="Q496:T497"/>
    <mergeCell ref="B481:E482"/>
    <mergeCell ref="F481:F482"/>
    <mergeCell ref="G481:H482"/>
    <mergeCell ref="I481:J482"/>
    <mergeCell ref="K481:K482"/>
    <mergeCell ref="O481:R482"/>
    <mergeCell ref="S481:S482"/>
    <mergeCell ref="T481:U482"/>
    <mergeCell ref="V481:W482"/>
    <mergeCell ref="A477:A480"/>
    <mergeCell ref="B477:E477"/>
    <mergeCell ref="F477:G477"/>
    <mergeCell ref="H477:K477"/>
    <mergeCell ref="N477:N480"/>
    <mergeCell ref="O477:R477"/>
    <mergeCell ref="S477:T477"/>
    <mergeCell ref="U477:X477"/>
    <mergeCell ref="B478:E480"/>
    <mergeCell ref="O478:R480"/>
    <mergeCell ref="F479:F480"/>
    <mergeCell ref="G479:H480"/>
    <mergeCell ref="I479:J480"/>
    <mergeCell ref="K479:K480"/>
    <mergeCell ref="S479:S480"/>
    <mergeCell ref="T479:U480"/>
    <mergeCell ref="V479:W480"/>
    <mergeCell ref="X479:X480"/>
    <mergeCell ref="D474:G474"/>
    <mergeCell ref="Q474:T474"/>
    <mergeCell ref="A475:B476"/>
    <mergeCell ref="C475:C476"/>
    <mergeCell ref="D475:G476"/>
    <mergeCell ref="N475:O476"/>
    <mergeCell ref="P475:P476"/>
    <mergeCell ref="Q475:T476"/>
    <mergeCell ref="B459:E460"/>
    <mergeCell ref="F459:F460"/>
    <mergeCell ref="G459:H460"/>
    <mergeCell ref="I459:J460"/>
    <mergeCell ref="K459:K460"/>
    <mergeCell ref="O459:R460"/>
    <mergeCell ref="S459:S460"/>
    <mergeCell ref="T459:U460"/>
    <mergeCell ref="V459:W460"/>
    <mergeCell ref="A455:A458"/>
    <mergeCell ref="B455:E455"/>
    <mergeCell ref="F455:G455"/>
    <mergeCell ref="H455:K455"/>
    <mergeCell ref="N455:N458"/>
    <mergeCell ref="O455:R455"/>
    <mergeCell ref="S455:T455"/>
    <mergeCell ref="U455:X455"/>
    <mergeCell ref="B456:E458"/>
    <mergeCell ref="O456:R458"/>
    <mergeCell ref="F457:F458"/>
    <mergeCell ref="G457:H458"/>
    <mergeCell ref="I457:J458"/>
    <mergeCell ref="K457:K458"/>
    <mergeCell ref="S457:S458"/>
    <mergeCell ref="T457:U458"/>
    <mergeCell ref="V457:W458"/>
    <mergeCell ref="X457:X458"/>
    <mergeCell ref="X438:X439"/>
    <mergeCell ref="A447:K447"/>
    <mergeCell ref="N447:X447"/>
    <mergeCell ref="B449:C449"/>
    <mergeCell ref="D449:G451"/>
    <mergeCell ref="O449:P449"/>
    <mergeCell ref="Q449:T451"/>
    <mergeCell ref="B450:C451"/>
    <mergeCell ref="H450:K454"/>
    <mergeCell ref="O450:P451"/>
    <mergeCell ref="U450:X454"/>
    <mergeCell ref="D452:G452"/>
    <mergeCell ref="Q452:T452"/>
    <mergeCell ref="A453:B454"/>
    <mergeCell ref="C453:C454"/>
    <mergeCell ref="D453:G454"/>
    <mergeCell ref="N453:O454"/>
    <mergeCell ref="P453:P454"/>
    <mergeCell ref="Q453:T454"/>
    <mergeCell ref="B438:E439"/>
    <mergeCell ref="F438:F439"/>
    <mergeCell ref="G438:H439"/>
    <mergeCell ref="I438:J439"/>
    <mergeCell ref="K438:K439"/>
    <mergeCell ref="O438:R439"/>
    <mergeCell ref="S438:S439"/>
    <mergeCell ref="T438:U439"/>
    <mergeCell ref="V438:W439"/>
    <mergeCell ref="A434:A437"/>
    <mergeCell ref="B434:E434"/>
    <mergeCell ref="F434:G434"/>
    <mergeCell ref="H434:K434"/>
    <mergeCell ref="N434:N437"/>
    <mergeCell ref="O434:R434"/>
    <mergeCell ref="S434:T434"/>
    <mergeCell ref="U434:X434"/>
    <mergeCell ref="B435:E437"/>
    <mergeCell ref="O435:R437"/>
    <mergeCell ref="F436:F437"/>
    <mergeCell ref="G436:H437"/>
    <mergeCell ref="I436:J437"/>
    <mergeCell ref="K436:K437"/>
    <mergeCell ref="S436:S437"/>
    <mergeCell ref="T436:U437"/>
    <mergeCell ref="V436:W437"/>
    <mergeCell ref="X436:X437"/>
    <mergeCell ref="X417:X418"/>
    <mergeCell ref="A426:K426"/>
    <mergeCell ref="N426:X426"/>
    <mergeCell ref="B428:C428"/>
    <mergeCell ref="D428:G430"/>
    <mergeCell ref="O428:P428"/>
    <mergeCell ref="Q428:T430"/>
    <mergeCell ref="B429:C430"/>
    <mergeCell ref="H429:K433"/>
    <mergeCell ref="O429:P430"/>
    <mergeCell ref="U429:X433"/>
    <mergeCell ref="D431:G431"/>
    <mergeCell ref="Q431:T431"/>
    <mergeCell ref="A432:B433"/>
    <mergeCell ref="C432:C433"/>
    <mergeCell ref="D432:G433"/>
    <mergeCell ref="N432:O433"/>
    <mergeCell ref="P432:P433"/>
    <mergeCell ref="Q432:T433"/>
    <mergeCell ref="B417:E418"/>
    <mergeCell ref="F417:F418"/>
    <mergeCell ref="G417:H418"/>
    <mergeCell ref="I417:J418"/>
    <mergeCell ref="K417:K418"/>
    <mergeCell ref="O417:R418"/>
    <mergeCell ref="S417:S418"/>
    <mergeCell ref="T417:U418"/>
    <mergeCell ref="V417:W418"/>
    <mergeCell ref="K421:L421"/>
    <mergeCell ref="X421:Y421"/>
    <mergeCell ref="K422:L422"/>
    <mergeCell ref="X422:Y422"/>
    <mergeCell ref="A1:K1"/>
    <mergeCell ref="N1:X1"/>
    <mergeCell ref="B3:C3"/>
    <mergeCell ref="O3:P3"/>
    <mergeCell ref="B4:C5"/>
    <mergeCell ref="H4:K8"/>
    <mergeCell ref="O4:P5"/>
    <mergeCell ref="U4:X8"/>
    <mergeCell ref="D3:G5"/>
    <mergeCell ref="Q3:T5"/>
    <mergeCell ref="A9:A12"/>
    <mergeCell ref="B9:E9"/>
    <mergeCell ref="F9:G9"/>
    <mergeCell ref="H9:K9"/>
    <mergeCell ref="N9:N12"/>
    <mergeCell ref="O9:R9"/>
    <mergeCell ref="D6:G6"/>
    <mergeCell ref="Q6:T6"/>
    <mergeCell ref="A7:B8"/>
    <mergeCell ref="C7:C8"/>
    <mergeCell ref="D7:G8"/>
    <mergeCell ref="N7:O8"/>
    <mergeCell ref="P7:P8"/>
    <mergeCell ref="Q7:T8"/>
    <mergeCell ref="S9:T9"/>
    <mergeCell ref="U9:X9"/>
    <mergeCell ref="B10:E12"/>
    <mergeCell ref="O10:R12"/>
    <mergeCell ref="F11:F12"/>
    <mergeCell ref="G11:H12"/>
    <mergeCell ref="I11:J12"/>
    <mergeCell ref="K11:K12"/>
    <mergeCell ref="S11:S12"/>
    <mergeCell ref="T11:U12"/>
    <mergeCell ref="V11:W12"/>
    <mergeCell ref="X11:X12"/>
    <mergeCell ref="B13:E14"/>
    <mergeCell ref="F13:F14"/>
    <mergeCell ref="G13:H14"/>
    <mergeCell ref="I13:J14"/>
    <mergeCell ref="K13:K14"/>
    <mergeCell ref="O13:R14"/>
    <mergeCell ref="S13:S14"/>
    <mergeCell ref="T13:U14"/>
    <mergeCell ref="V13:W14"/>
    <mergeCell ref="X13:X14"/>
    <mergeCell ref="A22:K22"/>
    <mergeCell ref="N22:X22"/>
    <mergeCell ref="B24:C24"/>
    <mergeCell ref="O24:P24"/>
    <mergeCell ref="K17:L17"/>
    <mergeCell ref="K18:L18"/>
    <mergeCell ref="K19:L19"/>
    <mergeCell ref="X17:Y17"/>
    <mergeCell ref="X18:Y18"/>
    <mergeCell ref="X19:Y19"/>
    <mergeCell ref="B25:C26"/>
    <mergeCell ref="H25:K29"/>
    <mergeCell ref="D24:G26"/>
    <mergeCell ref="Q24:T26"/>
    <mergeCell ref="A30:A33"/>
    <mergeCell ref="B30:E30"/>
    <mergeCell ref="F30:G30"/>
    <mergeCell ref="H30:K30"/>
    <mergeCell ref="N30:N33"/>
    <mergeCell ref="O30:R30"/>
    <mergeCell ref="O25:P26"/>
    <mergeCell ref="U25:X29"/>
    <mergeCell ref="D27:G27"/>
    <mergeCell ref="Q27:T27"/>
    <mergeCell ref="A28:B29"/>
    <mergeCell ref="C28:C29"/>
    <mergeCell ref="D28:G29"/>
    <mergeCell ref="N28:O29"/>
    <mergeCell ref="P28:P29"/>
    <mergeCell ref="Q28:T29"/>
    <mergeCell ref="S30:T30"/>
    <mergeCell ref="U30:X30"/>
    <mergeCell ref="B31:E33"/>
    <mergeCell ref="O31:R33"/>
    <mergeCell ref="F32:F33"/>
    <mergeCell ref="G32:H33"/>
    <mergeCell ref="I32:J33"/>
    <mergeCell ref="K32:K33"/>
    <mergeCell ref="S32:S33"/>
    <mergeCell ref="T32:U33"/>
    <mergeCell ref="V32:W33"/>
    <mergeCell ref="X32:X33"/>
    <mergeCell ref="B34:E35"/>
    <mergeCell ref="F34:F35"/>
    <mergeCell ref="G34:H35"/>
    <mergeCell ref="I34:J35"/>
    <mergeCell ref="K34:K35"/>
    <mergeCell ref="O34:R35"/>
    <mergeCell ref="S34:S35"/>
    <mergeCell ref="T34:U35"/>
    <mergeCell ref="V34:W35"/>
    <mergeCell ref="X34:X35"/>
    <mergeCell ref="A43:K43"/>
    <mergeCell ref="N43:X43"/>
    <mergeCell ref="B45:C45"/>
    <mergeCell ref="O45:P45"/>
    <mergeCell ref="B46:C47"/>
    <mergeCell ref="H46:K50"/>
    <mergeCell ref="D45:G47"/>
    <mergeCell ref="Q45:T47"/>
    <mergeCell ref="K38:L38"/>
    <mergeCell ref="X38:Y38"/>
    <mergeCell ref="K39:L39"/>
    <mergeCell ref="X39:Y39"/>
    <mergeCell ref="K40:L40"/>
    <mergeCell ref="X40:Y40"/>
    <mergeCell ref="A51:A54"/>
    <mergeCell ref="B51:E51"/>
    <mergeCell ref="F51:G51"/>
    <mergeCell ref="H51:K51"/>
    <mergeCell ref="N51:N54"/>
    <mergeCell ref="O51:R51"/>
    <mergeCell ref="O46:P47"/>
    <mergeCell ref="U46:X50"/>
    <mergeCell ref="D48:G48"/>
    <mergeCell ref="Q48:T48"/>
    <mergeCell ref="A49:B50"/>
    <mergeCell ref="C49:C50"/>
    <mergeCell ref="D49:G50"/>
    <mergeCell ref="N49:O50"/>
    <mergeCell ref="P49:P50"/>
    <mergeCell ref="Q49:T50"/>
    <mergeCell ref="S51:T51"/>
    <mergeCell ref="U51:X51"/>
    <mergeCell ref="B52:E54"/>
    <mergeCell ref="O52:R54"/>
    <mergeCell ref="F53:F54"/>
    <mergeCell ref="G53:H54"/>
    <mergeCell ref="I53:J54"/>
    <mergeCell ref="K53:K54"/>
    <mergeCell ref="S53:S54"/>
    <mergeCell ref="T53:U54"/>
    <mergeCell ref="V53:W54"/>
    <mergeCell ref="X53:X54"/>
    <mergeCell ref="B55:E56"/>
    <mergeCell ref="F55:F56"/>
    <mergeCell ref="G55:H56"/>
    <mergeCell ref="I55:J56"/>
    <mergeCell ref="K55:K56"/>
    <mergeCell ref="O55:R56"/>
    <mergeCell ref="S55:S56"/>
    <mergeCell ref="T55:U56"/>
    <mergeCell ref="V55:W56"/>
    <mergeCell ref="X55:X56"/>
    <mergeCell ref="A64:K64"/>
    <mergeCell ref="N64:X64"/>
    <mergeCell ref="B66:C66"/>
    <mergeCell ref="O66:P66"/>
    <mergeCell ref="B67:C68"/>
    <mergeCell ref="H67:K71"/>
    <mergeCell ref="D66:G68"/>
    <mergeCell ref="Q66:T68"/>
    <mergeCell ref="K59:L59"/>
    <mergeCell ref="X59:Y59"/>
    <mergeCell ref="K60:L60"/>
    <mergeCell ref="X60:Y60"/>
    <mergeCell ref="K61:L61"/>
    <mergeCell ref="X61:Y61"/>
    <mergeCell ref="A72:A75"/>
    <mergeCell ref="B72:E72"/>
    <mergeCell ref="F72:G72"/>
    <mergeCell ref="H72:K72"/>
    <mergeCell ref="N72:N75"/>
    <mergeCell ref="O72:R72"/>
    <mergeCell ref="O67:P68"/>
    <mergeCell ref="U67:X71"/>
    <mergeCell ref="D69:G69"/>
    <mergeCell ref="Q69:T69"/>
    <mergeCell ref="A70:B71"/>
    <mergeCell ref="C70:C71"/>
    <mergeCell ref="D70:G71"/>
    <mergeCell ref="N70:O71"/>
    <mergeCell ref="P70:P71"/>
    <mergeCell ref="Q70:T71"/>
    <mergeCell ref="S72:T72"/>
    <mergeCell ref="U72:X72"/>
    <mergeCell ref="B73:E75"/>
    <mergeCell ref="O73:R75"/>
    <mergeCell ref="F74:F75"/>
    <mergeCell ref="G74:H75"/>
    <mergeCell ref="I74:J75"/>
    <mergeCell ref="K74:K75"/>
    <mergeCell ref="S74:S75"/>
    <mergeCell ref="T74:U75"/>
    <mergeCell ref="V74:W75"/>
    <mergeCell ref="X74:X75"/>
    <mergeCell ref="B76:E77"/>
    <mergeCell ref="F76:F77"/>
    <mergeCell ref="G76:H77"/>
    <mergeCell ref="I76:J77"/>
    <mergeCell ref="K76:K77"/>
    <mergeCell ref="O76:R77"/>
    <mergeCell ref="S76:S77"/>
    <mergeCell ref="T76:U77"/>
    <mergeCell ref="V76:W77"/>
    <mergeCell ref="X76:X77"/>
    <mergeCell ref="A85:K85"/>
    <mergeCell ref="N85:X85"/>
    <mergeCell ref="B87:C87"/>
    <mergeCell ref="O87:P87"/>
    <mergeCell ref="B88:C89"/>
    <mergeCell ref="H88:K92"/>
    <mergeCell ref="D87:G89"/>
    <mergeCell ref="Q87:T89"/>
    <mergeCell ref="K80:L80"/>
    <mergeCell ref="X80:Y80"/>
    <mergeCell ref="K81:L81"/>
    <mergeCell ref="X81:Y81"/>
    <mergeCell ref="K82:L82"/>
    <mergeCell ref="X82:Y82"/>
    <mergeCell ref="A93:A96"/>
    <mergeCell ref="B93:E93"/>
    <mergeCell ref="F93:G93"/>
    <mergeCell ref="H93:K93"/>
    <mergeCell ref="N93:N96"/>
    <mergeCell ref="O93:R93"/>
    <mergeCell ref="O88:P89"/>
    <mergeCell ref="U88:X92"/>
    <mergeCell ref="D90:G90"/>
    <mergeCell ref="Q90:T90"/>
    <mergeCell ref="A91:B92"/>
    <mergeCell ref="C91:C92"/>
    <mergeCell ref="D91:G92"/>
    <mergeCell ref="N91:O92"/>
    <mergeCell ref="P91:P92"/>
    <mergeCell ref="Q91:T92"/>
    <mergeCell ref="S93:T93"/>
    <mergeCell ref="U93:X93"/>
    <mergeCell ref="B94:E96"/>
    <mergeCell ref="O94:R96"/>
    <mergeCell ref="F95:F96"/>
    <mergeCell ref="G95:H96"/>
    <mergeCell ref="I95:J96"/>
    <mergeCell ref="K95:K96"/>
    <mergeCell ref="S95:S96"/>
    <mergeCell ref="T95:U96"/>
    <mergeCell ref="V95:W96"/>
    <mergeCell ref="X95:X96"/>
    <mergeCell ref="B97:E98"/>
    <mergeCell ref="F97:F98"/>
    <mergeCell ref="G97:H98"/>
    <mergeCell ref="I97:J98"/>
    <mergeCell ref="K97:K98"/>
    <mergeCell ref="O97:R98"/>
    <mergeCell ref="S97:S98"/>
    <mergeCell ref="T97:U98"/>
    <mergeCell ref="V97:W98"/>
    <mergeCell ref="X97:X98"/>
    <mergeCell ref="A107:K107"/>
    <mergeCell ref="N107:X107"/>
    <mergeCell ref="B109:C109"/>
    <mergeCell ref="O109:P109"/>
    <mergeCell ref="B110:C111"/>
    <mergeCell ref="H110:K114"/>
    <mergeCell ref="D109:G111"/>
    <mergeCell ref="Q109:T111"/>
    <mergeCell ref="K101:L101"/>
    <mergeCell ref="X101:Y101"/>
    <mergeCell ref="K102:L102"/>
    <mergeCell ref="X102:Y102"/>
    <mergeCell ref="K103:L103"/>
    <mergeCell ref="X103:Y103"/>
    <mergeCell ref="A115:A118"/>
    <mergeCell ref="B115:E115"/>
    <mergeCell ref="F115:G115"/>
    <mergeCell ref="H115:K115"/>
    <mergeCell ref="N115:N118"/>
    <mergeCell ref="O115:R115"/>
    <mergeCell ref="O110:P111"/>
    <mergeCell ref="U110:X114"/>
    <mergeCell ref="D112:G112"/>
    <mergeCell ref="Q112:T112"/>
    <mergeCell ref="A113:B114"/>
    <mergeCell ref="C113:C114"/>
    <mergeCell ref="D113:G114"/>
    <mergeCell ref="N113:O114"/>
    <mergeCell ref="P113:P114"/>
    <mergeCell ref="Q113:T114"/>
    <mergeCell ref="S115:T115"/>
    <mergeCell ref="U115:X115"/>
    <mergeCell ref="B116:E118"/>
    <mergeCell ref="O116:R118"/>
    <mergeCell ref="F117:F118"/>
    <mergeCell ref="G117:H118"/>
    <mergeCell ref="I117:J118"/>
    <mergeCell ref="K117:K118"/>
    <mergeCell ref="S117:S118"/>
    <mergeCell ref="T117:U118"/>
    <mergeCell ref="V117:W118"/>
    <mergeCell ref="X117:X118"/>
    <mergeCell ref="B119:E120"/>
    <mergeCell ref="F119:F120"/>
    <mergeCell ref="G119:H120"/>
    <mergeCell ref="I119:J120"/>
    <mergeCell ref="K119:K120"/>
    <mergeCell ref="O119:R120"/>
    <mergeCell ref="S119:S120"/>
    <mergeCell ref="T119:U120"/>
    <mergeCell ref="V119:W120"/>
    <mergeCell ref="X119:X120"/>
    <mergeCell ref="A128:K128"/>
    <mergeCell ref="N128:X128"/>
    <mergeCell ref="B130:C130"/>
    <mergeCell ref="O130:P130"/>
    <mergeCell ref="B131:C132"/>
    <mergeCell ref="H131:K135"/>
    <mergeCell ref="D130:G132"/>
    <mergeCell ref="Q130:T132"/>
    <mergeCell ref="K123:L123"/>
    <mergeCell ref="X123:Y123"/>
    <mergeCell ref="K124:L124"/>
    <mergeCell ref="X124:Y124"/>
    <mergeCell ref="K125:L125"/>
    <mergeCell ref="X125:Y125"/>
    <mergeCell ref="A136:A139"/>
    <mergeCell ref="B136:E136"/>
    <mergeCell ref="F136:G136"/>
    <mergeCell ref="H136:K136"/>
    <mergeCell ref="N136:N139"/>
    <mergeCell ref="O136:R136"/>
    <mergeCell ref="O131:P132"/>
    <mergeCell ref="U131:X135"/>
    <mergeCell ref="D133:G133"/>
    <mergeCell ref="Q133:T133"/>
    <mergeCell ref="A134:B135"/>
    <mergeCell ref="C134:C135"/>
    <mergeCell ref="D134:G135"/>
    <mergeCell ref="N134:O135"/>
    <mergeCell ref="P134:P135"/>
    <mergeCell ref="Q134:T135"/>
    <mergeCell ref="S136:T136"/>
    <mergeCell ref="U136:X136"/>
    <mergeCell ref="B137:E139"/>
    <mergeCell ref="O137:R139"/>
    <mergeCell ref="F138:F139"/>
    <mergeCell ref="G138:H139"/>
    <mergeCell ref="I138:J139"/>
    <mergeCell ref="K138:K139"/>
    <mergeCell ref="S138:S139"/>
    <mergeCell ref="T138:U139"/>
    <mergeCell ref="V138:W139"/>
    <mergeCell ref="X138:X139"/>
    <mergeCell ref="K144:L144"/>
    <mergeCell ref="X144:Y144"/>
    <mergeCell ref="K145:L145"/>
    <mergeCell ref="F159:F160"/>
    <mergeCell ref="G159:H160"/>
    <mergeCell ref="I159:J160"/>
    <mergeCell ref="K159:K160"/>
    <mergeCell ref="T161:U162"/>
    <mergeCell ref="V161:W162"/>
    <mergeCell ref="X161:X162"/>
    <mergeCell ref="B140:E141"/>
    <mergeCell ref="F140:F141"/>
    <mergeCell ref="G140:H141"/>
    <mergeCell ref="I140:J141"/>
    <mergeCell ref="K140:K141"/>
    <mergeCell ref="O140:R141"/>
    <mergeCell ref="S140:S141"/>
    <mergeCell ref="T140:U141"/>
    <mergeCell ref="V140:W141"/>
    <mergeCell ref="X140:X141"/>
    <mergeCell ref="A149:K149"/>
    <mergeCell ref="B151:C151"/>
    <mergeCell ref="B152:C153"/>
    <mergeCell ref="H152:K156"/>
    <mergeCell ref="D154:G154"/>
    <mergeCell ref="A155:B156"/>
    <mergeCell ref="C155:C156"/>
    <mergeCell ref="D151:G153"/>
    <mergeCell ref="Q151:T153"/>
    <mergeCell ref="N149:X149"/>
    <mergeCell ref="O151:P151"/>
    <mergeCell ref="O152:P153"/>
    <mergeCell ref="X159:X160"/>
    <mergeCell ref="A157:A160"/>
    <mergeCell ref="B173:C173"/>
    <mergeCell ref="O173:P173"/>
    <mergeCell ref="B174:C175"/>
    <mergeCell ref="H174:K178"/>
    <mergeCell ref="O174:P175"/>
    <mergeCell ref="O161:R162"/>
    <mergeCell ref="S161:S162"/>
    <mergeCell ref="D173:G175"/>
    <mergeCell ref="Q173:T175"/>
    <mergeCell ref="B161:E162"/>
    <mergeCell ref="F161:F162"/>
    <mergeCell ref="G161:H162"/>
    <mergeCell ref="I161:J162"/>
    <mergeCell ref="K161:K162"/>
    <mergeCell ref="D155:G156"/>
    <mergeCell ref="B157:E157"/>
    <mergeCell ref="F157:G157"/>
    <mergeCell ref="H157:K157"/>
    <mergeCell ref="B158:E160"/>
    <mergeCell ref="A179:A182"/>
    <mergeCell ref="B179:E179"/>
    <mergeCell ref="F179:G179"/>
    <mergeCell ref="H179:K179"/>
    <mergeCell ref="N179:N182"/>
    <mergeCell ref="O179:R179"/>
    <mergeCell ref="U174:X178"/>
    <mergeCell ref="D176:G176"/>
    <mergeCell ref="Q176:T176"/>
    <mergeCell ref="A177:B178"/>
    <mergeCell ref="C177:C178"/>
    <mergeCell ref="D177:G178"/>
    <mergeCell ref="N177:O178"/>
    <mergeCell ref="P177:P178"/>
    <mergeCell ref="Q177:T178"/>
    <mergeCell ref="S179:T179"/>
    <mergeCell ref="U179:X179"/>
    <mergeCell ref="B180:E182"/>
    <mergeCell ref="O180:R182"/>
    <mergeCell ref="F181:F182"/>
    <mergeCell ref="G181:H182"/>
    <mergeCell ref="I181:J182"/>
    <mergeCell ref="K181:K182"/>
    <mergeCell ref="S181:S182"/>
    <mergeCell ref="T181:U182"/>
    <mergeCell ref="V181:W182"/>
    <mergeCell ref="X181:X182"/>
    <mergeCell ref="B183:E184"/>
    <mergeCell ref="F183:F184"/>
    <mergeCell ref="G183:H184"/>
    <mergeCell ref="I183:J184"/>
    <mergeCell ref="K183:K184"/>
    <mergeCell ref="O183:R184"/>
    <mergeCell ref="S183:S184"/>
    <mergeCell ref="T183:U184"/>
    <mergeCell ref="V183:W184"/>
    <mergeCell ref="X183:X184"/>
    <mergeCell ref="A192:K192"/>
    <mergeCell ref="N192:X192"/>
    <mergeCell ref="B194:C194"/>
    <mergeCell ref="O194:P194"/>
    <mergeCell ref="B195:C196"/>
    <mergeCell ref="H195:K199"/>
    <mergeCell ref="D194:G196"/>
    <mergeCell ref="Q194:T196"/>
    <mergeCell ref="A200:A203"/>
    <mergeCell ref="B200:E200"/>
    <mergeCell ref="F200:G200"/>
    <mergeCell ref="H200:K200"/>
    <mergeCell ref="N200:N203"/>
    <mergeCell ref="O200:R200"/>
    <mergeCell ref="O195:P196"/>
    <mergeCell ref="U195:X199"/>
    <mergeCell ref="D197:G197"/>
    <mergeCell ref="Q197:T197"/>
    <mergeCell ref="A198:B199"/>
    <mergeCell ref="C198:C199"/>
    <mergeCell ref="D198:G199"/>
    <mergeCell ref="N198:O199"/>
    <mergeCell ref="P198:P199"/>
    <mergeCell ref="Q198:T199"/>
    <mergeCell ref="S200:T200"/>
    <mergeCell ref="U200:X200"/>
    <mergeCell ref="B201:E203"/>
    <mergeCell ref="O201:R203"/>
    <mergeCell ref="F202:F203"/>
    <mergeCell ref="G202:H203"/>
    <mergeCell ref="I202:J203"/>
    <mergeCell ref="K202:K203"/>
    <mergeCell ref="S202:S203"/>
    <mergeCell ref="T202:U203"/>
    <mergeCell ref="V202:W203"/>
    <mergeCell ref="X202:X203"/>
    <mergeCell ref="B204:E205"/>
    <mergeCell ref="F204:F205"/>
    <mergeCell ref="G204:H205"/>
    <mergeCell ref="I204:J205"/>
    <mergeCell ref="K204:K205"/>
    <mergeCell ref="O204:R205"/>
    <mergeCell ref="S204:S205"/>
    <mergeCell ref="T204:U205"/>
    <mergeCell ref="V204:W205"/>
    <mergeCell ref="X204:X205"/>
    <mergeCell ref="A213:K213"/>
    <mergeCell ref="N213:X213"/>
    <mergeCell ref="B215:C215"/>
    <mergeCell ref="O215:P215"/>
    <mergeCell ref="B216:C217"/>
    <mergeCell ref="H216:K220"/>
    <mergeCell ref="D215:G217"/>
    <mergeCell ref="Q215:T217"/>
    <mergeCell ref="K209:L209"/>
    <mergeCell ref="X209:Y209"/>
    <mergeCell ref="K210:L210"/>
    <mergeCell ref="X210:Y210"/>
    <mergeCell ref="A221:A224"/>
    <mergeCell ref="B221:E221"/>
    <mergeCell ref="F221:G221"/>
    <mergeCell ref="H221:K221"/>
    <mergeCell ref="N221:N224"/>
    <mergeCell ref="O221:R221"/>
    <mergeCell ref="O216:P217"/>
    <mergeCell ref="U216:X220"/>
    <mergeCell ref="D218:G218"/>
    <mergeCell ref="Q218:T218"/>
    <mergeCell ref="A219:B220"/>
    <mergeCell ref="C219:C220"/>
    <mergeCell ref="D219:G220"/>
    <mergeCell ref="N219:O220"/>
    <mergeCell ref="P219:P220"/>
    <mergeCell ref="Q219:T220"/>
    <mergeCell ref="S221:T221"/>
    <mergeCell ref="U221:X221"/>
    <mergeCell ref="B222:E224"/>
    <mergeCell ref="O222:R224"/>
    <mergeCell ref="F223:F224"/>
    <mergeCell ref="G223:H224"/>
    <mergeCell ref="I223:J224"/>
    <mergeCell ref="K223:K224"/>
    <mergeCell ref="S223:S224"/>
    <mergeCell ref="T223:U224"/>
    <mergeCell ref="V223:W224"/>
    <mergeCell ref="X223:X224"/>
    <mergeCell ref="B225:E226"/>
    <mergeCell ref="F225:F226"/>
    <mergeCell ref="G225:H226"/>
    <mergeCell ref="I225:J226"/>
    <mergeCell ref="K225:K226"/>
    <mergeCell ref="O225:R226"/>
    <mergeCell ref="S225:S226"/>
    <mergeCell ref="T225:U226"/>
    <mergeCell ref="V225:W226"/>
    <mergeCell ref="X225:X226"/>
    <mergeCell ref="A234:K234"/>
    <mergeCell ref="N234:X234"/>
    <mergeCell ref="B236:C236"/>
    <mergeCell ref="O236:P236"/>
    <mergeCell ref="B237:C238"/>
    <mergeCell ref="H237:K241"/>
    <mergeCell ref="D236:G238"/>
    <mergeCell ref="Q236:T238"/>
    <mergeCell ref="K229:L229"/>
    <mergeCell ref="X229:Y229"/>
    <mergeCell ref="K230:L230"/>
    <mergeCell ref="X230:Y230"/>
    <mergeCell ref="K231:L231"/>
    <mergeCell ref="X231:Y231"/>
    <mergeCell ref="A242:A245"/>
    <mergeCell ref="B242:E242"/>
    <mergeCell ref="F242:G242"/>
    <mergeCell ref="H242:K242"/>
    <mergeCell ref="N242:N245"/>
    <mergeCell ref="O242:R242"/>
    <mergeCell ref="O237:P238"/>
    <mergeCell ref="U237:X241"/>
    <mergeCell ref="D239:G239"/>
    <mergeCell ref="Q239:T239"/>
    <mergeCell ref="A240:B241"/>
    <mergeCell ref="C240:C241"/>
    <mergeCell ref="D240:G241"/>
    <mergeCell ref="N240:O241"/>
    <mergeCell ref="P240:P241"/>
    <mergeCell ref="Q240:T241"/>
    <mergeCell ref="S242:T242"/>
    <mergeCell ref="U242:X242"/>
    <mergeCell ref="B243:E245"/>
    <mergeCell ref="O243:R245"/>
    <mergeCell ref="F244:F245"/>
    <mergeCell ref="G244:H245"/>
    <mergeCell ref="I244:J245"/>
    <mergeCell ref="K244:K245"/>
    <mergeCell ref="S244:S245"/>
    <mergeCell ref="T244:U245"/>
    <mergeCell ref="V244:W245"/>
    <mergeCell ref="X244:X245"/>
    <mergeCell ref="B246:E247"/>
    <mergeCell ref="F246:F247"/>
    <mergeCell ref="G246:H247"/>
    <mergeCell ref="I246:J247"/>
    <mergeCell ref="K246:K247"/>
    <mergeCell ref="O246:R247"/>
    <mergeCell ref="S246:S247"/>
    <mergeCell ref="T246:U247"/>
    <mergeCell ref="V246:W247"/>
    <mergeCell ref="X246:X247"/>
    <mergeCell ref="A256:K256"/>
    <mergeCell ref="N256:X256"/>
    <mergeCell ref="B258:C258"/>
    <mergeCell ref="D258:G260"/>
    <mergeCell ref="O258:P258"/>
    <mergeCell ref="Q258:T260"/>
    <mergeCell ref="B259:C260"/>
    <mergeCell ref="H259:K263"/>
    <mergeCell ref="O259:P260"/>
    <mergeCell ref="U259:X263"/>
    <mergeCell ref="D261:G261"/>
    <mergeCell ref="Q261:T261"/>
    <mergeCell ref="A262:B263"/>
    <mergeCell ref="C262:C263"/>
    <mergeCell ref="D262:G263"/>
    <mergeCell ref="N262:O263"/>
    <mergeCell ref="P262:P263"/>
    <mergeCell ref="Q262:T263"/>
    <mergeCell ref="K250:L250"/>
    <mergeCell ref="X250:Y250"/>
    <mergeCell ref="K251:L251"/>
    <mergeCell ref="X251:Y251"/>
    <mergeCell ref="A264:A267"/>
    <mergeCell ref="B264:E264"/>
    <mergeCell ref="F264:G264"/>
    <mergeCell ref="H264:K264"/>
    <mergeCell ref="N264:N267"/>
    <mergeCell ref="O264:R264"/>
    <mergeCell ref="S264:T264"/>
    <mergeCell ref="U264:X264"/>
    <mergeCell ref="B265:E267"/>
    <mergeCell ref="O265:R267"/>
    <mergeCell ref="F266:F267"/>
    <mergeCell ref="G266:H267"/>
    <mergeCell ref="I266:J267"/>
    <mergeCell ref="K266:K267"/>
    <mergeCell ref="S266:S267"/>
    <mergeCell ref="T266:U267"/>
    <mergeCell ref="V266:W267"/>
    <mergeCell ref="X266:X267"/>
    <mergeCell ref="B268:E269"/>
    <mergeCell ref="F268:F269"/>
    <mergeCell ref="G268:H269"/>
    <mergeCell ref="I268:J269"/>
    <mergeCell ref="K268:K269"/>
    <mergeCell ref="O268:R269"/>
    <mergeCell ref="S268:S269"/>
    <mergeCell ref="T268:U269"/>
    <mergeCell ref="V268:W269"/>
    <mergeCell ref="X268:X269"/>
    <mergeCell ref="A277:K277"/>
    <mergeCell ref="N277:X277"/>
    <mergeCell ref="B279:C279"/>
    <mergeCell ref="O279:P279"/>
    <mergeCell ref="B280:C281"/>
    <mergeCell ref="H280:K284"/>
    <mergeCell ref="D279:G281"/>
    <mergeCell ref="Q279:T281"/>
    <mergeCell ref="A285:A288"/>
    <mergeCell ref="B285:E285"/>
    <mergeCell ref="F285:G285"/>
    <mergeCell ref="H285:K285"/>
    <mergeCell ref="N285:N288"/>
    <mergeCell ref="O285:R285"/>
    <mergeCell ref="O280:P281"/>
    <mergeCell ref="U280:X284"/>
    <mergeCell ref="D282:G282"/>
    <mergeCell ref="Q282:T282"/>
    <mergeCell ref="A283:B284"/>
    <mergeCell ref="C283:C284"/>
    <mergeCell ref="D283:G284"/>
    <mergeCell ref="N283:O284"/>
    <mergeCell ref="P283:P284"/>
    <mergeCell ref="Q283:T284"/>
    <mergeCell ref="S285:T285"/>
    <mergeCell ref="U285:X285"/>
    <mergeCell ref="B286:E288"/>
    <mergeCell ref="O286:R288"/>
    <mergeCell ref="F287:F288"/>
    <mergeCell ref="G287:H288"/>
    <mergeCell ref="I287:J288"/>
    <mergeCell ref="K287:K288"/>
    <mergeCell ref="S287:S288"/>
    <mergeCell ref="T287:U288"/>
    <mergeCell ref="V287:W288"/>
    <mergeCell ref="X287:X288"/>
    <mergeCell ref="B289:E290"/>
    <mergeCell ref="F289:F290"/>
    <mergeCell ref="G289:H290"/>
    <mergeCell ref="I289:J290"/>
    <mergeCell ref="K289:K290"/>
    <mergeCell ref="O289:R290"/>
    <mergeCell ref="S289:S290"/>
    <mergeCell ref="T289:U290"/>
    <mergeCell ref="V289:W290"/>
    <mergeCell ref="X289:X290"/>
    <mergeCell ref="A298:K298"/>
    <mergeCell ref="N298:X298"/>
    <mergeCell ref="B300:C300"/>
    <mergeCell ref="O300:P300"/>
    <mergeCell ref="B301:C302"/>
    <mergeCell ref="H301:K305"/>
    <mergeCell ref="D300:G302"/>
    <mergeCell ref="Q300:T302"/>
    <mergeCell ref="A306:A309"/>
    <mergeCell ref="B306:E306"/>
    <mergeCell ref="F306:G306"/>
    <mergeCell ref="H306:K306"/>
    <mergeCell ref="N306:N309"/>
    <mergeCell ref="O306:R306"/>
    <mergeCell ref="O301:P302"/>
    <mergeCell ref="U301:X305"/>
    <mergeCell ref="D303:G303"/>
    <mergeCell ref="Q303:T303"/>
    <mergeCell ref="A304:B305"/>
    <mergeCell ref="C304:C305"/>
    <mergeCell ref="D304:G305"/>
    <mergeCell ref="N304:O305"/>
    <mergeCell ref="P304:P305"/>
    <mergeCell ref="Q304:T305"/>
    <mergeCell ref="S306:T306"/>
    <mergeCell ref="U306:X306"/>
    <mergeCell ref="B307:E309"/>
    <mergeCell ref="O307:R309"/>
    <mergeCell ref="F308:F309"/>
    <mergeCell ref="G308:H309"/>
    <mergeCell ref="I308:J309"/>
    <mergeCell ref="K308:K309"/>
    <mergeCell ref="S308:S309"/>
    <mergeCell ref="T308:U309"/>
    <mergeCell ref="V308:W309"/>
    <mergeCell ref="X308:X309"/>
    <mergeCell ref="B310:E311"/>
    <mergeCell ref="F310:F311"/>
    <mergeCell ref="G310:H311"/>
    <mergeCell ref="I310:J311"/>
    <mergeCell ref="K310:K311"/>
    <mergeCell ref="O310:R311"/>
    <mergeCell ref="S310:S311"/>
    <mergeCell ref="T310:U311"/>
    <mergeCell ref="V310:W311"/>
    <mergeCell ref="X310:X311"/>
    <mergeCell ref="A320:K320"/>
    <mergeCell ref="N320:X320"/>
    <mergeCell ref="B322:C322"/>
    <mergeCell ref="D322:G324"/>
    <mergeCell ref="O322:P322"/>
    <mergeCell ref="Q322:T324"/>
    <mergeCell ref="B323:C324"/>
    <mergeCell ref="H323:K327"/>
    <mergeCell ref="O323:P324"/>
    <mergeCell ref="U323:X327"/>
    <mergeCell ref="D325:G325"/>
    <mergeCell ref="Q325:T325"/>
    <mergeCell ref="A326:B327"/>
    <mergeCell ref="C326:C327"/>
    <mergeCell ref="D326:G327"/>
    <mergeCell ref="N326:O327"/>
    <mergeCell ref="P326:P327"/>
    <mergeCell ref="Q326:T327"/>
    <mergeCell ref="K316:L316"/>
    <mergeCell ref="X316:Y316"/>
    <mergeCell ref="A328:A331"/>
    <mergeCell ref="B328:E328"/>
    <mergeCell ref="F328:G328"/>
    <mergeCell ref="H328:K328"/>
    <mergeCell ref="N328:N331"/>
    <mergeCell ref="O328:R328"/>
    <mergeCell ref="S328:T328"/>
    <mergeCell ref="U328:X328"/>
    <mergeCell ref="B329:E331"/>
    <mergeCell ref="O329:R331"/>
    <mergeCell ref="F330:F331"/>
    <mergeCell ref="G330:H331"/>
    <mergeCell ref="I330:J331"/>
    <mergeCell ref="K330:K331"/>
    <mergeCell ref="S330:S331"/>
    <mergeCell ref="T330:U331"/>
    <mergeCell ref="V330:W331"/>
    <mergeCell ref="X330:X331"/>
    <mergeCell ref="B332:E333"/>
    <mergeCell ref="F332:F333"/>
    <mergeCell ref="G332:H333"/>
    <mergeCell ref="I332:J333"/>
    <mergeCell ref="K332:K333"/>
    <mergeCell ref="O332:R333"/>
    <mergeCell ref="S332:S333"/>
    <mergeCell ref="T332:U333"/>
    <mergeCell ref="V332:W333"/>
    <mergeCell ref="X332:X333"/>
    <mergeCell ref="A341:K341"/>
    <mergeCell ref="N341:X341"/>
    <mergeCell ref="B343:C343"/>
    <mergeCell ref="D343:G345"/>
    <mergeCell ref="O343:P343"/>
    <mergeCell ref="Q343:T345"/>
    <mergeCell ref="B344:C345"/>
    <mergeCell ref="H344:K348"/>
    <mergeCell ref="O344:P345"/>
    <mergeCell ref="U344:X348"/>
    <mergeCell ref="D346:G346"/>
    <mergeCell ref="Q346:T346"/>
    <mergeCell ref="A347:B348"/>
    <mergeCell ref="C347:C348"/>
    <mergeCell ref="D347:G348"/>
    <mergeCell ref="N347:O348"/>
    <mergeCell ref="P347:P348"/>
    <mergeCell ref="Q347:T348"/>
    <mergeCell ref="K336:L336"/>
    <mergeCell ref="X336:Y336"/>
    <mergeCell ref="K337:L337"/>
    <mergeCell ref="X337:Y337"/>
    <mergeCell ref="A349:A352"/>
    <mergeCell ref="B349:E349"/>
    <mergeCell ref="F349:G349"/>
    <mergeCell ref="H349:K349"/>
    <mergeCell ref="N349:N352"/>
    <mergeCell ref="O349:R349"/>
    <mergeCell ref="S349:T349"/>
    <mergeCell ref="U349:X349"/>
    <mergeCell ref="B350:E352"/>
    <mergeCell ref="O350:R352"/>
    <mergeCell ref="F351:F352"/>
    <mergeCell ref="G351:H352"/>
    <mergeCell ref="I351:J352"/>
    <mergeCell ref="K351:K352"/>
    <mergeCell ref="S351:S352"/>
    <mergeCell ref="T351:U352"/>
    <mergeCell ref="V351:W352"/>
    <mergeCell ref="X351:X352"/>
    <mergeCell ref="B353:E354"/>
    <mergeCell ref="F353:F354"/>
    <mergeCell ref="G353:H354"/>
    <mergeCell ref="I353:J354"/>
    <mergeCell ref="K353:K354"/>
    <mergeCell ref="O353:R354"/>
    <mergeCell ref="S353:S354"/>
    <mergeCell ref="T353:U354"/>
    <mergeCell ref="V353:W354"/>
    <mergeCell ref="X353:X354"/>
    <mergeCell ref="A362:K362"/>
    <mergeCell ref="N362:X362"/>
    <mergeCell ref="B364:C364"/>
    <mergeCell ref="D364:G366"/>
    <mergeCell ref="O364:P364"/>
    <mergeCell ref="Q364:T366"/>
    <mergeCell ref="B365:C366"/>
    <mergeCell ref="H365:K369"/>
    <mergeCell ref="O365:P366"/>
    <mergeCell ref="U365:X369"/>
    <mergeCell ref="D367:G367"/>
    <mergeCell ref="Q367:T367"/>
    <mergeCell ref="A368:B369"/>
    <mergeCell ref="C368:C369"/>
    <mergeCell ref="D368:G369"/>
    <mergeCell ref="N368:O369"/>
    <mergeCell ref="P368:P369"/>
    <mergeCell ref="Q368:T369"/>
    <mergeCell ref="A370:A373"/>
    <mergeCell ref="B370:E370"/>
    <mergeCell ref="F370:G370"/>
    <mergeCell ref="H370:K370"/>
    <mergeCell ref="N370:N373"/>
    <mergeCell ref="O370:R370"/>
    <mergeCell ref="S370:T370"/>
    <mergeCell ref="U370:X370"/>
    <mergeCell ref="B371:E373"/>
    <mergeCell ref="O371:R373"/>
    <mergeCell ref="F372:F373"/>
    <mergeCell ref="G372:H373"/>
    <mergeCell ref="I372:J373"/>
    <mergeCell ref="K372:K373"/>
    <mergeCell ref="S372:S373"/>
    <mergeCell ref="T372:U373"/>
    <mergeCell ref="V372:W373"/>
    <mergeCell ref="X372:X373"/>
    <mergeCell ref="B374:E375"/>
    <mergeCell ref="F374:F375"/>
    <mergeCell ref="G374:H375"/>
    <mergeCell ref="I374:J375"/>
    <mergeCell ref="K374:K375"/>
    <mergeCell ref="O374:R375"/>
    <mergeCell ref="S374:S375"/>
    <mergeCell ref="T374:U375"/>
    <mergeCell ref="V374:W375"/>
    <mergeCell ref="X374:X375"/>
    <mergeCell ref="A383:K383"/>
    <mergeCell ref="N383:X383"/>
    <mergeCell ref="B385:C385"/>
    <mergeCell ref="D385:G387"/>
    <mergeCell ref="O385:P385"/>
    <mergeCell ref="Q385:T387"/>
    <mergeCell ref="B386:C387"/>
    <mergeCell ref="H386:K390"/>
    <mergeCell ref="O386:P387"/>
    <mergeCell ref="U386:X390"/>
    <mergeCell ref="D388:G388"/>
    <mergeCell ref="Q388:T388"/>
    <mergeCell ref="A389:B390"/>
    <mergeCell ref="C389:C390"/>
    <mergeCell ref="D389:G390"/>
    <mergeCell ref="N389:O390"/>
    <mergeCell ref="P389:P390"/>
    <mergeCell ref="Q389:T390"/>
    <mergeCell ref="A391:A394"/>
    <mergeCell ref="B391:E391"/>
    <mergeCell ref="F391:G391"/>
    <mergeCell ref="H391:K391"/>
    <mergeCell ref="N391:N394"/>
    <mergeCell ref="O391:R391"/>
    <mergeCell ref="S391:T391"/>
    <mergeCell ref="U391:X391"/>
    <mergeCell ref="B392:E394"/>
    <mergeCell ref="O392:R394"/>
    <mergeCell ref="F393:F394"/>
    <mergeCell ref="G393:H394"/>
    <mergeCell ref="I393:J394"/>
    <mergeCell ref="K393:K394"/>
    <mergeCell ref="S393:S394"/>
    <mergeCell ref="T393:U394"/>
    <mergeCell ref="V393:W394"/>
    <mergeCell ref="X393:X394"/>
    <mergeCell ref="B395:E396"/>
    <mergeCell ref="F395:F396"/>
    <mergeCell ref="G395:H396"/>
    <mergeCell ref="I395:J396"/>
    <mergeCell ref="K395:K396"/>
    <mergeCell ref="O395:R396"/>
    <mergeCell ref="S395:S396"/>
    <mergeCell ref="T395:U396"/>
    <mergeCell ref="V395:W396"/>
    <mergeCell ref="X395:X396"/>
    <mergeCell ref="A405:K405"/>
    <mergeCell ref="N405:X405"/>
    <mergeCell ref="B407:C407"/>
    <mergeCell ref="D407:G409"/>
    <mergeCell ref="O407:P407"/>
    <mergeCell ref="Q407:T409"/>
    <mergeCell ref="B408:C409"/>
    <mergeCell ref="H408:K412"/>
    <mergeCell ref="O408:P409"/>
    <mergeCell ref="U408:X412"/>
    <mergeCell ref="D410:G410"/>
    <mergeCell ref="Q410:T410"/>
    <mergeCell ref="A411:B412"/>
    <mergeCell ref="C411:C412"/>
    <mergeCell ref="D411:G412"/>
    <mergeCell ref="N411:O412"/>
    <mergeCell ref="P411:P412"/>
    <mergeCell ref="Q411:T412"/>
    <mergeCell ref="K401:L401"/>
    <mergeCell ref="X401:Y401"/>
    <mergeCell ref="A413:A416"/>
    <mergeCell ref="B413:E413"/>
    <mergeCell ref="F413:G413"/>
    <mergeCell ref="H413:K413"/>
    <mergeCell ref="N413:N416"/>
    <mergeCell ref="O413:R413"/>
    <mergeCell ref="S413:T413"/>
    <mergeCell ref="U413:X413"/>
    <mergeCell ref="B414:E416"/>
    <mergeCell ref="O414:R416"/>
    <mergeCell ref="V415:W416"/>
    <mergeCell ref="X415:X416"/>
    <mergeCell ref="F415:F416"/>
    <mergeCell ref="G415:H416"/>
    <mergeCell ref="I415:J416"/>
    <mergeCell ref="K415:K416"/>
    <mergeCell ref="S415:S416"/>
    <mergeCell ref="T415:U416"/>
  </mergeCells>
  <phoneticPr fontId="41"/>
  <dataValidations count="1">
    <dataValidation type="list" allowBlank="1" showInputMessage="1" showErrorMessage="1" sqref="H4:K8 H216:K220 U216:X220 U4:X8 H25:K29 U25:X29 H46:K50 U46:X50 H67:K71 U67:X71 H152:K156 U152:X156 H88:K92 U88:X92 H131:K135 U131:X135 H301:K305 U301:X305 H110:K114 U110:X114 H237:K241 U237:X241 H280:K284 U280:X284 H259:K263 U259:X263 H174:K178 U174:X178 H195:K199 U195:X199 H323:K327 U323:X327 H344:K348 U344:X348 H365:K369 U365:X369 H450:K454 U450:X454 H386:K390 U386:X390 H429:K433 U429:X433 H408:K412 U408:X412 H472:K476 U472:X476 H493:K497 U493:X497 H514:K518 U514:X518 H599:K603 U599:X603 H535:K539 U535:X539 H578:K582 U578:X582 H557:K561 U557:X561 H621:K625 U621:X625 H642:K646 U642:X646 H663:K667 U663:X667 H748:K752 U748:X752 H684:K688 U684:X688 H727:K731 U727:X731 H706:K710 U706:X710 H770:K774 U770:X774 H791:K795 U791:X795 H812:K816 U812:X816 H833:K837 U833:X837">
      <formula1>$AB$3:$AB$9</formula1>
    </dataValidation>
  </dataValidations>
  <pageMargins left="0.7" right="0.7" top="0.75" bottom="0.75" header="0.3" footer="0.3"/>
  <pageSetup paperSize="9" scale="39" orientation="landscape" verticalDpi="0" r:id="rId1"/>
  <rowBreaks count="19" manualBreakCount="19">
    <brk id="41" max="24" man="1"/>
    <brk id="83" max="24" man="1"/>
    <brk id="126" max="24" man="1"/>
    <brk id="169" max="24" man="1"/>
    <brk id="211" max="24" man="1"/>
    <brk id="254" max="24" man="1"/>
    <brk id="296" max="24" man="1"/>
    <brk id="339" max="24" man="1"/>
    <brk id="381" max="24" man="1"/>
    <brk id="424" max="24" man="1"/>
    <brk id="467" max="24" man="1"/>
    <brk id="509" max="24" man="1"/>
    <brk id="552" max="24" man="1"/>
    <brk id="594" max="24" man="1"/>
    <brk id="637" max="24" man="1"/>
    <brk id="679" max="24" man="1"/>
    <brk id="722" max="24" man="1"/>
    <brk id="765" max="24" man="1"/>
    <brk id="807" max="24" man="1"/>
  </rowBreaks>
  <colBreaks count="1" manualBreakCount="1">
    <brk id="25"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資格</xm:f>
          </x14:formula1>
          <xm:sqref>WVP983091:WVS983095 JD4:JG8 SZ4:TC8 ACV4:ACY8 AMR4:AMU8 AWN4:AWQ8 BGJ4:BGM8 BQF4:BQI8 CAB4:CAE8 CJX4:CKA8 CTT4:CTW8 DDP4:DDS8 DNL4:DNO8 DXH4:DXK8 EHD4:EHG8 EQZ4:ERC8 FAV4:FAY8 FKR4:FKU8 FUN4:FUQ8 GEJ4:GEM8 GOF4:GOI8 GYB4:GYE8 HHX4:HIA8 HRT4:HRW8 IBP4:IBS8 ILL4:ILO8 IVH4:IVK8 JFD4:JFG8 JOZ4:JPC8 JYV4:JYY8 KIR4:KIU8 KSN4:KSQ8 LCJ4:LCM8 LMF4:LMI8 LWB4:LWE8 MFX4:MGA8 MPT4:MPW8 MZP4:MZS8 NJL4:NJO8 NTH4:NTK8 ODD4:ODG8 OMZ4:ONC8 OWV4:OWY8 PGR4:PGU8 PQN4:PQQ8 QAJ4:QAM8 QKF4:QKI8 QUB4:QUE8 RDX4:REA8 RNT4:RNW8 RXP4:RXS8 SHL4:SHO8 SRH4:SRK8 TBD4:TBG8 TKZ4:TLC8 TUV4:TUY8 UER4:UEU8 UON4:UOQ8 UYJ4:UYM8 VIF4:VII8 VSB4:VSE8 WBX4:WCA8 WLT4:WLW8 WVP4:WVS8 H65439:K65443 JD65439:JG65443 SZ65439:TC65443 ACV65439:ACY65443 AMR65439:AMU65443 AWN65439:AWQ65443 BGJ65439:BGM65443 BQF65439:BQI65443 CAB65439:CAE65443 CJX65439:CKA65443 CTT65439:CTW65443 DDP65439:DDS65443 DNL65439:DNO65443 DXH65439:DXK65443 EHD65439:EHG65443 EQZ65439:ERC65443 FAV65439:FAY65443 FKR65439:FKU65443 FUN65439:FUQ65443 GEJ65439:GEM65443 GOF65439:GOI65443 GYB65439:GYE65443 HHX65439:HIA65443 HRT65439:HRW65443 IBP65439:IBS65443 ILL65439:ILO65443 IVH65439:IVK65443 JFD65439:JFG65443 JOZ65439:JPC65443 JYV65439:JYY65443 KIR65439:KIU65443 KSN65439:KSQ65443 LCJ65439:LCM65443 LMF65439:LMI65443 LWB65439:LWE65443 MFX65439:MGA65443 MPT65439:MPW65443 MZP65439:MZS65443 NJL65439:NJO65443 NTH65439:NTK65443 ODD65439:ODG65443 OMZ65439:ONC65443 OWV65439:OWY65443 PGR65439:PGU65443 PQN65439:PQQ65443 QAJ65439:QAM65443 QKF65439:QKI65443 QUB65439:QUE65443 RDX65439:REA65443 RNT65439:RNW65443 RXP65439:RXS65443 SHL65439:SHO65443 SRH65439:SRK65443 TBD65439:TBG65443 TKZ65439:TLC65443 TUV65439:TUY65443 UER65439:UEU65443 UON65439:UOQ65443 UYJ65439:UYM65443 VIF65439:VII65443 VSB65439:VSE65443 WBX65439:WCA65443 WLT65439:WLW65443 WVP65439:WVS65443 H130975:K130979 JD130975:JG130979 SZ130975:TC130979 ACV130975:ACY130979 AMR130975:AMU130979 AWN130975:AWQ130979 BGJ130975:BGM130979 BQF130975:BQI130979 CAB130975:CAE130979 CJX130975:CKA130979 CTT130975:CTW130979 DDP130975:DDS130979 DNL130975:DNO130979 DXH130975:DXK130979 EHD130975:EHG130979 EQZ130975:ERC130979 FAV130975:FAY130979 FKR130975:FKU130979 FUN130975:FUQ130979 GEJ130975:GEM130979 GOF130975:GOI130979 GYB130975:GYE130979 HHX130975:HIA130979 HRT130975:HRW130979 IBP130975:IBS130979 ILL130975:ILO130979 IVH130975:IVK130979 JFD130975:JFG130979 JOZ130975:JPC130979 JYV130975:JYY130979 KIR130975:KIU130979 KSN130975:KSQ130979 LCJ130975:LCM130979 LMF130975:LMI130979 LWB130975:LWE130979 MFX130975:MGA130979 MPT130975:MPW130979 MZP130975:MZS130979 NJL130975:NJO130979 NTH130975:NTK130979 ODD130975:ODG130979 OMZ130975:ONC130979 OWV130975:OWY130979 PGR130975:PGU130979 PQN130975:PQQ130979 QAJ130975:QAM130979 QKF130975:QKI130979 QUB130975:QUE130979 RDX130975:REA130979 RNT130975:RNW130979 RXP130975:RXS130979 SHL130975:SHO130979 SRH130975:SRK130979 TBD130975:TBG130979 TKZ130975:TLC130979 TUV130975:TUY130979 UER130975:UEU130979 UON130975:UOQ130979 UYJ130975:UYM130979 VIF130975:VII130979 VSB130975:VSE130979 WBX130975:WCA130979 WLT130975:WLW130979 WVP130975:WVS130979 H196511:K196515 JD196511:JG196515 SZ196511:TC196515 ACV196511:ACY196515 AMR196511:AMU196515 AWN196511:AWQ196515 BGJ196511:BGM196515 BQF196511:BQI196515 CAB196511:CAE196515 CJX196511:CKA196515 CTT196511:CTW196515 DDP196511:DDS196515 DNL196511:DNO196515 DXH196511:DXK196515 EHD196511:EHG196515 EQZ196511:ERC196515 FAV196511:FAY196515 FKR196511:FKU196515 FUN196511:FUQ196515 GEJ196511:GEM196515 GOF196511:GOI196515 GYB196511:GYE196515 HHX196511:HIA196515 HRT196511:HRW196515 IBP196511:IBS196515 ILL196511:ILO196515 IVH196511:IVK196515 JFD196511:JFG196515 JOZ196511:JPC196515 JYV196511:JYY196515 KIR196511:KIU196515 KSN196511:KSQ196515 LCJ196511:LCM196515 LMF196511:LMI196515 LWB196511:LWE196515 MFX196511:MGA196515 MPT196511:MPW196515 MZP196511:MZS196515 NJL196511:NJO196515 NTH196511:NTK196515 ODD196511:ODG196515 OMZ196511:ONC196515 OWV196511:OWY196515 PGR196511:PGU196515 PQN196511:PQQ196515 QAJ196511:QAM196515 QKF196511:QKI196515 QUB196511:QUE196515 RDX196511:REA196515 RNT196511:RNW196515 RXP196511:RXS196515 SHL196511:SHO196515 SRH196511:SRK196515 TBD196511:TBG196515 TKZ196511:TLC196515 TUV196511:TUY196515 UER196511:UEU196515 UON196511:UOQ196515 UYJ196511:UYM196515 VIF196511:VII196515 VSB196511:VSE196515 WBX196511:WCA196515 WLT196511:WLW196515 WVP196511:WVS196515 H262047:K262051 JD262047:JG262051 SZ262047:TC262051 ACV262047:ACY262051 AMR262047:AMU262051 AWN262047:AWQ262051 BGJ262047:BGM262051 BQF262047:BQI262051 CAB262047:CAE262051 CJX262047:CKA262051 CTT262047:CTW262051 DDP262047:DDS262051 DNL262047:DNO262051 DXH262047:DXK262051 EHD262047:EHG262051 EQZ262047:ERC262051 FAV262047:FAY262051 FKR262047:FKU262051 FUN262047:FUQ262051 GEJ262047:GEM262051 GOF262047:GOI262051 GYB262047:GYE262051 HHX262047:HIA262051 HRT262047:HRW262051 IBP262047:IBS262051 ILL262047:ILO262051 IVH262047:IVK262051 JFD262047:JFG262051 JOZ262047:JPC262051 JYV262047:JYY262051 KIR262047:KIU262051 KSN262047:KSQ262051 LCJ262047:LCM262051 LMF262047:LMI262051 LWB262047:LWE262051 MFX262047:MGA262051 MPT262047:MPW262051 MZP262047:MZS262051 NJL262047:NJO262051 NTH262047:NTK262051 ODD262047:ODG262051 OMZ262047:ONC262051 OWV262047:OWY262051 PGR262047:PGU262051 PQN262047:PQQ262051 QAJ262047:QAM262051 QKF262047:QKI262051 QUB262047:QUE262051 RDX262047:REA262051 RNT262047:RNW262051 RXP262047:RXS262051 SHL262047:SHO262051 SRH262047:SRK262051 TBD262047:TBG262051 TKZ262047:TLC262051 TUV262047:TUY262051 UER262047:UEU262051 UON262047:UOQ262051 UYJ262047:UYM262051 VIF262047:VII262051 VSB262047:VSE262051 WBX262047:WCA262051 WLT262047:WLW262051 WVP262047:WVS262051 H327583:K327587 JD327583:JG327587 SZ327583:TC327587 ACV327583:ACY327587 AMR327583:AMU327587 AWN327583:AWQ327587 BGJ327583:BGM327587 BQF327583:BQI327587 CAB327583:CAE327587 CJX327583:CKA327587 CTT327583:CTW327587 DDP327583:DDS327587 DNL327583:DNO327587 DXH327583:DXK327587 EHD327583:EHG327587 EQZ327583:ERC327587 FAV327583:FAY327587 FKR327583:FKU327587 FUN327583:FUQ327587 GEJ327583:GEM327587 GOF327583:GOI327587 GYB327583:GYE327587 HHX327583:HIA327587 HRT327583:HRW327587 IBP327583:IBS327587 ILL327583:ILO327587 IVH327583:IVK327587 JFD327583:JFG327587 JOZ327583:JPC327587 JYV327583:JYY327587 KIR327583:KIU327587 KSN327583:KSQ327587 LCJ327583:LCM327587 LMF327583:LMI327587 LWB327583:LWE327587 MFX327583:MGA327587 MPT327583:MPW327587 MZP327583:MZS327587 NJL327583:NJO327587 NTH327583:NTK327587 ODD327583:ODG327587 OMZ327583:ONC327587 OWV327583:OWY327587 PGR327583:PGU327587 PQN327583:PQQ327587 QAJ327583:QAM327587 QKF327583:QKI327587 QUB327583:QUE327587 RDX327583:REA327587 RNT327583:RNW327587 RXP327583:RXS327587 SHL327583:SHO327587 SRH327583:SRK327587 TBD327583:TBG327587 TKZ327583:TLC327587 TUV327583:TUY327587 UER327583:UEU327587 UON327583:UOQ327587 UYJ327583:UYM327587 VIF327583:VII327587 VSB327583:VSE327587 WBX327583:WCA327587 WLT327583:WLW327587 WVP327583:WVS327587 H393119:K393123 JD393119:JG393123 SZ393119:TC393123 ACV393119:ACY393123 AMR393119:AMU393123 AWN393119:AWQ393123 BGJ393119:BGM393123 BQF393119:BQI393123 CAB393119:CAE393123 CJX393119:CKA393123 CTT393119:CTW393123 DDP393119:DDS393123 DNL393119:DNO393123 DXH393119:DXK393123 EHD393119:EHG393123 EQZ393119:ERC393123 FAV393119:FAY393123 FKR393119:FKU393123 FUN393119:FUQ393123 GEJ393119:GEM393123 GOF393119:GOI393123 GYB393119:GYE393123 HHX393119:HIA393123 HRT393119:HRW393123 IBP393119:IBS393123 ILL393119:ILO393123 IVH393119:IVK393123 JFD393119:JFG393123 JOZ393119:JPC393123 JYV393119:JYY393123 KIR393119:KIU393123 KSN393119:KSQ393123 LCJ393119:LCM393123 LMF393119:LMI393123 LWB393119:LWE393123 MFX393119:MGA393123 MPT393119:MPW393123 MZP393119:MZS393123 NJL393119:NJO393123 NTH393119:NTK393123 ODD393119:ODG393123 OMZ393119:ONC393123 OWV393119:OWY393123 PGR393119:PGU393123 PQN393119:PQQ393123 QAJ393119:QAM393123 QKF393119:QKI393123 QUB393119:QUE393123 RDX393119:REA393123 RNT393119:RNW393123 RXP393119:RXS393123 SHL393119:SHO393123 SRH393119:SRK393123 TBD393119:TBG393123 TKZ393119:TLC393123 TUV393119:TUY393123 UER393119:UEU393123 UON393119:UOQ393123 UYJ393119:UYM393123 VIF393119:VII393123 VSB393119:VSE393123 WBX393119:WCA393123 WLT393119:WLW393123 WVP393119:WVS393123 H458655:K458659 JD458655:JG458659 SZ458655:TC458659 ACV458655:ACY458659 AMR458655:AMU458659 AWN458655:AWQ458659 BGJ458655:BGM458659 BQF458655:BQI458659 CAB458655:CAE458659 CJX458655:CKA458659 CTT458655:CTW458659 DDP458655:DDS458659 DNL458655:DNO458659 DXH458655:DXK458659 EHD458655:EHG458659 EQZ458655:ERC458659 FAV458655:FAY458659 FKR458655:FKU458659 FUN458655:FUQ458659 GEJ458655:GEM458659 GOF458655:GOI458659 GYB458655:GYE458659 HHX458655:HIA458659 HRT458655:HRW458659 IBP458655:IBS458659 ILL458655:ILO458659 IVH458655:IVK458659 JFD458655:JFG458659 JOZ458655:JPC458659 JYV458655:JYY458659 KIR458655:KIU458659 KSN458655:KSQ458659 LCJ458655:LCM458659 LMF458655:LMI458659 LWB458655:LWE458659 MFX458655:MGA458659 MPT458655:MPW458659 MZP458655:MZS458659 NJL458655:NJO458659 NTH458655:NTK458659 ODD458655:ODG458659 OMZ458655:ONC458659 OWV458655:OWY458659 PGR458655:PGU458659 PQN458655:PQQ458659 QAJ458655:QAM458659 QKF458655:QKI458659 QUB458655:QUE458659 RDX458655:REA458659 RNT458655:RNW458659 RXP458655:RXS458659 SHL458655:SHO458659 SRH458655:SRK458659 TBD458655:TBG458659 TKZ458655:TLC458659 TUV458655:TUY458659 UER458655:UEU458659 UON458655:UOQ458659 UYJ458655:UYM458659 VIF458655:VII458659 VSB458655:VSE458659 WBX458655:WCA458659 WLT458655:WLW458659 WVP458655:WVS458659 H524191:K524195 JD524191:JG524195 SZ524191:TC524195 ACV524191:ACY524195 AMR524191:AMU524195 AWN524191:AWQ524195 BGJ524191:BGM524195 BQF524191:BQI524195 CAB524191:CAE524195 CJX524191:CKA524195 CTT524191:CTW524195 DDP524191:DDS524195 DNL524191:DNO524195 DXH524191:DXK524195 EHD524191:EHG524195 EQZ524191:ERC524195 FAV524191:FAY524195 FKR524191:FKU524195 FUN524191:FUQ524195 GEJ524191:GEM524195 GOF524191:GOI524195 GYB524191:GYE524195 HHX524191:HIA524195 HRT524191:HRW524195 IBP524191:IBS524195 ILL524191:ILO524195 IVH524191:IVK524195 JFD524191:JFG524195 JOZ524191:JPC524195 JYV524191:JYY524195 KIR524191:KIU524195 KSN524191:KSQ524195 LCJ524191:LCM524195 LMF524191:LMI524195 LWB524191:LWE524195 MFX524191:MGA524195 MPT524191:MPW524195 MZP524191:MZS524195 NJL524191:NJO524195 NTH524191:NTK524195 ODD524191:ODG524195 OMZ524191:ONC524195 OWV524191:OWY524195 PGR524191:PGU524195 PQN524191:PQQ524195 QAJ524191:QAM524195 QKF524191:QKI524195 QUB524191:QUE524195 RDX524191:REA524195 RNT524191:RNW524195 RXP524191:RXS524195 SHL524191:SHO524195 SRH524191:SRK524195 TBD524191:TBG524195 TKZ524191:TLC524195 TUV524191:TUY524195 UER524191:UEU524195 UON524191:UOQ524195 UYJ524191:UYM524195 VIF524191:VII524195 VSB524191:VSE524195 WBX524191:WCA524195 WLT524191:WLW524195 WVP524191:WVS524195 H589727:K589731 JD589727:JG589731 SZ589727:TC589731 ACV589727:ACY589731 AMR589727:AMU589731 AWN589727:AWQ589731 BGJ589727:BGM589731 BQF589727:BQI589731 CAB589727:CAE589731 CJX589727:CKA589731 CTT589727:CTW589731 DDP589727:DDS589731 DNL589727:DNO589731 DXH589727:DXK589731 EHD589727:EHG589731 EQZ589727:ERC589731 FAV589727:FAY589731 FKR589727:FKU589731 FUN589727:FUQ589731 GEJ589727:GEM589731 GOF589727:GOI589731 GYB589727:GYE589731 HHX589727:HIA589731 HRT589727:HRW589731 IBP589727:IBS589731 ILL589727:ILO589731 IVH589727:IVK589731 JFD589727:JFG589731 JOZ589727:JPC589731 JYV589727:JYY589731 KIR589727:KIU589731 KSN589727:KSQ589731 LCJ589727:LCM589731 LMF589727:LMI589731 LWB589727:LWE589731 MFX589727:MGA589731 MPT589727:MPW589731 MZP589727:MZS589731 NJL589727:NJO589731 NTH589727:NTK589731 ODD589727:ODG589731 OMZ589727:ONC589731 OWV589727:OWY589731 PGR589727:PGU589731 PQN589727:PQQ589731 QAJ589727:QAM589731 QKF589727:QKI589731 QUB589727:QUE589731 RDX589727:REA589731 RNT589727:RNW589731 RXP589727:RXS589731 SHL589727:SHO589731 SRH589727:SRK589731 TBD589727:TBG589731 TKZ589727:TLC589731 TUV589727:TUY589731 UER589727:UEU589731 UON589727:UOQ589731 UYJ589727:UYM589731 VIF589727:VII589731 VSB589727:VSE589731 WBX589727:WCA589731 WLT589727:WLW589731 WVP589727:WVS589731 H655263:K655267 JD655263:JG655267 SZ655263:TC655267 ACV655263:ACY655267 AMR655263:AMU655267 AWN655263:AWQ655267 BGJ655263:BGM655267 BQF655263:BQI655267 CAB655263:CAE655267 CJX655263:CKA655267 CTT655263:CTW655267 DDP655263:DDS655267 DNL655263:DNO655267 DXH655263:DXK655267 EHD655263:EHG655267 EQZ655263:ERC655267 FAV655263:FAY655267 FKR655263:FKU655267 FUN655263:FUQ655267 GEJ655263:GEM655267 GOF655263:GOI655267 GYB655263:GYE655267 HHX655263:HIA655267 HRT655263:HRW655267 IBP655263:IBS655267 ILL655263:ILO655267 IVH655263:IVK655267 JFD655263:JFG655267 JOZ655263:JPC655267 JYV655263:JYY655267 KIR655263:KIU655267 KSN655263:KSQ655267 LCJ655263:LCM655267 LMF655263:LMI655267 LWB655263:LWE655267 MFX655263:MGA655267 MPT655263:MPW655267 MZP655263:MZS655267 NJL655263:NJO655267 NTH655263:NTK655267 ODD655263:ODG655267 OMZ655263:ONC655267 OWV655263:OWY655267 PGR655263:PGU655267 PQN655263:PQQ655267 QAJ655263:QAM655267 QKF655263:QKI655267 QUB655263:QUE655267 RDX655263:REA655267 RNT655263:RNW655267 RXP655263:RXS655267 SHL655263:SHO655267 SRH655263:SRK655267 TBD655263:TBG655267 TKZ655263:TLC655267 TUV655263:TUY655267 UER655263:UEU655267 UON655263:UOQ655267 UYJ655263:UYM655267 VIF655263:VII655267 VSB655263:VSE655267 WBX655263:WCA655267 WLT655263:WLW655267 WVP655263:WVS655267 H720799:K720803 JD720799:JG720803 SZ720799:TC720803 ACV720799:ACY720803 AMR720799:AMU720803 AWN720799:AWQ720803 BGJ720799:BGM720803 BQF720799:BQI720803 CAB720799:CAE720803 CJX720799:CKA720803 CTT720799:CTW720803 DDP720799:DDS720803 DNL720799:DNO720803 DXH720799:DXK720803 EHD720799:EHG720803 EQZ720799:ERC720803 FAV720799:FAY720803 FKR720799:FKU720803 FUN720799:FUQ720803 GEJ720799:GEM720803 GOF720799:GOI720803 GYB720799:GYE720803 HHX720799:HIA720803 HRT720799:HRW720803 IBP720799:IBS720803 ILL720799:ILO720803 IVH720799:IVK720803 JFD720799:JFG720803 JOZ720799:JPC720803 JYV720799:JYY720803 KIR720799:KIU720803 KSN720799:KSQ720803 LCJ720799:LCM720803 LMF720799:LMI720803 LWB720799:LWE720803 MFX720799:MGA720803 MPT720799:MPW720803 MZP720799:MZS720803 NJL720799:NJO720803 NTH720799:NTK720803 ODD720799:ODG720803 OMZ720799:ONC720803 OWV720799:OWY720803 PGR720799:PGU720803 PQN720799:PQQ720803 QAJ720799:QAM720803 QKF720799:QKI720803 QUB720799:QUE720803 RDX720799:REA720803 RNT720799:RNW720803 RXP720799:RXS720803 SHL720799:SHO720803 SRH720799:SRK720803 TBD720799:TBG720803 TKZ720799:TLC720803 TUV720799:TUY720803 UER720799:UEU720803 UON720799:UOQ720803 UYJ720799:UYM720803 VIF720799:VII720803 VSB720799:VSE720803 WBX720799:WCA720803 WLT720799:WLW720803 WVP720799:WVS720803 H786335:K786339 JD786335:JG786339 SZ786335:TC786339 ACV786335:ACY786339 AMR786335:AMU786339 AWN786335:AWQ786339 BGJ786335:BGM786339 BQF786335:BQI786339 CAB786335:CAE786339 CJX786335:CKA786339 CTT786335:CTW786339 DDP786335:DDS786339 DNL786335:DNO786339 DXH786335:DXK786339 EHD786335:EHG786339 EQZ786335:ERC786339 FAV786335:FAY786339 FKR786335:FKU786339 FUN786335:FUQ786339 GEJ786335:GEM786339 GOF786335:GOI786339 GYB786335:GYE786339 HHX786335:HIA786339 HRT786335:HRW786339 IBP786335:IBS786339 ILL786335:ILO786339 IVH786335:IVK786339 JFD786335:JFG786339 JOZ786335:JPC786339 JYV786335:JYY786339 KIR786335:KIU786339 KSN786335:KSQ786339 LCJ786335:LCM786339 LMF786335:LMI786339 LWB786335:LWE786339 MFX786335:MGA786339 MPT786335:MPW786339 MZP786335:MZS786339 NJL786335:NJO786339 NTH786335:NTK786339 ODD786335:ODG786339 OMZ786335:ONC786339 OWV786335:OWY786339 PGR786335:PGU786339 PQN786335:PQQ786339 QAJ786335:QAM786339 QKF786335:QKI786339 QUB786335:QUE786339 RDX786335:REA786339 RNT786335:RNW786339 RXP786335:RXS786339 SHL786335:SHO786339 SRH786335:SRK786339 TBD786335:TBG786339 TKZ786335:TLC786339 TUV786335:TUY786339 UER786335:UEU786339 UON786335:UOQ786339 UYJ786335:UYM786339 VIF786335:VII786339 VSB786335:VSE786339 WBX786335:WCA786339 WLT786335:WLW786339 WVP786335:WVS786339 H851871:K851875 JD851871:JG851875 SZ851871:TC851875 ACV851871:ACY851875 AMR851871:AMU851875 AWN851871:AWQ851875 BGJ851871:BGM851875 BQF851871:BQI851875 CAB851871:CAE851875 CJX851871:CKA851875 CTT851871:CTW851875 DDP851871:DDS851875 DNL851871:DNO851875 DXH851871:DXK851875 EHD851871:EHG851875 EQZ851871:ERC851875 FAV851871:FAY851875 FKR851871:FKU851875 FUN851871:FUQ851875 GEJ851871:GEM851875 GOF851871:GOI851875 GYB851871:GYE851875 HHX851871:HIA851875 HRT851871:HRW851875 IBP851871:IBS851875 ILL851871:ILO851875 IVH851871:IVK851875 JFD851871:JFG851875 JOZ851871:JPC851875 JYV851871:JYY851875 KIR851871:KIU851875 KSN851871:KSQ851875 LCJ851871:LCM851875 LMF851871:LMI851875 LWB851871:LWE851875 MFX851871:MGA851875 MPT851871:MPW851875 MZP851871:MZS851875 NJL851871:NJO851875 NTH851871:NTK851875 ODD851871:ODG851875 OMZ851871:ONC851875 OWV851871:OWY851875 PGR851871:PGU851875 PQN851871:PQQ851875 QAJ851871:QAM851875 QKF851871:QKI851875 QUB851871:QUE851875 RDX851871:REA851875 RNT851871:RNW851875 RXP851871:RXS851875 SHL851871:SHO851875 SRH851871:SRK851875 TBD851871:TBG851875 TKZ851871:TLC851875 TUV851871:TUY851875 UER851871:UEU851875 UON851871:UOQ851875 UYJ851871:UYM851875 VIF851871:VII851875 VSB851871:VSE851875 WBX851871:WCA851875 WLT851871:WLW851875 WVP851871:WVS851875 H917407:K917411 JD917407:JG917411 SZ917407:TC917411 ACV917407:ACY917411 AMR917407:AMU917411 AWN917407:AWQ917411 BGJ917407:BGM917411 BQF917407:BQI917411 CAB917407:CAE917411 CJX917407:CKA917411 CTT917407:CTW917411 DDP917407:DDS917411 DNL917407:DNO917411 DXH917407:DXK917411 EHD917407:EHG917411 EQZ917407:ERC917411 FAV917407:FAY917411 FKR917407:FKU917411 FUN917407:FUQ917411 GEJ917407:GEM917411 GOF917407:GOI917411 GYB917407:GYE917411 HHX917407:HIA917411 HRT917407:HRW917411 IBP917407:IBS917411 ILL917407:ILO917411 IVH917407:IVK917411 JFD917407:JFG917411 JOZ917407:JPC917411 JYV917407:JYY917411 KIR917407:KIU917411 KSN917407:KSQ917411 LCJ917407:LCM917411 LMF917407:LMI917411 LWB917407:LWE917411 MFX917407:MGA917411 MPT917407:MPW917411 MZP917407:MZS917411 NJL917407:NJO917411 NTH917407:NTK917411 ODD917407:ODG917411 OMZ917407:ONC917411 OWV917407:OWY917411 PGR917407:PGU917411 PQN917407:PQQ917411 QAJ917407:QAM917411 QKF917407:QKI917411 QUB917407:QUE917411 RDX917407:REA917411 RNT917407:RNW917411 RXP917407:RXS917411 SHL917407:SHO917411 SRH917407:SRK917411 TBD917407:TBG917411 TKZ917407:TLC917411 TUV917407:TUY917411 UER917407:UEU917411 UON917407:UOQ917411 UYJ917407:UYM917411 VIF917407:VII917411 VSB917407:VSE917411 WBX917407:WCA917411 WLT917407:WLW917411 WVP917407:WVS917411 H982943:K982947 JD982943:JG982947 SZ982943:TC982947 ACV982943:ACY982947 AMR982943:AMU982947 AWN982943:AWQ982947 BGJ982943:BGM982947 BQF982943:BQI982947 CAB982943:CAE982947 CJX982943:CKA982947 CTT982943:CTW982947 DDP982943:DDS982947 DNL982943:DNO982947 DXH982943:DXK982947 EHD982943:EHG982947 EQZ982943:ERC982947 FAV982943:FAY982947 FKR982943:FKU982947 FUN982943:FUQ982947 GEJ982943:GEM982947 GOF982943:GOI982947 GYB982943:GYE982947 HHX982943:HIA982947 HRT982943:HRW982947 IBP982943:IBS982947 ILL982943:ILO982947 IVH982943:IVK982947 JFD982943:JFG982947 JOZ982943:JPC982947 JYV982943:JYY982947 KIR982943:KIU982947 KSN982943:KSQ982947 LCJ982943:LCM982947 LMF982943:LMI982947 LWB982943:LWE982947 MFX982943:MGA982947 MPT982943:MPW982947 MZP982943:MZS982947 NJL982943:NJO982947 NTH982943:NTK982947 ODD982943:ODG982947 OMZ982943:ONC982947 OWV982943:OWY982947 PGR982943:PGU982947 PQN982943:PQQ982947 QAJ982943:QAM982947 QKF982943:QKI982947 QUB982943:QUE982947 RDX982943:REA982947 RNT982943:RNW982947 RXP982943:RXS982947 SHL982943:SHO982947 SRH982943:SRK982947 TBD982943:TBG982947 TKZ982943:TLC982947 TUV982943:TUY982947 UER982943:UEU982947 UON982943:UOQ982947 UYJ982943:UYM982947 VIF982943:VII982947 VSB982943:VSE982947 WBX982943:WCA982947 WLT982943:WLW982947 WVP982943:WVS982947 WLT983091:WLW983095 JQ4:JT8 TM4:TP8 ADI4:ADL8 ANE4:ANH8 AXA4:AXD8 BGW4:BGZ8 BQS4:BQV8 CAO4:CAR8 CKK4:CKN8 CUG4:CUJ8 DEC4:DEF8 DNY4:DOB8 DXU4:DXX8 EHQ4:EHT8 ERM4:ERP8 FBI4:FBL8 FLE4:FLH8 FVA4:FVD8 GEW4:GEZ8 GOS4:GOV8 GYO4:GYR8 HIK4:HIN8 HSG4:HSJ8 ICC4:ICF8 ILY4:IMB8 IVU4:IVX8 JFQ4:JFT8 JPM4:JPP8 JZI4:JZL8 KJE4:KJH8 KTA4:KTD8 LCW4:LCZ8 LMS4:LMV8 LWO4:LWR8 MGK4:MGN8 MQG4:MQJ8 NAC4:NAF8 NJY4:NKB8 NTU4:NTX8 ODQ4:ODT8 ONM4:ONP8 OXI4:OXL8 PHE4:PHH8 PRA4:PRD8 QAW4:QAZ8 QKS4:QKV8 QUO4:QUR8 REK4:REN8 ROG4:ROJ8 RYC4:RYF8 SHY4:SIB8 SRU4:SRX8 TBQ4:TBT8 TLM4:TLP8 TVI4:TVL8 UFE4:UFH8 UPA4:UPD8 UYW4:UYZ8 VIS4:VIV8 VSO4:VSR8 WCK4:WCN8 WMG4:WMJ8 WWC4:WWF8 U65439:X65443 JQ65439:JT65443 TM65439:TP65443 ADI65439:ADL65443 ANE65439:ANH65443 AXA65439:AXD65443 BGW65439:BGZ65443 BQS65439:BQV65443 CAO65439:CAR65443 CKK65439:CKN65443 CUG65439:CUJ65443 DEC65439:DEF65443 DNY65439:DOB65443 DXU65439:DXX65443 EHQ65439:EHT65443 ERM65439:ERP65443 FBI65439:FBL65443 FLE65439:FLH65443 FVA65439:FVD65443 GEW65439:GEZ65443 GOS65439:GOV65443 GYO65439:GYR65443 HIK65439:HIN65443 HSG65439:HSJ65443 ICC65439:ICF65443 ILY65439:IMB65443 IVU65439:IVX65443 JFQ65439:JFT65443 JPM65439:JPP65443 JZI65439:JZL65443 KJE65439:KJH65443 KTA65439:KTD65443 LCW65439:LCZ65443 LMS65439:LMV65443 LWO65439:LWR65443 MGK65439:MGN65443 MQG65439:MQJ65443 NAC65439:NAF65443 NJY65439:NKB65443 NTU65439:NTX65443 ODQ65439:ODT65443 ONM65439:ONP65443 OXI65439:OXL65443 PHE65439:PHH65443 PRA65439:PRD65443 QAW65439:QAZ65443 QKS65439:QKV65443 QUO65439:QUR65443 REK65439:REN65443 ROG65439:ROJ65443 RYC65439:RYF65443 SHY65439:SIB65443 SRU65439:SRX65443 TBQ65439:TBT65443 TLM65439:TLP65443 TVI65439:TVL65443 UFE65439:UFH65443 UPA65439:UPD65443 UYW65439:UYZ65443 VIS65439:VIV65443 VSO65439:VSR65443 WCK65439:WCN65443 WMG65439:WMJ65443 WWC65439:WWF65443 U130975:X130979 JQ130975:JT130979 TM130975:TP130979 ADI130975:ADL130979 ANE130975:ANH130979 AXA130975:AXD130979 BGW130975:BGZ130979 BQS130975:BQV130979 CAO130975:CAR130979 CKK130975:CKN130979 CUG130975:CUJ130979 DEC130975:DEF130979 DNY130975:DOB130979 DXU130975:DXX130979 EHQ130975:EHT130979 ERM130975:ERP130979 FBI130975:FBL130979 FLE130975:FLH130979 FVA130975:FVD130979 GEW130975:GEZ130979 GOS130975:GOV130979 GYO130975:GYR130979 HIK130975:HIN130979 HSG130975:HSJ130979 ICC130975:ICF130979 ILY130975:IMB130979 IVU130975:IVX130979 JFQ130975:JFT130979 JPM130975:JPP130979 JZI130975:JZL130979 KJE130975:KJH130979 KTA130975:KTD130979 LCW130975:LCZ130979 LMS130975:LMV130979 LWO130975:LWR130979 MGK130975:MGN130979 MQG130975:MQJ130979 NAC130975:NAF130979 NJY130975:NKB130979 NTU130975:NTX130979 ODQ130975:ODT130979 ONM130975:ONP130979 OXI130975:OXL130979 PHE130975:PHH130979 PRA130975:PRD130979 QAW130975:QAZ130979 QKS130975:QKV130979 QUO130975:QUR130979 REK130975:REN130979 ROG130975:ROJ130979 RYC130975:RYF130979 SHY130975:SIB130979 SRU130975:SRX130979 TBQ130975:TBT130979 TLM130975:TLP130979 TVI130975:TVL130979 UFE130975:UFH130979 UPA130975:UPD130979 UYW130975:UYZ130979 VIS130975:VIV130979 VSO130975:VSR130979 WCK130975:WCN130979 WMG130975:WMJ130979 WWC130975:WWF130979 U196511:X196515 JQ196511:JT196515 TM196511:TP196515 ADI196511:ADL196515 ANE196511:ANH196515 AXA196511:AXD196515 BGW196511:BGZ196515 BQS196511:BQV196515 CAO196511:CAR196515 CKK196511:CKN196515 CUG196511:CUJ196515 DEC196511:DEF196515 DNY196511:DOB196515 DXU196511:DXX196515 EHQ196511:EHT196515 ERM196511:ERP196515 FBI196511:FBL196515 FLE196511:FLH196515 FVA196511:FVD196515 GEW196511:GEZ196515 GOS196511:GOV196515 GYO196511:GYR196515 HIK196511:HIN196515 HSG196511:HSJ196515 ICC196511:ICF196515 ILY196511:IMB196515 IVU196511:IVX196515 JFQ196511:JFT196515 JPM196511:JPP196515 JZI196511:JZL196515 KJE196511:KJH196515 KTA196511:KTD196515 LCW196511:LCZ196515 LMS196511:LMV196515 LWO196511:LWR196515 MGK196511:MGN196515 MQG196511:MQJ196515 NAC196511:NAF196515 NJY196511:NKB196515 NTU196511:NTX196515 ODQ196511:ODT196515 ONM196511:ONP196515 OXI196511:OXL196515 PHE196511:PHH196515 PRA196511:PRD196515 QAW196511:QAZ196515 QKS196511:QKV196515 QUO196511:QUR196515 REK196511:REN196515 ROG196511:ROJ196515 RYC196511:RYF196515 SHY196511:SIB196515 SRU196511:SRX196515 TBQ196511:TBT196515 TLM196511:TLP196515 TVI196511:TVL196515 UFE196511:UFH196515 UPA196511:UPD196515 UYW196511:UYZ196515 VIS196511:VIV196515 VSO196511:VSR196515 WCK196511:WCN196515 WMG196511:WMJ196515 WWC196511:WWF196515 U262047:X262051 JQ262047:JT262051 TM262047:TP262051 ADI262047:ADL262051 ANE262047:ANH262051 AXA262047:AXD262051 BGW262047:BGZ262051 BQS262047:BQV262051 CAO262047:CAR262051 CKK262047:CKN262051 CUG262047:CUJ262051 DEC262047:DEF262051 DNY262047:DOB262051 DXU262047:DXX262051 EHQ262047:EHT262051 ERM262047:ERP262051 FBI262047:FBL262051 FLE262047:FLH262051 FVA262047:FVD262051 GEW262047:GEZ262051 GOS262047:GOV262051 GYO262047:GYR262051 HIK262047:HIN262051 HSG262047:HSJ262051 ICC262047:ICF262051 ILY262047:IMB262051 IVU262047:IVX262051 JFQ262047:JFT262051 JPM262047:JPP262051 JZI262047:JZL262051 KJE262047:KJH262051 KTA262047:KTD262051 LCW262047:LCZ262051 LMS262047:LMV262051 LWO262047:LWR262051 MGK262047:MGN262051 MQG262047:MQJ262051 NAC262047:NAF262051 NJY262047:NKB262051 NTU262047:NTX262051 ODQ262047:ODT262051 ONM262047:ONP262051 OXI262047:OXL262051 PHE262047:PHH262051 PRA262047:PRD262051 QAW262047:QAZ262051 QKS262047:QKV262051 QUO262047:QUR262051 REK262047:REN262051 ROG262047:ROJ262051 RYC262047:RYF262051 SHY262047:SIB262051 SRU262047:SRX262051 TBQ262047:TBT262051 TLM262047:TLP262051 TVI262047:TVL262051 UFE262047:UFH262051 UPA262047:UPD262051 UYW262047:UYZ262051 VIS262047:VIV262051 VSO262047:VSR262051 WCK262047:WCN262051 WMG262047:WMJ262051 WWC262047:WWF262051 U327583:X327587 JQ327583:JT327587 TM327583:TP327587 ADI327583:ADL327587 ANE327583:ANH327587 AXA327583:AXD327587 BGW327583:BGZ327587 BQS327583:BQV327587 CAO327583:CAR327587 CKK327583:CKN327587 CUG327583:CUJ327587 DEC327583:DEF327587 DNY327583:DOB327587 DXU327583:DXX327587 EHQ327583:EHT327587 ERM327583:ERP327587 FBI327583:FBL327587 FLE327583:FLH327587 FVA327583:FVD327587 GEW327583:GEZ327587 GOS327583:GOV327587 GYO327583:GYR327587 HIK327583:HIN327587 HSG327583:HSJ327587 ICC327583:ICF327587 ILY327583:IMB327587 IVU327583:IVX327587 JFQ327583:JFT327587 JPM327583:JPP327587 JZI327583:JZL327587 KJE327583:KJH327587 KTA327583:KTD327587 LCW327583:LCZ327587 LMS327583:LMV327587 LWO327583:LWR327587 MGK327583:MGN327587 MQG327583:MQJ327587 NAC327583:NAF327587 NJY327583:NKB327587 NTU327583:NTX327587 ODQ327583:ODT327587 ONM327583:ONP327587 OXI327583:OXL327587 PHE327583:PHH327587 PRA327583:PRD327587 QAW327583:QAZ327587 QKS327583:QKV327587 QUO327583:QUR327587 REK327583:REN327587 ROG327583:ROJ327587 RYC327583:RYF327587 SHY327583:SIB327587 SRU327583:SRX327587 TBQ327583:TBT327587 TLM327583:TLP327587 TVI327583:TVL327587 UFE327583:UFH327587 UPA327583:UPD327587 UYW327583:UYZ327587 VIS327583:VIV327587 VSO327583:VSR327587 WCK327583:WCN327587 WMG327583:WMJ327587 WWC327583:WWF327587 U393119:X393123 JQ393119:JT393123 TM393119:TP393123 ADI393119:ADL393123 ANE393119:ANH393123 AXA393119:AXD393123 BGW393119:BGZ393123 BQS393119:BQV393123 CAO393119:CAR393123 CKK393119:CKN393123 CUG393119:CUJ393123 DEC393119:DEF393123 DNY393119:DOB393123 DXU393119:DXX393123 EHQ393119:EHT393123 ERM393119:ERP393123 FBI393119:FBL393123 FLE393119:FLH393123 FVA393119:FVD393123 GEW393119:GEZ393123 GOS393119:GOV393123 GYO393119:GYR393123 HIK393119:HIN393123 HSG393119:HSJ393123 ICC393119:ICF393123 ILY393119:IMB393123 IVU393119:IVX393123 JFQ393119:JFT393123 JPM393119:JPP393123 JZI393119:JZL393123 KJE393119:KJH393123 KTA393119:KTD393123 LCW393119:LCZ393123 LMS393119:LMV393123 LWO393119:LWR393123 MGK393119:MGN393123 MQG393119:MQJ393123 NAC393119:NAF393123 NJY393119:NKB393123 NTU393119:NTX393123 ODQ393119:ODT393123 ONM393119:ONP393123 OXI393119:OXL393123 PHE393119:PHH393123 PRA393119:PRD393123 QAW393119:QAZ393123 QKS393119:QKV393123 QUO393119:QUR393123 REK393119:REN393123 ROG393119:ROJ393123 RYC393119:RYF393123 SHY393119:SIB393123 SRU393119:SRX393123 TBQ393119:TBT393123 TLM393119:TLP393123 TVI393119:TVL393123 UFE393119:UFH393123 UPA393119:UPD393123 UYW393119:UYZ393123 VIS393119:VIV393123 VSO393119:VSR393123 WCK393119:WCN393123 WMG393119:WMJ393123 WWC393119:WWF393123 U458655:X458659 JQ458655:JT458659 TM458655:TP458659 ADI458655:ADL458659 ANE458655:ANH458659 AXA458655:AXD458659 BGW458655:BGZ458659 BQS458655:BQV458659 CAO458655:CAR458659 CKK458655:CKN458659 CUG458655:CUJ458659 DEC458655:DEF458659 DNY458655:DOB458659 DXU458655:DXX458659 EHQ458655:EHT458659 ERM458655:ERP458659 FBI458655:FBL458659 FLE458655:FLH458659 FVA458655:FVD458659 GEW458655:GEZ458659 GOS458655:GOV458659 GYO458655:GYR458659 HIK458655:HIN458659 HSG458655:HSJ458659 ICC458655:ICF458659 ILY458655:IMB458659 IVU458655:IVX458659 JFQ458655:JFT458659 JPM458655:JPP458659 JZI458655:JZL458659 KJE458655:KJH458659 KTA458655:KTD458659 LCW458655:LCZ458659 LMS458655:LMV458659 LWO458655:LWR458659 MGK458655:MGN458659 MQG458655:MQJ458659 NAC458655:NAF458659 NJY458655:NKB458659 NTU458655:NTX458659 ODQ458655:ODT458659 ONM458655:ONP458659 OXI458655:OXL458659 PHE458655:PHH458659 PRA458655:PRD458659 QAW458655:QAZ458659 QKS458655:QKV458659 QUO458655:QUR458659 REK458655:REN458659 ROG458655:ROJ458659 RYC458655:RYF458659 SHY458655:SIB458659 SRU458655:SRX458659 TBQ458655:TBT458659 TLM458655:TLP458659 TVI458655:TVL458659 UFE458655:UFH458659 UPA458655:UPD458659 UYW458655:UYZ458659 VIS458655:VIV458659 VSO458655:VSR458659 WCK458655:WCN458659 WMG458655:WMJ458659 WWC458655:WWF458659 U524191:X524195 JQ524191:JT524195 TM524191:TP524195 ADI524191:ADL524195 ANE524191:ANH524195 AXA524191:AXD524195 BGW524191:BGZ524195 BQS524191:BQV524195 CAO524191:CAR524195 CKK524191:CKN524195 CUG524191:CUJ524195 DEC524191:DEF524195 DNY524191:DOB524195 DXU524191:DXX524195 EHQ524191:EHT524195 ERM524191:ERP524195 FBI524191:FBL524195 FLE524191:FLH524195 FVA524191:FVD524195 GEW524191:GEZ524195 GOS524191:GOV524195 GYO524191:GYR524195 HIK524191:HIN524195 HSG524191:HSJ524195 ICC524191:ICF524195 ILY524191:IMB524195 IVU524191:IVX524195 JFQ524191:JFT524195 JPM524191:JPP524195 JZI524191:JZL524195 KJE524191:KJH524195 KTA524191:KTD524195 LCW524191:LCZ524195 LMS524191:LMV524195 LWO524191:LWR524195 MGK524191:MGN524195 MQG524191:MQJ524195 NAC524191:NAF524195 NJY524191:NKB524195 NTU524191:NTX524195 ODQ524191:ODT524195 ONM524191:ONP524195 OXI524191:OXL524195 PHE524191:PHH524195 PRA524191:PRD524195 QAW524191:QAZ524195 QKS524191:QKV524195 QUO524191:QUR524195 REK524191:REN524195 ROG524191:ROJ524195 RYC524191:RYF524195 SHY524191:SIB524195 SRU524191:SRX524195 TBQ524191:TBT524195 TLM524191:TLP524195 TVI524191:TVL524195 UFE524191:UFH524195 UPA524191:UPD524195 UYW524191:UYZ524195 VIS524191:VIV524195 VSO524191:VSR524195 WCK524191:WCN524195 WMG524191:WMJ524195 WWC524191:WWF524195 U589727:X589731 JQ589727:JT589731 TM589727:TP589731 ADI589727:ADL589731 ANE589727:ANH589731 AXA589727:AXD589731 BGW589727:BGZ589731 BQS589727:BQV589731 CAO589727:CAR589731 CKK589727:CKN589731 CUG589727:CUJ589731 DEC589727:DEF589731 DNY589727:DOB589731 DXU589727:DXX589731 EHQ589727:EHT589731 ERM589727:ERP589731 FBI589727:FBL589731 FLE589727:FLH589731 FVA589727:FVD589731 GEW589727:GEZ589731 GOS589727:GOV589731 GYO589727:GYR589731 HIK589727:HIN589731 HSG589727:HSJ589731 ICC589727:ICF589731 ILY589727:IMB589731 IVU589727:IVX589731 JFQ589727:JFT589731 JPM589727:JPP589731 JZI589727:JZL589731 KJE589727:KJH589731 KTA589727:KTD589731 LCW589727:LCZ589731 LMS589727:LMV589731 LWO589727:LWR589731 MGK589727:MGN589731 MQG589727:MQJ589731 NAC589727:NAF589731 NJY589727:NKB589731 NTU589727:NTX589731 ODQ589727:ODT589731 ONM589727:ONP589731 OXI589727:OXL589731 PHE589727:PHH589731 PRA589727:PRD589731 QAW589727:QAZ589731 QKS589727:QKV589731 QUO589727:QUR589731 REK589727:REN589731 ROG589727:ROJ589731 RYC589727:RYF589731 SHY589727:SIB589731 SRU589727:SRX589731 TBQ589727:TBT589731 TLM589727:TLP589731 TVI589727:TVL589731 UFE589727:UFH589731 UPA589727:UPD589731 UYW589727:UYZ589731 VIS589727:VIV589731 VSO589727:VSR589731 WCK589727:WCN589731 WMG589727:WMJ589731 WWC589727:WWF589731 U655263:X655267 JQ655263:JT655267 TM655263:TP655267 ADI655263:ADL655267 ANE655263:ANH655267 AXA655263:AXD655267 BGW655263:BGZ655267 BQS655263:BQV655267 CAO655263:CAR655267 CKK655263:CKN655267 CUG655263:CUJ655267 DEC655263:DEF655267 DNY655263:DOB655267 DXU655263:DXX655267 EHQ655263:EHT655267 ERM655263:ERP655267 FBI655263:FBL655267 FLE655263:FLH655267 FVA655263:FVD655267 GEW655263:GEZ655267 GOS655263:GOV655267 GYO655263:GYR655267 HIK655263:HIN655267 HSG655263:HSJ655267 ICC655263:ICF655267 ILY655263:IMB655267 IVU655263:IVX655267 JFQ655263:JFT655267 JPM655263:JPP655267 JZI655263:JZL655267 KJE655263:KJH655267 KTA655263:KTD655267 LCW655263:LCZ655267 LMS655263:LMV655267 LWO655263:LWR655267 MGK655263:MGN655267 MQG655263:MQJ655267 NAC655263:NAF655267 NJY655263:NKB655267 NTU655263:NTX655267 ODQ655263:ODT655267 ONM655263:ONP655267 OXI655263:OXL655267 PHE655263:PHH655267 PRA655263:PRD655267 QAW655263:QAZ655267 QKS655263:QKV655267 QUO655263:QUR655267 REK655263:REN655267 ROG655263:ROJ655267 RYC655263:RYF655267 SHY655263:SIB655267 SRU655263:SRX655267 TBQ655263:TBT655267 TLM655263:TLP655267 TVI655263:TVL655267 UFE655263:UFH655267 UPA655263:UPD655267 UYW655263:UYZ655267 VIS655263:VIV655267 VSO655263:VSR655267 WCK655263:WCN655267 WMG655263:WMJ655267 WWC655263:WWF655267 U720799:X720803 JQ720799:JT720803 TM720799:TP720803 ADI720799:ADL720803 ANE720799:ANH720803 AXA720799:AXD720803 BGW720799:BGZ720803 BQS720799:BQV720803 CAO720799:CAR720803 CKK720799:CKN720803 CUG720799:CUJ720803 DEC720799:DEF720803 DNY720799:DOB720803 DXU720799:DXX720803 EHQ720799:EHT720803 ERM720799:ERP720803 FBI720799:FBL720803 FLE720799:FLH720803 FVA720799:FVD720803 GEW720799:GEZ720803 GOS720799:GOV720803 GYO720799:GYR720803 HIK720799:HIN720803 HSG720799:HSJ720803 ICC720799:ICF720803 ILY720799:IMB720803 IVU720799:IVX720803 JFQ720799:JFT720803 JPM720799:JPP720803 JZI720799:JZL720803 KJE720799:KJH720803 KTA720799:KTD720803 LCW720799:LCZ720803 LMS720799:LMV720803 LWO720799:LWR720803 MGK720799:MGN720803 MQG720799:MQJ720803 NAC720799:NAF720803 NJY720799:NKB720803 NTU720799:NTX720803 ODQ720799:ODT720803 ONM720799:ONP720803 OXI720799:OXL720803 PHE720799:PHH720803 PRA720799:PRD720803 QAW720799:QAZ720803 QKS720799:QKV720803 QUO720799:QUR720803 REK720799:REN720803 ROG720799:ROJ720803 RYC720799:RYF720803 SHY720799:SIB720803 SRU720799:SRX720803 TBQ720799:TBT720803 TLM720799:TLP720803 TVI720799:TVL720803 UFE720799:UFH720803 UPA720799:UPD720803 UYW720799:UYZ720803 VIS720799:VIV720803 VSO720799:VSR720803 WCK720799:WCN720803 WMG720799:WMJ720803 WWC720799:WWF720803 U786335:X786339 JQ786335:JT786339 TM786335:TP786339 ADI786335:ADL786339 ANE786335:ANH786339 AXA786335:AXD786339 BGW786335:BGZ786339 BQS786335:BQV786339 CAO786335:CAR786339 CKK786335:CKN786339 CUG786335:CUJ786339 DEC786335:DEF786339 DNY786335:DOB786339 DXU786335:DXX786339 EHQ786335:EHT786339 ERM786335:ERP786339 FBI786335:FBL786339 FLE786335:FLH786339 FVA786335:FVD786339 GEW786335:GEZ786339 GOS786335:GOV786339 GYO786335:GYR786339 HIK786335:HIN786339 HSG786335:HSJ786339 ICC786335:ICF786339 ILY786335:IMB786339 IVU786335:IVX786339 JFQ786335:JFT786339 JPM786335:JPP786339 JZI786335:JZL786339 KJE786335:KJH786339 KTA786335:KTD786339 LCW786335:LCZ786339 LMS786335:LMV786339 LWO786335:LWR786339 MGK786335:MGN786339 MQG786335:MQJ786339 NAC786335:NAF786339 NJY786335:NKB786339 NTU786335:NTX786339 ODQ786335:ODT786339 ONM786335:ONP786339 OXI786335:OXL786339 PHE786335:PHH786339 PRA786335:PRD786339 QAW786335:QAZ786339 QKS786335:QKV786339 QUO786335:QUR786339 REK786335:REN786339 ROG786335:ROJ786339 RYC786335:RYF786339 SHY786335:SIB786339 SRU786335:SRX786339 TBQ786335:TBT786339 TLM786335:TLP786339 TVI786335:TVL786339 UFE786335:UFH786339 UPA786335:UPD786339 UYW786335:UYZ786339 VIS786335:VIV786339 VSO786335:VSR786339 WCK786335:WCN786339 WMG786335:WMJ786339 WWC786335:WWF786339 U851871:X851875 JQ851871:JT851875 TM851871:TP851875 ADI851871:ADL851875 ANE851871:ANH851875 AXA851871:AXD851875 BGW851871:BGZ851875 BQS851871:BQV851875 CAO851871:CAR851875 CKK851871:CKN851875 CUG851871:CUJ851875 DEC851871:DEF851875 DNY851871:DOB851875 DXU851871:DXX851875 EHQ851871:EHT851875 ERM851871:ERP851875 FBI851871:FBL851875 FLE851871:FLH851875 FVA851871:FVD851875 GEW851871:GEZ851875 GOS851871:GOV851875 GYO851871:GYR851875 HIK851871:HIN851875 HSG851871:HSJ851875 ICC851871:ICF851875 ILY851871:IMB851875 IVU851871:IVX851875 JFQ851871:JFT851875 JPM851871:JPP851875 JZI851871:JZL851875 KJE851871:KJH851875 KTA851871:KTD851875 LCW851871:LCZ851875 LMS851871:LMV851875 LWO851871:LWR851875 MGK851871:MGN851875 MQG851871:MQJ851875 NAC851871:NAF851875 NJY851871:NKB851875 NTU851871:NTX851875 ODQ851871:ODT851875 ONM851871:ONP851875 OXI851871:OXL851875 PHE851871:PHH851875 PRA851871:PRD851875 QAW851871:QAZ851875 QKS851871:QKV851875 QUO851871:QUR851875 REK851871:REN851875 ROG851871:ROJ851875 RYC851871:RYF851875 SHY851871:SIB851875 SRU851871:SRX851875 TBQ851871:TBT851875 TLM851871:TLP851875 TVI851871:TVL851875 UFE851871:UFH851875 UPA851871:UPD851875 UYW851871:UYZ851875 VIS851871:VIV851875 VSO851871:VSR851875 WCK851871:WCN851875 WMG851871:WMJ851875 WWC851871:WWF851875 U917407:X917411 JQ917407:JT917411 TM917407:TP917411 ADI917407:ADL917411 ANE917407:ANH917411 AXA917407:AXD917411 BGW917407:BGZ917411 BQS917407:BQV917411 CAO917407:CAR917411 CKK917407:CKN917411 CUG917407:CUJ917411 DEC917407:DEF917411 DNY917407:DOB917411 DXU917407:DXX917411 EHQ917407:EHT917411 ERM917407:ERP917411 FBI917407:FBL917411 FLE917407:FLH917411 FVA917407:FVD917411 GEW917407:GEZ917411 GOS917407:GOV917411 GYO917407:GYR917411 HIK917407:HIN917411 HSG917407:HSJ917411 ICC917407:ICF917411 ILY917407:IMB917411 IVU917407:IVX917411 JFQ917407:JFT917411 JPM917407:JPP917411 JZI917407:JZL917411 KJE917407:KJH917411 KTA917407:KTD917411 LCW917407:LCZ917411 LMS917407:LMV917411 LWO917407:LWR917411 MGK917407:MGN917411 MQG917407:MQJ917411 NAC917407:NAF917411 NJY917407:NKB917411 NTU917407:NTX917411 ODQ917407:ODT917411 ONM917407:ONP917411 OXI917407:OXL917411 PHE917407:PHH917411 PRA917407:PRD917411 QAW917407:QAZ917411 QKS917407:QKV917411 QUO917407:QUR917411 REK917407:REN917411 ROG917407:ROJ917411 RYC917407:RYF917411 SHY917407:SIB917411 SRU917407:SRX917411 TBQ917407:TBT917411 TLM917407:TLP917411 TVI917407:TVL917411 UFE917407:UFH917411 UPA917407:UPD917411 UYW917407:UYZ917411 VIS917407:VIV917411 VSO917407:VSR917411 WCK917407:WCN917411 WMG917407:WMJ917411 WWC917407:WWF917411 U982943:X982947 JQ982943:JT982947 TM982943:TP982947 ADI982943:ADL982947 ANE982943:ANH982947 AXA982943:AXD982947 BGW982943:BGZ982947 BQS982943:BQV982947 CAO982943:CAR982947 CKK982943:CKN982947 CUG982943:CUJ982947 DEC982943:DEF982947 DNY982943:DOB982947 DXU982943:DXX982947 EHQ982943:EHT982947 ERM982943:ERP982947 FBI982943:FBL982947 FLE982943:FLH982947 FVA982943:FVD982947 GEW982943:GEZ982947 GOS982943:GOV982947 GYO982943:GYR982947 HIK982943:HIN982947 HSG982943:HSJ982947 ICC982943:ICF982947 ILY982943:IMB982947 IVU982943:IVX982947 JFQ982943:JFT982947 JPM982943:JPP982947 JZI982943:JZL982947 KJE982943:KJH982947 KTA982943:KTD982947 LCW982943:LCZ982947 LMS982943:LMV982947 LWO982943:LWR982947 MGK982943:MGN982947 MQG982943:MQJ982947 NAC982943:NAF982947 NJY982943:NKB982947 NTU982943:NTX982947 ODQ982943:ODT982947 ONM982943:ONP982947 OXI982943:OXL982947 PHE982943:PHH982947 PRA982943:PRD982947 QAW982943:QAZ982947 QKS982943:QKV982947 QUO982943:QUR982947 REK982943:REN982947 ROG982943:ROJ982947 RYC982943:RYF982947 SHY982943:SIB982947 SRU982943:SRX982947 TBQ982943:TBT982947 TLM982943:TLP982947 TVI982943:TVL982947 UFE982943:UFH982947 UPA982943:UPD982947 UYW982943:UYZ982947 VIS982943:VIV982947 VSO982943:VSR982947 WCK982943:WCN982947 WMG982943:WMJ982947 WWC982943:WWF982947 WBX983091:WCA983095 JD25:JG29 SZ25:TC29 ACV25:ACY29 AMR25:AMU29 AWN25:AWQ29 BGJ25:BGM29 BQF25:BQI29 CAB25:CAE29 CJX25:CKA29 CTT25:CTW29 DDP25:DDS29 DNL25:DNO29 DXH25:DXK29 EHD25:EHG29 EQZ25:ERC29 FAV25:FAY29 FKR25:FKU29 FUN25:FUQ29 GEJ25:GEM29 GOF25:GOI29 GYB25:GYE29 HHX25:HIA29 HRT25:HRW29 IBP25:IBS29 ILL25:ILO29 IVH25:IVK29 JFD25:JFG29 JOZ25:JPC29 JYV25:JYY29 KIR25:KIU29 KSN25:KSQ29 LCJ25:LCM29 LMF25:LMI29 LWB25:LWE29 MFX25:MGA29 MPT25:MPW29 MZP25:MZS29 NJL25:NJO29 NTH25:NTK29 ODD25:ODG29 OMZ25:ONC29 OWV25:OWY29 PGR25:PGU29 PQN25:PQQ29 QAJ25:QAM29 QKF25:QKI29 QUB25:QUE29 RDX25:REA29 RNT25:RNW29 RXP25:RXS29 SHL25:SHO29 SRH25:SRK29 TBD25:TBG29 TKZ25:TLC29 TUV25:TUY29 UER25:UEU29 UON25:UOQ29 UYJ25:UYM29 VIF25:VII29 VSB25:VSE29 WBX25:WCA29 WLT25:WLW29 WVP25:WVS29 H65460:K65464 JD65460:JG65464 SZ65460:TC65464 ACV65460:ACY65464 AMR65460:AMU65464 AWN65460:AWQ65464 BGJ65460:BGM65464 BQF65460:BQI65464 CAB65460:CAE65464 CJX65460:CKA65464 CTT65460:CTW65464 DDP65460:DDS65464 DNL65460:DNO65464 DXH65460:DXK65464 EHD65460:EHG65464 EQZ65460:ERC65464 FAV65460:FAY65464 FKR65460:FKU65464 FUN65460:FUQ65464 GEJ65460:GEM65464 GOF65460:GOI65464 GYB65460:GYE65464 HHX65460:HIA65464 HRT65460:HRW65464 IBP65460:IBS65464 ILL65460:ILO65464 IVH65460:IVK65464 JFD65460:JFG65464 JOZ65460:JPC65464 JYV65460:JYY65464 KIR65460:KIU65464 KSN65460:KSQ65464 LCJ65460:LCM65464 LMF65460:LMI65464 LWB65460:LWE65464 MFX65460:MGA65464 MPT65460:MPW65464 MZP65460:MZS65464 NJL65460:NJO65464 NTH65460:NTK65464 ODD65460:ODG65464 OMZ65460:ONC65464 OWV65460:OWY65464 PGR65460:PGU65464 PQN65460:PQQ65464 QAJ65460:QAM65464 QKF65460:QKI65464 QUB65460:QUE65464 RDX65460:REA65464 RNT65460:RNW65464 RXP65460:RXS65464 SHL65460:SHO65464 SRH65460:SRK65464 TBD65460:TBG65464 TKZ65460:TLC65464 TUV65460:TUY65464 UER65460:UEU65464 UON65460:UOQ65464 UYJ65460:UYM65464 VIF65460:VII65464 VSB65460:VSE65464 WBX65460:WCA65464 WLT65460:WLW65464 WVP65460:WVS65464 H130996:K131000 JD130996:JG131000 SZ130996:TC131000 ACV130996:ACY131000 AMR130996:AMU131000 AWN130996:AWQ131000 BGJ130996:BGM131000 BQF130996:BQI131000 CAB130996:CAE131000 CJX130996:CKA131000 CTT130996:CTW131000 DDP130996:DDS131000 DNL130996:DNO131000 DXH130996:DXK131000 EHD130996:EHG131000 EQZ130996:ERC131000 FAV130996:FAY131000 FKR130996:FKU131000 FUN130996:FUQ131000 GEJ130996:GEM131000 GOF130996:GOI131000 GYB130996:GYE131000 HHX130996:HIA131000 HRT130996:HRW131000 IBP130996:IBS131000 ILL130996:ILO131000 IVH130996:IVK131000 JFD130996:JFG131000 JOZ130996:JPC131000 JYV130996:JYY131000 KIR130996:KIU131000 KSN130996:KSQ131000 LCJ130996:LCM131000 LMF130996:LMI131000 LWB130996:LWE131000 MFX130996:MGA131000 MPT130996:MPW131000 MZP130996:MZS131000 NJL130996:NJO131000 NTH130996:NTK131000 ODD130996:ODG131000 OMZ130996:ONC131000 OWV130996:OWY131000 PGR130996:PGU131000 PQN130996:PQQ131000 QAJ130996:QAM131000 QKF130996:QKI131000 QUB130996:QUE131000 RDX130996:REA131000 RNT130996:RNW131000 RXP130996:RXS131000 SHL130996:SHO131000 SRH130996:SRK131000 TBD130996:TBG131000 TKZ130996:TLC131000 TUV130996:TUY131000 UER130996:UEU131000 UON130996:UOQ131000 UYJ130996:UYM131000 VIF130996:VII131000 VSB130996:VSE131000 WBX130996:WCA131000 WLT130996:WLW131000 WVP130996:WVS131000 H196532:K196536 JD196532:JG196536 SZ196532:TC196536 ACV196532:ACY196536 AMR196532:AMU196536 AWN196532:AWQ196536 BGJ196532:BGM196536 BQF196532:BQI196536 CAB196532:CAE196536 CJX196532:CKA196536 CTT196532:CTW196536 DDP196532:DDS196536 DNL196532:DNO196536 DXH196532:DXK196536 EHD196532:EHG196536 EQZ196532:ERC196536 FAV196532:FAY196536 FKR196532:FKU196536 FUN196532:FUQ196536 GEJ196532:GEM196536 GOF196532:GOI196536 GYB196532:GYE196536 HHX196532:HIA196536 HRT196532:HRW196536 IBP196532:IBS196536 ILL196532:ILO196536 IVH196532:IVK196536 JFD196532:JFG196536 JOZ196532:JPC196536 JYV196532:JYY196536 KIR196532:KIU196536 KSN196532:KSQ196536 LCJ196532:LCM196536 LMF196532:LMI196536 LWB196532:LWE196536 MFX196532:MGA196536 MPT196532:MPW196536 MZP196532:MZS196536 NJL196532:NJO196536 NTH196532:NTK196536 ODD196532:ODG196536 OMZ196532:ONC196536 OWV196532:OWY196536 PGR196532:PGU196536 PQN196532:PQQ196536 QAJ196532:QAM196536 QKF196532:QKI196536 QUB196532:QUE196536 RDX196532:REA196536 RNT196532:RNW196536 RXP196532:RXS196536 SHL196532:SHO196536 SRH196532:SRK196536 TBD196532:TBG196536 TKZ196532:TLC196536 TUV196532:TUY196536 UER196532:UEU196536 UON196532:UOQ196536 UYJ196532:UYM196536 VIF196532:VII196536 VSB196532:VSE196536 WBX196532:WCA196536 WLT196532:WLW196536 WVP196532:WVS196536 H262068:K262072 JD262068:JG262072 SZ262068:TC262072 ACV262068:ACY262072 AMR262068:AMU262072 AWN262068:AWQ262072 BGJ262068:BGM262072 BQF262068:BQI262072 CAB262068:CAE262072 CJX262068:CKA262072 CTT262068:CTW262072 DDP262068:DDS262072 DNL262068:DNO262072 DXH262068:DXK262072 EHD262068:EHG262072 EQZ262068:ERC262072 FAV262068:FAY262072 FKR262068:FKU262072 FUN262068:FUQ262072 GEJ262068:GEM262072 GOF262068:GOI262072 GYB262068:GYE262072 HHX262068:HIA262072 HRT262068:HRW262072 IBP262068:IBS262072 ILL262068:ILO262072 IVH262068:IVK262072 JFD262068:JFG262072 JOZ262068:JPC262072 JYV262068:JYY262072 KIR262068:KIU262072 KSN262068:KSQ262072 LCJ262068:LCM262072 LMF262068:LMI262072 LWB262068:LWE262072 MFX262068:MGA262072 MPT262068:MPW262072 MZP262068:MZS262072 NJL262068:NJO262072 NTH262068:NTK262072 ODD262068:ODG262072 OMZ262068:ONC262072 OWV262068:OWY262072 PGR262068:PGU262072 PQN262068:PQQ262072 QAJ262068:QAM262072 QKF262068:QKI262072 QUB262068:QUE262072 RDX262068:REA262072 RNT262068:RNW262072 RXP262068:RXS262072 SHL262068:SHO262072 SRH262068:SRK262072 TBD262068:TBG262072 TKZ262068:TLC262072 TUV262068:TUY262072 UER262068:UEU262072 UON262068:UOQ262072 UYJ262068:UYM262072 VIF262068:VII262072 VSB262068:VSE262072 WBX262068:WCA262072 WLT262068:WLW262072 WVP262068:WVS262072 H327604:K327608 JD327604:JG327608 SZ327604:TC327608 ACV327604:ACY327608 AMR327604:AMU327608 AWN327604:AWQ327608 BGJ327604:BGM327608 BQF327604:BQI327608 CAB327604:CAE327608 CJX327604:CKA327608 CTT327604:CTW327608 DDP327604:DDS327608 DNL327604:DNO327608 DXH327604:DXK327608 EHD327604:EHG327608 EQZ327604:ERC327608 FAV327604:FAY327608 FKR327604:FKU327608 FUN327604:FUQ327608 GEJ327604:GEM327608 GOF327604:GOI327608 GYB327604:GYE327608 HHX327604:HIA327608 HRT327604:HRW327608 IBP327604:IBS327608 ILL327604:ILO327608 IVH327604:IVK327608 JFD327604:JFG327608 JOZ327604:JPC327608 JYV327604:JYY327608 KIR327604:KIU327608 KSN327604:KSQ327608 LCJ327604:LCM327608 LMF327604:LMI327608 LWB327604:LWE327608 MFX327604:MGA327608 MPT327604:MPW327608 MZP327604:MZS327608 NJL327604:NJO327608 NTH327604:NTK327608 ODD327604:ODG327608 OMZ327604:ONC327608 OWV327604:OWY327608 PGR327604:PGU327608 PQN327604:PQQ327608 QAJ327604:QAM327608 QKF327604:QKI327608 QUB327604:QUE327608 RDX327604:REA327608 RNT327604:RNW327608 RXP327604:RXS327608 SHL327604:SHO327608 SRH327604:SRK327608 TBD327604:TBG327608 TKZ327604:TLC327608 TUV327604:TUY327608 UER327604:UEU327608 UON327604:UOQ327608 UYJ327604:UYM327608 VIF327604:VII327608 VSB327604:VSE327608 WBX327604:WCA327608 WLT327604:WLW327608 WVP327604:WVS327608 H393140:K393144 JD393140:JG393144 SZ393140:TC393144 ACV393140:ACY393144 AMR393140:AMU393144 AWN393140:AWQ393144 BGJ393140:BGM393144 BQF393140:BQI393144 CAB393140:CAE393144 CJX393140:CKA393144 CTT393140:CTW393144 DDP393140:DDS393144 DNL393140:DNO393144 DXH393140:DXK393144 EHD393140:EHG393144 EQZ393140:ERC393144 FAV393140:FAY393144 FKR393140:FKU393144 FUN393140:FUQ393144 GEJ393140:GEM393144 GOF393140:GOI393144 GYB393140:GYE393144 HHX393140:HIA393144 HRT393140:HRW393144 IBP393140:IBS393144 ILL393140:ILO393144 IVH393140:IVK393144 JFD393140:JFG393144 JOZ393140:JPC393144 JYV393140:JYY393144 KIR393140:KIU393144 KSN393140:KSQ393144 LCJ393140:LCM393144 LMF393140:LMI393144 LWB393140:LWE393144 MFX393140:MGA393144 MPT393140:MPW393144 MZP393140:MZS393144 NJL393140:NJO393144 NTH393140:NTK393144 ODD393140:ODG393144 OMZ393140:ONC393144 OWV393140:OWY393144 PGR393140:PGU393144 PQN393140:PQQ393144 QAJ393140:QAM393144 QKF393140:QKI393144 QUB393140:QUE393144 RDX393140:REA393144 RNT393140:RNW393144 RXP393140:RXS393144 SHL393140:SHO393144 SRH393140:SRK393144 TBD393140:TBG393144 TKZ393140:TLC393144 TUV393140:TUY393144 UER393140:UEU393144 UON393140:UOQ393144 UYJ393140:UYM393144 VIF393140:VII393144 VSB393140:VSE393144 WBX393140:WCA393144 WLT393140:WLW393144 WVP393140:WVS393144 H458676:K458680 JD458676:JG458680 SZ458676:TC458680 ACV458676:ACY458680 AMR458676:AMU458680 AWN458676:AWQ458680 BGJ458676:BGM458680 BQF458676:BQI458680 CAB458676:CAE458680 CJX458676:CKA458680 CTT458676:CTW458680 DDP458676:DDS458680 DNL458676:DNO458680 DXH458676:DXK458680 EHD458676:EHG458680 EQZ458676:ERC458680 FAV458676:FAY458680 FKR458676:FKU458680 FUN458676:FUQ458680 GEJ458676:GEM458680 GOF458676:GOI458680 GYB458676:GYE458680 HHX458676:HIA458680 HRT458676:HRW458680 IBP458676:IBS458680 ILL458676:ILO458680 IVH458676:IVK458680 JFD458676:JFG458680 JOZ458676:JPC458680 JYV458676:JYY458680 KIR458676:KIU458680 KSN458676:KSQ458680 LCJ458676:LCM458680 LMF458676:LMI458680 LWB458676:LWE458680 MFX458676:MGA458680 MPT458676:MPW458680 MZP458676:MZS458680 NJL458676:NJO458680 NTH458676:NTK458680 ODD458676:ODG458680 OMZ458676:ONC458680 OWV458676:OWY458680 PGR458676:PGU458680 PQN458676:PQQ458680 QAJ458676:QAM458680 QKF458676:QKI458680 QUB458676:QUE458680 RDX458676:REA458680 RNT458676:RNW458680 RXP458676:RXS458680 SHL458676:SHO458680 SRH458676:SRK458680 TBD458676:TBG458680 TKZ458676:TLC458680 TUV458676:TUY458680 UER458676:UEU458680 UON458676:UOQ458680 UYJ458676:UYM458680 VIF458676:VII458680 VSB458676:VSE458680 WBX458676:WCA458680 WLT458676:WLW458680 WVP458676:WVS458680 H524212:K524216 JD524212:JG524216 SZ524212:TC524216 ACV524212:ACY524216 AMR524212:AMU524216 AWN524212:AWQ524216 BGJ524212:BGM524216 BQF524212:BQI524216 CAB524212:CAE524216 CJX524212:CKA524216 CTT524212:CTW524216 DDP524212:DDS524216 DNL524212:DNO524216 DXH524212:DXK524216 EHD524212:EHG524216 EQZ524212:ERC524216 FAV524212:FAY524216 FKR524212:FKU524216 FUN524212:FUQ524216 GEJ524212:GEM524216 GOF524212:GOI524216 GYB524212:GYE524216 HHX524212:HIA524216 HRT524212:HRW524216 IBP524212:IBS524216 ILL524212:ILO524216 IVH524212:IVK524216 JFD524212:JFG524216 JOZ524212:JPC524216 JYV524212:JYY524216 KIR524212:KIU524216 KSN524212:KSQ524216 LCJ524212:LCM524216 LMF524212:LMI524216 LWB524212:LWE524216 MFX524212:MGA524216 MPT524212:MPW524216 MZP524212:MZS524216 NJL524212:NJO524216 NTH524212:NTK524216 ODD524212:ODG524216 OMZ524212:ONC524216 OWV524212:OWY524216 PGR524212:PGU524216 PQN524212:PQQ524216 QAJ524212:QAM524216 QKF524212:QKI524216 QUB524212:QUE524216 RDX524212:REA524216 RNT524212:RNW524216 RXP524212:RXS524216 SHL524212:SHO524216 SRH524212:SRK524216 TBD524212:TBG524216 TKZ524212:TLC524216 TUV524212:TUY524216 UER524212:UEU524216 UON524212:UOQ524216 UYJ524212:UYM524216 VIF524212:VII524216 VSB524212:VSE524216 WBX524212:WCA524216 WLT524212:WLW524216 WVP524212:WVS524216 H589748:K589752 JD589748:JG589752 SZ589748:TC589752 ACV589748:ACY589752 AMR589748:AMU589752 AWN589748:AWQ589752 BGJ589748:BGM589752 BQF589748:BQI589752 CAB589748:CAE589752 CJX589748:CKA589752 CTT589748:CTW589752 DDP589748:DDS589752 DNL589748:DNO589752 DXH589748:DXK589752 EHD589748:EHG589752 EQZ589748:ERC589752 FAV589748:FAY589752 FKR589748:FKU589752 FUN589748:FUQ589752 GEJ589748:GEM589752 GOF589748:GOI589752 GYB589748:GYE589752 HHX589748:HIA589752 HRT589748:HRW589752 IBP589748:IBS589752 ILL589748:ILO589752 IVH589748:IVK589752 JFD589748:JFG589752 JOZ589748:JPC589752 JYV589748:JYY589752 KIR589748:KIU589752 KSN589748:KSQ589752 LCJ589748:LCM589752 LMF589748:LMI589752 LWB589748:LWE589752 MFX589748:MGA589752 MPT589748:MPW589752 MZP589748:MZS589752 NJL589748:NJO589752 NTH589748:NTK589752 ODD589748:ODG589752 OMZ589748:ONC589752 OWV589748:OWY589752 PGR589748:PGU589752 PQN589748:PQQ589752 QAJ589748:QAM589752 QKF589748:QKI589752 QUB589748:QUE589752 RDX589748:REA589752 RNT589748:RNW589752 RXP589748:RXS589752 SHL589748:SHO589752 SRH589748:SRK589752 TBD589748:TBG589752 TKZ589748:TLC589752 TUV589748:TUY589752 UER589748:UEU589752 UON589748:UOQ589752 UYJ589748:UYM589752 VIF589748:VII589752 VSB589748:VSE589752 WBX589748:WCA589752 WLT589748:WLW589752 WVP589748:WVS589752 H655284:K655288 JD655284:JG655288 SZ655284:TC655288 ACV655284:ACY655288 AMR655284:AMU655288 AWN655284:AWQ655288 BGJ655284:BGM655288 BQF655284:BQI655288 CAB655284:CAE655288 CJX655284:CKA655288 CTT655284:CTW655288 DDP655284:DDS655288 DNL655284:DNO655288 DXH655284:DXK655288 EHD655284:EHG655288 EQZ655284:ERC655288 FAV655284:FAY655288 FKR655284:FKU655288 FUN655284:FUQ655288 GEJ655284:GEM655288 GOF655284:GOI655288 GYB655284:GYE655288 HHX655284:HIA655288 HRT655284:HRW655288 IBP655284:IBS655288 ILL655284:ILO655288 IVH655284:IVK655288 JFD655284:JFG655288 JOZ655284:JPC655288 JYV655284:JYY655288 KIR655284:KIU655288 KSN655284:KSQ655288 LCJ655284:LCM655288 LMF655284:LMI655288 LWB655284:LWE655288 MFX655284:MGA655288 MPT655284:MPW655288 MZP655284:MZS655288 NJL655284:NJO655288 NTH655284:NTK655288 ODD655284:ODG655288 OMZ655284:ONC655288 OWV655284:OWY655288 PGR655284:PGU655288 PQN655284:PQQ655288 QAJ655284:QAM655288 QKF655284:QKI655288 QUB655284:QUE655288 RDX655284:REA655288 RNT655284:RNW655288 RXP655284:RXS655288 SHL655284:SHO655288 SRH655284:SRK655288 TBD655284:TBG655288 TKZ655284:TLC655288 TUV655284:TUY655288 UER655284:UEU655288 UON655284:UOQ655288 UYJ655284:UYM655288 VIF655284:VII655288 VSB655284:VSE655288 WBX655284:WCA655288 WLT655284:WLW655288 WVP655284:WVS655288 H720820:K720824 JD720820:JG720824 SZ720820:TC720824 ACV720820:ACY720824 AMR720820:AMU720824 AWN720820:AWQ720824 BGJ720820:BGM720824 BQF720820:BQI720824 CAB720820:CAE720824 CJX720820:CKA720824 CTT720820:CTW720824 DDP720820:DDS720824 DNL720820:DNO720824 DXH720820:DXK720824 EHD720820:EHG720824 EQZ720820:ERC720824 FAV720820:FAY720824 FKR720820:FKU720824 FUN720820:FUQ720824 GEJ720820:GEM720824 GOF720820:GOI720824 GYB720820:GYE720824 HHX720820:HIA720824 HRT720820:HRW720824 IBP720820:IBS720824 ILL720820:ILO720824 IVH720820:IVK720824 JFD720820:JFG720824 JOZ720820:JPC720824 JYV720820:JYY720824 KIR720820:KIU720824 KSN720820:KSQ720824 LCJ720820:LCM720824 LMF720820:LMI720824 LWB720820:LWE720824 MFX720820:MGA720824 MPT720820:MPW720824 MZP720820:MZS720824 NJL720820:NJO720824 NTH720820:NTK720824 ODD720820:ODG720824 OMZ720820:ONC720824 OWV720820:OWY720824 PGR720820:PGU720824 PQN720820:PQQ720824 QAJ720820:QAM720824 QKF720820:QKI720824 QUB720820:QUE720824 RDX720820:REA720824 RNT720820:RNW720824 RXP720820:RXS720824 SHL720820:SHO720824 SRH720820:SRK720824 TBD720820:TBG720824 TKZ720820:TLC720824 TUV720820:TUY720824 UER720820:UEU720824 UON720820:UOQ720824 UYJ720820:UYM720824 VIF720820:VII720824 VSB720820:VSE720824 WBX720820:WCA720824 WLT720820:WLW720824 WVP720820:WVS720824 H786356:K786360 JD786356:JG786360 SZ786356:TC786360 ACV786356:ACY786360 AMR786356:AMU786360 AWN786356:AWQ786360 BGJ786356:BGM786360 BQF786356:BQI786360 CAB786356:CAE786360 CJX786356:CKA786360 CTT786356:CTW786360 DDP786356:DDS786360 DNL786356:DNO786360 DXH786356:DXK786360 EHD786356:EHG786360 EQZ786356:ERC786360 FAV786356:FAY786360 FKR786356:FKU786360 FUN786356:FUQ786360 GEJ786356:GEM786360 GOF786356:GOI786360 GYB786356:GYE786360 HHX786356:HIA786360 HRT786356:HRW786360 IBP786356:IBS786360 ILL786356:ILO786360 IVH786356:IVK786360 JFD786356:JFG786360 JOZ786356:JPC786360 JYV786356:JYY786360 KIR786356:KIU786360 KSN786356:KSQ786360 LCJ786356:LCM786360 LMF786356:LMI786360 LWB786356:LWE786360 MFX786356:MGA786360 MPT786356:MPW786360 MZP786356:MZS786360 NJL786356:NJO786360 NTH786356:NTK786360 ODD786356:ODG786360 OMZ786356:ONC786360 OWV786356:OWY786360 PGR786356:PGU786360 PQN786356:PQQ786360 QAJ786356:QAM786360 QKF786356:QKI786360 QUB786356:QUE786360 RDX786356:REA786360 RNT786356:RNW786360 RXP786356:RXS786360 SHL786356:SHO786360 SRH786356:SRK786360 TBD786356:TBG786360 TKZ786356:TLC786360 TUV786356:TUY786360 UER786356:UEU786360 UON786356:UOQ786360 UYJ786356:UYM786360 VIF786356:VII786360 VSB786356:VSE786360 WBX786356:WCA786360 WLT786356:WLW786360 WVP786356:WVS786360 H851892:K851896 JD851892:JG851896 SZ851892:TC851896 ACV851892:ACY851896 AMR851892:AMU851896 AWN851892:AWQ851896 BGJ851892:BGM851896 BQF851892:BQI851896 CAB851892:CAE851896 CJX851892:CKA851896 CTT851892:CTW851896 DDP851892:DDS851896 DNL851892:DNO851896 DXH851892:DXK851896 EHD851892:EHG851896 EQZ851892:ERC851896 FAV851892:FAY851896 FKR851892:FKU851896 FUN851892:FUQ851896 GEJ851892:GEM851896 GOF851892:GOI851896 GYB851892:GYE851896 HHX851892:HIA851896 HRT851892:HRW851896 IBP851892:IBS851896 ILL851892:ILO851896 IVH851892:IVK851896 JFD851892:JFG851896 JOZ851892:JPC851896 JYV851892:JYY851896 KIR851892:KIU851896 KSN851892:KSQ851896 LCJ851892:LCM851896 LMF851892:LMI851896 LWB851892:LWE851896 MFX851892:MGA851896 MPT851892:MPW851896 MZP851892:MZS851896 NJL851892:NJO851896 NTH851892:NTK851896 ODD851892:ODG851896 OMZ851892:ONC851896 OWV851892:OWY851896 PGR851892:PGU851896 PQN851892:PQQ851896 QAJ851892:QAM851896 QKF851892:QKI851896 QUB851892:QUE851896 RDX851892:REA851896 RNT851892:RNW851896 RXP851892:RXS851896 SHL851892:SHO851896 SRH851892:SRK851896 TBD851892:TBG851896 TKZ851892:TLC851896 TUV851892:TUY851896 UER851892:UEU851896 UON851892:UOQ851896 UYJ851892:UYM851896 VIF851892:VII851896 VSB851892:VSE851896 WBX851892:WCA851896 WLT851892:WLW851896 WVP851892:WVS851896 H917428:K917432 JD917428:JG917432 SZ917428:TC917432 ACV917428:ACY917432 AMR917428:AMU917432 AWN917428:AWQ917432 BGJ917428:BGM917432 BQF917428:BQI917432 CAB917428:CAE917432 CJX917428:CKA917432 CTT917428:CTW917432 DDP917428:DDS917432 DNL917428:DNO917432 DXH917428:DXK917432 EHD917428:EHG917432 EQZ917428:ERC917432 FAV917428:FAY917432 FKR917428:FKU917432 FUN917428:FUQ917432 GEJ917428:GEM917432 GOF917428:GOI917432 GYB917428:GYE917432 HHX917428:HIA917432 HRT917428:HRW917432 IBP917428:IBS917432 ILL917428:ILO917432 IVH917428:IVK917432 JFD917428:JFG917432 JOZ917428:JPC917432 JYV917428:JYY917432 KIR917428:KIU917432 KSN917428:KSQ917432 LCJ917428:LCM917432 LMF917428:LMI917432 LWB917428:LWE917432 MFX917428:MGA917432 MPT917428:MPW917432 MZP917428:MZS917432 NJL917428:NJO917432 NTH917428:NTK917432 ODD917428:ODG917432 OMZ917428:ONC917432 OWV917428:OWY917432 PGR917428:PGU917432 PQN917428:PQQ917432 QAJ917428:QAM917432 QKF917428:QKI917432 QUB917428:QUE917432 RDX917428:REA917432 RNT917428:RNW917432 RXP917428:RXS917432 SHL917428:SHO917432 SRH917428:SRK917432 TBD917428:TBG917432 TKZ917428:TLC917432 TUV917428:TUY917432 UER917428:UEU917432 UON917428:UOQ917432 UYJ917428:UYM917432 VIF917428:VII917432 VSB917428:VSE917432 WBX917428:WCA917432 WLT917428:WLW917432 WVP917428:WVS917432 H982964:K982968 JD982964:JG982968 SZ982964:TC982968 ACV982964:ACY982968 AMR982964:AMU982968 AWN982964:AWQ982968 BGJ982964:BGM982968 BQF982964:BQI982968 CAB982964:CAE982968 CJX982964:CKA982968 CTT982964:CTW982968 DDP982964:DDS982968 DNL982964:DNO982968 DXH982964:DXK982968 EHD982964:EHG982968 EQZ982964:ERC982968 FAV982964:FAY982968 FKR982964:FKU982968 FUN982964:FUQ982968 GEJ982964:GEM982968 GOF982964:GOI982968 GYB982964:GYE982968 HHX982964:HIA982968 HRT982964:HRW982968 IBP982964:IBS982968 ILL982964:ILO982968 IVH982964:IVK982968 JFD982964:JFG982968 JOZ982964:JPC982968 JYV982964:JYY982968 KIR982964:KIU982968 KSN982964:KSQ982968 LCJ982964:LCM982968 LMF982964:LMI982968 LWB982964:LWE982968 MFX982964:MGA982968 MPT982964:MPW982968 MZP982964:MZS982968 NJL982964:NJO982968 NTH982964:NTK982968 ODD982964:ODG982968 OMZ982964:ONC982968 OWV982964:OWY982968 PGR982964:PGU982968 PQN982964:PQQ982968 QAJ982964:QAM982968 QKF982964:QKI982968 QUB982964:QUE982968 RDX982964:REA982968 RNT982964:RNW982968 RXP982964:RXS982968 SHL982964:SHO982968 SRH982964:SRK982968 TBD982964:TBG982968 TKZ982964:TLC982968 TUV982964:TUY982968 UER982964:UEU982968 UON982964:UOQ982968 UYJ982964:UYM982968 VIF982964:VII982968 VSB982964:VSE982968 WBX982964:WCA982968 WLT982964:WLW982968 WVP982964:WVS982968 VSB983091:VSE983095 JQ25:JT29 TM25:TP29 ADI25:ADL29 ANE25:ANH29 AXA25:AXD29 BGW25:BGZ29 BQS25:BQV29 CAO25:CAR29 CKK25:CKN29 CUG25:CUJ29 DEC25:DEF29 DNY25:DOB29 DXU25:DXX29 EHQ25:EHT29 ERM25:ERP29 FBI25:FBL29 FLE25:FLH29 FVA25:FVD29 GEW25:GEZ29 GOS25:GOV29 GYO25:GYR29 HIK25:HIN29 HSG25:HSJ29 ICC25:ICF29 ILY25:IMB29 IVU25:IVX29 JFQ25:JFT29 JPM25:JPP29 JZI25:JZL29 KJE25:KJH29 KTA25:KTD29 LCW25:LCZ29 LMS25:LMV29 LWO25:LWR29 MGK25:MGN29 MQG25:MQJ29 NAC25:NAF29 NJY25:NKB29 NTU25:NTX29 ODQ25:ODT29 ONM25:ONP29 OXI25:OXL29 PHE25:PHH29 PRA25:PRD29 QAW25:QAZ29 QKS25:QKV29 QUO25:QUR29 REK25:REN29 ROG25:ROJ29 RYC25:RYF29 SHY25:SIB29 SRU25:SRX29 TBQ25:TBT29 TLM25:TLP29 TVI25:TVL29 UFE25:UFH29 UPA25:UPD29 UYW25:UYZ29 VIS25:VIV29 VSO25:VSR29 WCK25:WCN29 WMG25:WMJ29 WWC25:WWF29 U65460:X65464 JQ65460:JT65464 TM65460:TP65464 ADI65460:ADL65464 ANE65460:ANH65464 AXA65460:AXD65464 BGW65460:BGZ65464 BQS65460:BQV65464 CAO65460:CAR65464 CKK65460:CKN65464 CUG65460:CUJ65464 DEC65460:DEF65464 DNY65460:DOB65464 DXU65460:DXX65464 EHQ65460:EHT65464 ERM65460:ERP65464 FBI65460:FBL65464 FLE65460:FLH65464 FVA65460:FVD65464 GEW65460:GEZ65464 GOS65460:GOV65464 GYO65460:GYR65464 HIK65460:HIN65464 HSG65460:HSJ65464 ICC65460:ICF65464 ILY65460:IMB65464 IVU65460:IVX65464 JFQ65460:JFT65464 JPM65460:JPP65464 JZI65460:JZL65464 KJE65460:KJH65464 KTA65460:KTD65464 LCW65460:LCZ65464 LMS65460:LMV65464 LWO65460:LWR65464 MGK65460:MGN65464 MQG65460:MQJ65464 NAC65460:NAF65464 NJY65460:NKB65464 NTU65460:NTX65464 ODQ65460:ODT65464 ONM65460:ONP65464 OXI65460:OXL65464 PHE65460:PHH65464 PRA65460:PRD65464 QAW65460:QAZ65464 QKS65460:QKV65464 QUO65460:QUR65464 REK65460:REN65464 ROG65460:ROJ65464 RYC65460:RYF65464 SHY65460:SIB65464 SRU65460:SRX65464 TBQ65460:TBT65464 TLM65460:TLP65464 TVI65460:TVL65464 UFE65460:UFH65464 UPA65460:UPD65464 UYW65460:UYZ65464 VIS65460:VIV65464 VSO65460:VSR65464 WCK65460:WCN65464 WMG65460:WMJ65464 WWC65460:WWF65464 U130996:X131000 JQ130996:JT131000 TM130996:TP131000 ADI130996:ADL131000 ANE130996:ANH131000 AXA130996:AXD131000 BGW130996:BGZ131000 BQS130996:BQV131000 CAO130996:CAR131000 CKK130996:CKN131000 CUG130996:CUJ131000 DEC130996:DEF131000 DNY130996:DOB131000 DXU130996:DXX131000 EHQ130996:EHT131000 ERM130996:ERP131000 FBI130996:FBL131000 FLE130996:FLH131000 FVA130996:FVD131000 GEW130996:GEZ131000 GOS130996:GOV131000 GYO130996:GYR131000 HIK130996:HIN131000 HSG130996:HSJ131000 ICC130996:ICF131000 ILY130996:IMB131000 IVU130996:IVX131000 JFQ130996:JFT131000 JPM130996:JPP131000 JZI130996:JZL131000 KJE130996:KJH131000 KTA130996:KTD131000 LCW130996:LCZ131000 LMS130996:LMV131000 LWO130996:LWR131000 MGK130996:MGN131000 MQG130996:MQJ131000 NAC130996:NAF131000 NJY130996:NKB131000 NTU130996:NTX131000 ODQ130996:ODT131000 ONM130996:ONP131000 OXI130996:OXL131000 PHE130996:PHH131000 PRA130996:PRD131000 QAW130996:QAZ131000 QKS130996:QKV131000 QUO130996:QUR131000 REK130996:REN131000 ROG130996:ROJ131000 RYC130996:RYF131000 SHY130996:SIB131000 SRU130996:SRX131000 TBQ130996:TBT131000 TLM130996:TLP131000 TVI130996:TVL131000 UFE130996:UFH131000 UPA130996:UPD131000 UYW130996:UYZ131000 VIS130996:VIV131000 VSO130996:VSR131000 WCK130996:WCN131000 WMG130996:WMJ131000 WWC130996:WWF131000 U196532:X196536 JQ196532:JT196536 TM196532:TP196536 ADI196532:ADL196536 ANE196532:ANH196536 AXA196532:AXD196536 BGW196532:BGZ196536 BQS196532:BQV196536 CAO196532:CAR196536 CKK196532:CKN196536 CUG196532:CUJ196536 DEC196532:DEF196536 DNY196532:DOB196536 DXU196532:DXX196536 EHQ196532:EHT196536 ERM196532:ERP196536 FBI196532:FBL196536 FLE196532:FLH196536 FVA196532:FVD196536 GEW196532:GEZ196536 GOS196532:GOV196536 GYO196532:GYR196536 HIK196532:HIN196536 HSG196532:HSJ196536 ICC196532:ICF196536 ILY196532:IMB196536 IVU196532:IVX196536 JFQ196532:JFT196536 JPM196532:JPP196536 JZI196532:JZL196536 KJE196532:KJH196536 KTA196532:KTD196536 LCW196532:LCZ196536 LMS196532:LMV196536 LWO196532:LWR196536 MGK196532:MGN196536 MQG196532:MQJ196536 NAC196532:NAF196536 NJY196532:NKB196536 NTU196532:NTX196536 ODQ196532:ODT196536 ONM196532:ONP196536 OXI196532:OXL196536 PHE196532:PHH196536 PRA196532:PRD196536 QAW196532:QAZ196536 QKS196532:QKV196536 QUO196532:QUR196536 REK196532:REN196536 ROG196532:ROJ196536 RYC196532:RYF196536 SHY196532:SIB196536 SRU196532:SRX196536 TBQ196532:TBT196536 TLM196532:TLP196536 TVI196532:TVL196536 UFE196532:UFH196536 UPA196532:UPD196536 UYW196532:UYZ196536 VIS196532:VIV196536 VSO196532:VSR196536 WCK196532:WCN196536 WMG196532:WMJ196536 WWC196532:WWF196536 U262068:X262072 JQ262068:JT262072 TM262068:TP262072 ADI262068:ADL262072 ANE262068:ANH262072 AXA262068:AXD262072 BGW262068:BGZ262072 BQS262068:BQV262072 CAO262068:CAR262072 CKK262068:CKN262072 CUG262068:CUJ262072 DEC262068:DEF262072 DNY262068:DOB262072 DXU262068:DXX262072 EHQ262068:EHT262072 ERM262068:ERP262072 FBI262068:FBL262072 FLE262068:FLH262072 FVA262068:FVD262072 GEW262068:GEZ262072 GOS262068:GOV262072 GYO262068:GYR262072 HIK262068:HIN262072 HSG262068:HSJ262072 ICC262068:ICF262072 ILY262068:IMB262072 IVU262068:IVX262072 JFQ262068:JFT262072 JPM262068:JPP262072 JZI262068:JZL262072 KJE262068:KJH262072 KTA262068:KTD262072 LCW262068:LCZ262072 LMS262068:LMV262072 LWO262068:LWR262072 MGK262068:MGN262072 MQG262068:MQJ262072 NAC262068:NAF262072 NJY262068:NKB262072 NTU262068:NTX262072 ODQ262068:ODT262072 ONM262068:ONP262072 OXI262068:OXL262072 PHE262068:PHH262072 PRA262068:PRD262072 QAW262068:QAZ262072 QKS262068:QKV262072 QUO262068:QUR262072 REK262068:REN262072 ROG262068:ROJ262072 RYC262068:RYF262072 SHY262068:SIB262072 SRU262068:SRX262072 TBQ262068:TBT262072 TLM262068:TLP262072 TVI262068:TVL262072 UFE262068:UFH262072 UPA262068:UPD262072 UYW262068:UYZ262072 VIS262068:VIV262072 VSO262068:VSR262072 WCK262068:WCN262072 WMG262068:WMJ262072 WWC262068:WWF262072 U327604:X327608 JQ327604:JT327608 TM327604:TP327608 ADI327604:ADL327608 ANE327604:ANH327608 AXA327604:AXD327608 BGW327604:BGZ327608 BQS327604:BQV327608 CAO327604:CAR327608 CKK327604:CKN327608 CUG327604:CUJ327608 DEC327604:DEF327608 DNY327604:DOB327608 DXU327604:DXX327608 EHQ327604:EHT327608 ERM327604:ERP327608 FBI327604:FBL327608 FLE327604:FLH327608 FVA327604:FVD327608 GEW327604:GEZ327608 GOS327604:GOV327608 GYO327604:GYR327608 HIK327604:HIN327608 HSG327604:HSJ327608 ICC327604:ICF327608 ILY327604:IMB327608 IVU327604:IVX327608 JFQ327604:JFT327608 JPM327604:JPP327608 JZI327604:JZL327608 KJE327604:KJH327608 KTA327604:KTD327608 LCW327604:LCZ327608 LMS327604:LMV327608 LWO327604:LWR327608 MGK327604:MGN327608 MQG327604:MQJ327608 NAC327604:NAF327608 NJY327604:NKB327608 NTU327604:NTX327608 ODQ327604:ODT327608 ONM327604:ONP327608 OXI327604:OXL327608 PHE327604:PHH327608 PRA327604:PRD327608 QAW327604:QAZ327608 QKS327604:QKV327608 QUO327604:QUR327608 REK327604:REN327608 ROG327604:ROJ327608 RYC327604:RYF327608 SHY327604:SIB327608 SRU327604:SRX327608 TBQ327604:TBT327608 TLM327604:TLP327608 TVI327604:TVL327608 UFE327604:UFH327608 UPA327604:UPD327608 UYW327604:UYZ327608 VIS327604:VIV327608 VSO327604:VSR327608 WCK327604:WCN327608 WMG327604:WMJ327608 WWC327604:WWF327608 U393140:X393144 JQ393140:JT393144 TM393140:TP393144 ADI393140:ADL393144 ANE393140:ANH393144 AXA393140:AXD393144 BGW393140:BGZ393144 BQS393140:BQV393144 CAO393140:CAR393144 CKK393140:CKN393144 CUG393140:CUJ393144 DEC393140:DEF393144 DNY393140:DOB393144 DXU393140:DXX393144 EHQ393140:EHT393144 ERM393140:ERP393144 FBI393140:FBL393144 FLE393140:FLH393144 FVA393140:FVD393144 GEW393140:GEZ393144 GOS393140:GOV393144 GYO393140:GYR393144 HIK393140:HIN393144 HSG393140:HSJ393144 ICC393140:ICF393144 ILY393140:IMB393144 IVU393140:IVX393144 JFQ393140:JFT393144 JPM393140:JPP393144 JZI393140:JZL393144 KJE393140:KJH393144 KTA393140:KTD393144 LCW393140:LCZ393144 LMS393140:LMV393144 LWO393140:LWR393144 MGK393140:MGN393144 MQG393140:MQJ393144 NAC393140:NAF393144 NJY393140:NKB393144 NTU393140:NTX393144 ODQ393140:ODT393144 ONM393140:ONP393144 OXI393140:OXL393144 PHE393140:PHH393144 PRA393140:PRD393144 QAW393140:QAZ393144 QKS393140:QKV393144 QUO393140:QUR393144 REK393140:REN393144 ROG393140:ROJ393144 RYC393140:RYF393144 SHY393140:SIB393144 SRU393140:SRX393144 TBQ393140:TBT393144 TLM393140:TLP393144 TVI393140:TVL393144 UFE393140:UFH393144 UPA393140:UPD393144 UYW393140:UYZ393144 VIS393140:VIV393144 VSO393140:VSR393144 WCK393140:WCN393144 WMG393140:WMJ393144 WWC393140:WWF393144 U458676:X458680 JQ458676:JT458680 TM458676:TP458680 ADI458676:ADL458680 ANE458676:ANH458680 AXA458676:AXD458680 BGW458676:BGZ458680 BQS458676:BQV458680 CAO458676:CAR458680 CKK458676:CKN458680 CUG458676:CUJ458680 DEC458676:DEF458680 DNY458676:DOB458680 DXU458676:DXX458680 EHQ458676:EHT458680 ERM458676:ERP458680 FBI458676:FBL458680 FLE458676:FLH458680 FVA458676:FVD458680 GEW458676:GEZ458680 GOS458676:GOV458680 GYO458676:GYR458680 HIK458676:HIN458680 HSG458676:HSJ458680 ICC458676:ICF458680 ILY458676:IMB458680 IVU458676:IVX458680 JFQ458676:JFT458680 JPM458676:JPP458680 JZI458676:JZL458680 KJE458676:KJH458680 KTA458676:KTD458680 LCW458676:LCZ458680 LMS458676:LMV458680 LWO458676:LWR458680 MGK458676:MGN458680 MQG458676:MQJ458680 NAC458676:NAF458680 NJY458676:NKB458680 NTU458676:NTX458680 ODQ458676:ODT458680 ONM458676:ONP458680 OXI458676:OXL458680 PHE458676:PHH458680 PRA458676:PRD458680 QAW458676:QAZ458680 QKS458676:QKV458680 QUO458676:QUR458680 REK458676:REN458680 ROG458676:ROJ458680 RYC458676:RYF458680 SHY458676:SIB458680 SRU458676:SRX458680 TBQ458676:TBT458680 TLM458676:TLP458680 TVI458676:TVL458680 UFE458676:UFH458680 UPA458676:UPD458680 UYW458676:UYZ458680 VIS458676:VIV458680 VSO458676:VSR458680 WCK458676:WCN458680 WMG458676:WMJ458680 WWC458676:WWF458680 U524212:X524216 JQ524212:JT524216 TM524212:TP524216 ADI524212:ADL524216 ANE524212:ANH524216 AXA524212:AXD524216 BGW524212:BGZ524216 BQS524212:BQV524216 CAO524212:CAR524216 CKK524212:CKN524216 CUG524212:CUJ524216 DEC524212:DEF524216 DNY524212:DOB524216 DXU524212:DXX524216 EHQ524212:EHT524216 ERM524212:ERP524216 FBI524212:FBL524216 FLE524212:FLH524216 FVA524212:FVD524216 GEW524212:GEZ524216 GOS524212:GOV524216 GYO524212:GYR524216 HIK524212:HIN524216 HSG524212:HSJ524216 ICC524212:ICF524216 ILY524212:IMB524216 IVU524212:IVX524216 JFQ524212:JFT524216 JPM524212:JPP524216 JZI524212:JZL524216 KJE524212:KJH524216 KTA524212:KTD524216 LCW524212:LCZ524216 LMS524212:LMV524216 LWO524212:LWR524216 MGK524212:MGN524216 MQG524212:MQJ524216 NAC524212:NAF524216 NJY524212:NKB524216 NTU524212:NTX524216 ODQ524212:ODT524216 ONM524212:ONP524216 OXI524212:OXL524216 PHE524212:PHH524216 PRA524212:PRD524216 QAW524212:QAZ524216 QKS524212:QKV524216 QUO524212:QUR524216 REK524212:REN524216 ROG524212:ROJ524216 RYC524212:RYF524216 SHY524212:SIB524216 SRU524212:SRX524216 TBQ524212:TBT524216 TLM524212:TLP524216 TVI524212:TVL524216 UFE524212:UFH524216 UPA524212:UPD524216 UYW524212:UYZ524216 VIS524212:VIV524216 VSO524212:VSR524216 WCK524212:WCN524216 WMG524212:WMJ524216 WWC524212:WWF524216 U589748:X589752 JQ589748:JT589752 TM589748:TP589752 ADI589748:ADL589752 ANE589748:ANH589752 AXA589748:AXD589752 BGW589748:BGZ589752 BQS589748:BQV589752 CAO589748:CAR589752 CKK589748:CKN589752 CUG589748:CUJ589752 DEC589748:DEF589752 DNY589748:DOB589752 DXU589748:DXX589752 EHQ589748:EHT589752 ERM589748:ERP589752 FBI589748:FBL589752 FLE589748:FLH589752 FVA589748:FVD589752 GEW589748:GEZ589752 GOS589748:GOV589752 GYO589748:GYR589752 HIK589748:HIN589752 HSG589748:HSJ589752 ICC589748:ICF589752 ILY589748:IMB589752 IVU589748:IVX589752 JFQ589748:JFT589752 JPM589748:JPP589752 JZI589748:JZL589752 KJE589748:KJH589752 KTA589748:KTD589752 LCW589748:LCZ589752 LMS589748:LMV589752 LWO589748:LWR589752 MGK589748:MGN589752 MQG589748:MQJ589752 NAC589748:NAF589752 NJY589748:NKB589752 NTU589748:NTX589752 ODQ589748:ODT589752 ONM589748:ONP589752 OXI589748:OXL589752 PHE589748:PHH589752 PRA589748:PRD589752 QAW589748:QAZ589752 QKS589748:QKV589752 QUO589748:QUR589752 REK589748:REN589752 ROG589748:ROJ589752 RYC589748:RYF589752 SHY589748:SIB589752 SRU589748:SRX589752 TBQ589748:TBT589752 TLM589748:TLP589752 TVI589748:TVL589752 UFE589748:UFH589752 UPA589748:UPD589752 UYW589748:UYZ589752 VIS589748:VIV589752 VSO589748:VSR589752 WCK589748:WCN589752 WMG589748:WMJ589752 WWC589748:WWF589752 U655284:X655288 JQ655284:JT655288 TM655284:TP655288 ADI655284:ADL655288 ANE655284:ANH655288 AXA655284:AXD655288 BGW655284:BGZ655288 BQS655284:BQV655288 CAO655284:CAR655288 CKK655284:CKN655288 CUG655284:CUJ655288 DEC655284:DEF655288 DNY655284:DOB655288 DXU655284:DXX655288 EHQ655284:EHT655288 ERM655284:ERP655288 FBI655284:FBL655288 FLE655284:FLH655288 FVA655284:FVD655288 GEW655284:GEZ655288 GOS655284:GOV655288 GYO655284:GYR655288 HIK655284:HIN655288 HSG655284:HSJ655288 ICC655284:ICF655288 ILY655284:IMB655288 IVU655284:IVX655288 JFQ655284:JFT655288 JPM655284:JPP655288 JZI655284:JZL655288 KJE655284:KJH655288 KTA655284:KTD655288 LCW655284:LCZ655288 LMS655284:LMV655288 LWO655284:LWR655288 MGK655284:MGN655288 MQG655284:MQJ655288 NAC655284:NAF655288 NJY655284:NKB655288 NTU655284:NTX655288 ODQ655284:ODT655288 ONM655284:ONP655288 OXI655284:OXL655288 PHE655284:PHH655288 PRA655284:PRD655288 QAW655284:QAZ655288 QKS655284:QKV655288 QUO655284:QUR655288 REK655284:REN655288 ROG655284:ROJ655288 RYC655284:RYF655288 SHY655284:SIB655288 SRU655284:SRX655288 TBQ655284:TBT655288 TLM655284:TLP655288 TVI655284:TVL655288 UFE655284:UFH655288 UPA655284:UPD655288 UYW655284:UYZ655288 VIS655284:VIV655288 VSO655284:VSR655288 WCK655284:WCN655288 WMG655284:WMJ655288 WWC655284:WWF655288 U720820:X720824 JQ720820:JT720824 TM720820:TP720824 ADI720820:ADL720824 ANE720820:ANH720824 AXA720820:AXD720824 BGW720820:BGZ720824 BQS720820:BQV720824 CAO720820:CAR720824 CKK720820:CKN720824 CUG720820:CUJ720824 DEC720820:DEF720824 DNY720820:DOB720824 DXU720820:DXX720824 EHQ720820:EHT720824 ERM720820:ERP720824 FBI720820:FBL720824 FLE720820:FLH720824 FVA720820:FVD720824 GEW720820:GEZ720824 GOS720820:GOV720824 GYO720820:GYR720824 HIK720820:HIN720824 HSG720820:HSJ720824 ICC720820:ICF720824 ILY720820:IMB720824 IVU720820:IVX720824 JFQ720820:JFT720824 JPM720820:JPP720824 JZI720820:JZL720824 KJE720820:KJH720824 KTA720820:KTD720824 LCW720820:LCZ720824 LMS720820:LMV720824 LWO720820:LWR720824 MGK720820:MGN720824 MQG720820:MQJ720824 NAC720820:NAF720824 NJY720820:NKB720824 NTU720820:NTX720824 ODQ720820:ODT720824 ONM720820:ONP720824 OXI720820:OXL720824 PHE720820:PHH720824 PRA720820:PRD720824 QAW720820:QAZ720824 QKS720820:QKV720824 QUO720820:QUR720824 REK720820:REN720824 ROG720820:ROJ720824 RYC720820:RYF720824 SHY720820:SIB720824 SRU720820:SRX720824 TBQ720820:TBT720824 TLM720820:TLP720824 TVI720820:TVL720824 UFE720820:UFH720824 UPA720820:UPD720824 UYW720820:UYZ720824 VIS720820:VIV720824 VSO720820:VSR720824 WCK720820:WCN720824 WMG720820:WMJ720824 WWC720820:WWF720824 U786356:X786360 JQ786356:JT786360 TM786356:TP786360 ADI786356:ADL786360 ANE786356:ANH786360 AXA786356:AXD786360 BGW786356:BGZ786360 BQS786356:BQV786360 CAO786356:CAR786360 CKK786356:CKN786360 CUG786356:CUJ786360 DEC786356:DEF786360 DNY786356:DOB786360 DXU786356:DXX786360 EHQ786356:EHT786360 ERM786356:ERP786360 FBI786356:FBL786360 FLE786356:FLH786360 FVA786356:FVD786360 GEW786356:GEZ786360 GOS786356:GOV786360 GYO786356:GYR786360 HIK786356:HIN786360 HSG786356:HSJ786360 ICC786356:ICF786360 ILY786356:IMB786360 IVU786356:IVX786360 JFQ786356:JFT786360 JPM786356:JPP786360 JZI786356:JZL786360 KJE786356:KJH786360 KTA786356:KTD786360 LCW786356:LCZ786360 LMS786356:LMV786360 LWO786356:LWR786360 MGK786356:MGN786360 MQG786356:MQJ786360 NAC786356:NAF786360 NJY786356:NKB786360 NTU786356:NTX786360 ODQ786356:ODT786360 ONM786356:ONP786360 OXI786356:OXL786360 PHE786356:PHH786360 PRA786356:PRD786360 QAW786356:QAZ786360 QKS786356:QKV786360 QUO786356:QUR786360 REK786356:REN786360 ROG786356:ROJ786360 RYC786356:RYF786360 SHY786356:SIB786360 SRU786356:SRX786360 TBQ786356:TBT786360 TLM786356:TLP786360 TVI786356:TVL786360 UFE786356:UFH786360 UPA786356:UPD786360 UYW786356:UYZ786360 VIS786356:VIV786360 VSO786356:VSR786360 WCK786356:WCN786360 WMG786356:WMJ786360 WWC786356:WWF786360 U851892:X851896 JQ851892:JT851896 TM851892:TP851896 ADI851892:ADL851896 ANE851892:ANH851896 AXA851892:AXD851896 BGW851892:BGZ851896 BQS851892:BQV851896 CAO851892:CAR851896 CKK851892:CKN851896 CUG851892:CUJ851896 DEC851892:DEF851896 DNY851892:DOB851896 DXU851892:DXX851896 EHQ851892:EHT851896 ERM851892:ERP851896 FBI851892:FBL851896 FLE851892:FLH851896 FVA851892:FVD851896 GEW851892:GEZ851896 GOS851892:GOV851896 GYO851892:GYR851896 HIK851892:HIN851896 HSG851892:HSJ851896 ICC851892:ICF851896 ILY851892:IMB851896 IVU851892:IVX851896 JFQ851892:JFT851896 JPM851892:JPP851896 JZI851892:JZL851896 KJE851892:KJH851896 KTA851892:KTD851896 LCW851892:LCZ851896 LMS851892:LMV851896 LWO851892:LWR851896 MGK851892:MGN851896 MQG851892:MQJ851896 NAC851892:NAF851896 NJY851892:NKB851896 NTU851892:NTX851896 ODQ851892:ODT851896 ONM851892:ONP851896 OXI851892:OXL851896 PHE851892:PHH851896 PRA851892:PRD851896 QAW851892:QAZ851896 QKS851892:QKV851896 QUO851892:QUR851896 REK851892:REN851896 ROG851892:ROJ851896 RYC851892:RYF851896 SHY851892:SIB851896 SRU851892:SRX851896 TBQ851892:TBT851896 TLM851892:TLP851896 TVI851892:TVL851896 UFE851892:UFH851896 UPA851892:UPD851896 UYW851892:UYZ851896 VIS851892:VIV851896 VSO851892:VSR851896 WCK851892:WCN851896 WMG851892:WMJ851896 WWC851892:WWF851896 U917428:X917432 JQ917428:JT917432 TM917428:TP917432 ADI917428:ADL917432 ANE917428:ANH917432 AXA917428:AXD917432 BGW917428:BGZ917432 BQS917428:BQV917432 CAO917428:CAR917432 CKK917428:CKN917432 CUG917428:CUJ917432 DEC917428:DEF917432 DNY917428:DOB917432 DXU917428:DXX917432 EHQ917428:EHT917432 ERM917428:ERP917432 FBI917428:FBL917432 FLE917428:FLH917432 FVA917428:FVD917432 GEW917428:GEZ917432 GOS917428:GOV917432 GYO917428:GYR917432 HIK917428:HIN917432 HSG917428:HSJ917432 ICC917428:ICF917432 ILY917428:IMB917432 IVU917428:IVX917432 JFQ917428:JFT917432 JPM917428:JPP917432 JZI917428:JZL917432 KJE917428:KJH917432 KTA917428:KTD917432 LCW917428:LCZ917432 LMS917428:LMV917432 LWO917428:LWR917432 MGK917428:MGN917432 MQG917428:MQJ917432 NAC917428:NAF917432 NJY917428:NKB917432 NTU917428:NTX917432 ODQ917428:ODT917432 ONM917428:ONP917432 OXI917428:OXL917432 PHE917428:PHH917432 PRA917428:PRD917432 QAW917428:QAZ917432 QKS917428:QKV917432 QUO917428:QUR917432 REK917428:REN917432 ROG917428:ROJ917432 RYC917428:RYF917432 SHY917428:SIB917432 SRU917428:SRX917432 TBQ917428:TBT917432 TLM917428:TLP917432 TVI917428:TVL917432 UFE917428:UFH917432 UPA917428:UPD917432 UYW917428:UYZ917432 VIS917428:VIV917432 VSO917428:VSR917432 WCK917428:WCN917432 WMG917428:WMJ917432 WWC917428:WWF917432 U982964:X982968 JQ982964:JT982968 TM982964:TP982968 ADI982964:ADL982968 ANE982964:ANH982968 AXA982964:AXD982968 BGW982964:BGZ982968 BQS982964:BQV982968 CAO982964:CAR982968 CKK982964:CKN982968 CUG982964:CUJ982968 DEC982964:DEF982968 DNY982964:DOB982968 DXU982964:DXX982968 EHQ982964:EHT982968 ERM982964:ERP982968 FBI982964:FBL982968 FLE982964:FLH982968 FVA982964:FVD982968 GEW982964:GEZ982968 GOS982964:GOV982968 GYO982964:GYR982968 HIK982964:HIN982968 HSG982964:HSJ982968 ICC982964:ICF982968 ILY982964:IMB982968 IVU982964:IVX982968 JFQ982964:JFT982968 JPM982964:JPP982968 JZI982964:JZL982968 KJE982964:KJH982968 KTA982964:KTD982968 LCW982964:LCZ982968 LMS982964:LMV982968 LWO982964:LWR982968 MGK982964:MGN982968 MQG982964:MQJ982968 NAC982964:NAF982968 NJY982964:NKB982968 NTU982964:NTX982968 ODQ982964:ODT982968 ONM982964:ONP982968 OXI982964:OXL982968 PHE982964:PHH982968 PRA982964:PRD982968 QAW982964:QAZ982968 QKS982964:QKV982968 QUO982964:QUR982968 REK982964:REN982968 ROG982964:ROJ982968 RYC982964:RYF982968 SHY982964:SIB982968 SRU982964:SRX982968 TBQ982964:TBT982968 TLM982964:TLP982968 TVI982964:TVL982968 UFE982964:UFH982968 UPA982964:UPD982968 UYW982964:UYZ982968 VIS982964:VIV982968 VSO982964:VSR982968 WCK982964:WCN982968 WMG982964:WMJ982968 WWC982964:WWF982968 VIF983091:VII983095 JD46:JG50 SZ46:TC50 ACV46:ACY50 AMR46:AMU50 AWN46:AWQ50 BGJ46:BGM50 BQF46:BQI50 CAB46:CAE50 CJX46:CKA50 CTT46:CTW50 DDP46:DDS50 DNL46:DNO50 DXH46:DXK50 EHD46:EHG50 EQZ46:ERC50 FAV46:FAY50 FKR46:FKU50 FUN46:FUQ50 GEJ46:GEM50 GOF46:GOI50 GYB46:GYE50 HHX46:HIA50 HRT46:HRW50 IBP46:IBS50 ILL46:ILO50 IVH46:IVK50 JFD46:JFG50 JOZ46:JPC50 JYV46:JYY50 KIR46:KIU50 KSN46:KSQ50 LCJ46:LCM50 LMF46:LMI50 LWB46:LWE50 MFX46:MGA50 MPT46:MPW50 MZP46:MZS50 NJL46:NJO50 NTH46:NTK50 ODD46:ODG50 OMZ46:ONC50 OWV46:OWY50 PGR46:PGU50 PQN46:PQQ50 QAJ46:QAM50 QKF46:QKI50 QUB46:QUE50 RDX46:REA50 RNT46:RNW50 RXP46:RXS50 SHL46:SHO50 SRH46:SRK50 TBD46:TBG50 TKZ46:TLC50 TUV46:TUY50 UER46:UEU50 UON46:UOQ50 UYJ46:UYM50 VIF46:VII50 VSB46:VSE50 WBX46:WCA50 WLT46:WLW50 WVP46:WVS50 H65481:K65485 JD65481:JG65485 SZ65481:TC65485 ACV65481:ACY65485 AMR65481:AMU65485 AWN65481:AWQ65485 BGJ65481:BGM65485 BQF65481:BQI65485 CAB65481:CAE65485 CJX65481:CKA65485 CTT65481:CTW65485 DDP65481:DDS65485 DNL65481:DNO65485 DXH65481:DXK65485 EHD65481:EHG65485 EQZ65481:ERC65485 FAV65481:FAY65485 FKR65481:FKU65485 FUN65481:FUQ65485 GEJ65481:GEM65485 GOF65481:GOI65485 GYB65481:GYE65485 HHX65481:HIA65485 HRT65481:HRW65485 IBP65481:IBS65485 ILL65481:ILO65485 IVH65481:IVK65485 JFD65481:JFG65485 JOZ65481:JPC65485 JYV65481:JYY65485 KIR65481:KIU65485 KSN65481:KSQ65485 LCJ65481:LCM65485 LMF65481:LMI65485 LWB65481:LWE65485 MFX65481:MGA65485 MPT65481:MPW65485 MZP65481:MZS65485 NJL65481:NJO65485 NTH65481:NTK65485 ODD65481:ODG65485 OMZ65481:ONC65485 OWV65481:OWY65485 PGR65481:PGU65485 PQN65481:PQQ65485 QAJ65481:QAM65485 QKF65481:QKI65485 QUB65481:QUE65485 RDX65481:REA65485 RNT65481:RNW65485 RXP65481:RXS65485 SHL65481:SHO65485 SRH65481:SRK65485 TBD65481:TBG65485 TKZ65481:TLC65485 TUV65481:TUY65485 UER65481:UEU65485 UON65481:UOQ65485 UYJ65481:UYM65485 VIF65481:VII65485 VSB65481:VSE65485 WBX65481:WCA65485 WLT65481:WLW65485 WVP65481:WVS65485 H131017:K131021 JD131017:JG131021 SZ131017:TC131021 ACV131017:ACY131021 AMR131017:AMU131021 AWN131017:AWQ131021 BGJ131017:BGM131021 BQF131017:BQI131021 CAB131017:CAE131021 CJX131017:CKA131021 CTT131017:CTW131021 DDP131017:DDS131021 DNL131017:DNO131021 DXH131017:DXK131021 EHD131017:EHG131021 EQZ131017:ERC131021 FAV131017:FAY131021 FKR131017:FKU131021 FUN131017:FUQ131021 GEJ131017:GEM131021 GOF131017:GOI131021 GYB131017:GYE131021 HHX131017:HIA131021 HRT131017:HRW131021 IBP131017:IBS131021 ILL131017:ILO131021 IVH131017:IVK131021 JFD131017:JFG131021 JOZ131017:JPC131021 JYV131017:JYY131021 KIR131017:KIU131021 KSN131017:KSQ131021 LCJ131017:LCM131021 LMF131017:LMI131021 LWB131017:LWE131021 MFX131017:MGA131021 MPT131017:MPW131021 MZP131017:MZS131021 NJL131017:NJO131021 NTH131017:NTK131021 ODD131017:ODG131021 OMZ131017:ONC131021 OWV131017:OWY131021 PGR131017:PGU131021 PQN131017:PQQ131021 QAJ131017:QAM131021 QKF131017:QKI131021 QUB131017:QUE131021 RDX131017:REA131021 RNT131017:RNW131021 RXP131017:RXS131021 SHL131017:SHO131021 SRH131017:SRK131021 TBD131017:TBG131021 TKZ131017:TLC131021 TUV131017:TUY131021 UER131017:UEU131021 UON131017:UOQ131021 UYJ131017:UYM131021 VIF131017:VII131021 VSB131017:VSE131021 WBX131017:WCA131021 WLT131017:WLW131021 WVP131017:WVS131021 H196553:K196557 JD196553:JG196557 SZ196553:TC196557 ACV196553:ACY196557 AMR196553:AMU196557 AWN196553:AWQ196557 BGJ196553:BGM196557 BQF196553:BQI196557 CAB196553:CAE196557 CJX196553:CKA196557 CTT196553:CTW196557 DDP196553:DDS196557 DNL196553:DNO196557 DXH196553:DXK196557 EHD196553:EHG196557 EQZ196553:ERC196557 FAV196553:FAY196557 FKR196553:FKU196557 FUN196553:FUQ196557 GEJ196553:GEM196557 GOF196553:GOI196557 GYB196553:GYE196557 HHX196553:HIA196557 HRT196553:HRW196557 IBP196553:IBS196557 ILL196553:ILO196557 IVH196553:IVK196557 JFD196553:JFG196557 JOZ196553:JPC196557 JYV196553:JYY196557 KIR196553:KIU196557 KSN196553:KSQ196557 LCJ196553:LCM196557 LMF196553:LMI196557 LWB196553:LWE196557 MFX196553:MGA196557 MPT196553:MPW196557 MZP196553:MZS196557 NJL196553:NJO196557 NTH196553:NTK196557 ODD196553:ODG196557 OMZ196553:ONC196557 OWV196553:OWY196557 PGR196553:PGU196557 PQN196553:PQQ196557 QAJ196553:QAM196557 QKF196553:QKI196557 QUB196553:QUE196557 RDX196553:REA196557 RNT196553:RNW196557 RXP196553:RXS196557 SHL196553:SHO196557 SRH196553:SRK196557 TBD196553:TBG196557 TKZ196553:TLC196557 TUV196553:TUY196557 UER196553:UEU196557 UON196553:UOQ196557 UYJ196553:UYM196557 VIF196553:VII196557 VSB196553:VSE196557 WBX196553:WCA196557 WLT196553:WLW196557 WVP196553:WVS196557 H262089:K262093 JD262089:JG262093 SZ262089:TC262093 ACV262089:ACY262093 AMR262089:AMU262093 AWN262089:AWQ262093 BGJ262089:BGM262093 BQF262089:BQI262093 CAB262089:CAE262093 CJX262089:CKA262093 CTT262089:CTW262093 DDP262089:DDS262093 DNL262089:DNO262093 DXH262089:DXK262093 EHD262089:EHG262093 EQZ262089:ERC262093 FAV262089:FAY262093 FKR262089:FKU262093 FUN262089:FUQ262093 GEJ262089:GEM262093 GOF262089:GOI262093 GYB262089:GYE262093 HHX262089:HIA262093 HRT262089:HRW262093 IBP262089:IBS262093 ILL262089:ILO262093 IVH262089:IVK262093 JFD262089:JFG262093 JOZ262089:JPC262093 JYV262089:JYY262093 KIR262089:KIU262093 KSN262089:KSQ262093 LCJ262089:LCM262093 LMF262089:LMI262093 LWB262089:LWE262093 MFX262089:MGA262093 MPT262089:MPW262093 MZP262089:MZS262093 NJL262089:NJO262093 NTH262089:NTK262093 ODD262089:ODG262093 OMZ262089:ONC262093 OWV262089:OWY262093 PGR262089:PGU262093 PQN262089:PQQ262093 QAJ262089:QAM262093 QKF262089:QKI262093 QUB262089:QUE262093 RDX262089:REA262093 RNT262089:RNW262093 RXP262089:RXS262093 SHL262089:SHO262093 SRH262089:SRK262093 TBD262089:TBG262093 TKZ262089:TLC262093 TUV262089:TUY262093 UER262089:UEU262093 UON262089:UOQ262093 UYJ262089:UYM262093 VIF262089:VII262093 VSB262089:VSE262093 WBX262089:WCA262093 WLT262089:WLW262093 WVP262089:WVS262093 H327625:K327629 JD327625:JG327629 SZ327625:TC327629 ACV327625:ACY327629 AMR327625:AMU327629 AWN327625:AWQ327629 BGJ327625:BGM327629 BQF327625:BQI327629 CAB327625:CAE327629 CJX327625:CKA327629 CTT327625:CTW327629 DDP327625:DDS327629 DNL327625:DNO327629 DXH327625:DXK327629 EHD327625:EHG327629 EQZ327625:ERC327629 FAV327625:FAY327629 FKR327625:FKU327629 FUN327625:FUQ327629 GEJ327625:GEM327629 GOF327625:GOI327629 GYB327625:GYE327629 HHX327625:HIA327629 HRT327625:HRW327629 IBP327625:IBS327629 ILL327625:ILO327629 IVH327625:IVK327629 JFD327625:JFG327629 JOZ327625:JPC327629 JYV327625:JYY327629 KIR327625:KIU327629 KSN327625:KSQ327629 LCJ327625:LCM327629 LMF327625:LMI327629 LWB327625:LWE327629 MFX327625:MGA327629 MPT327625:MPW327629 MZP327625:MZS327629 NJL327625:NJO327629 NTH327625:NTK327629 ODD327625:ODG327629 OMZ327625:ONC327629 OWV327625:OWY327629 PGR327625:PGU327629 PQN327625:PQQ327629 QAJ327625:QAM327629 QKF327625:QKI327629 QUB327625:QUE327629 RDX327625:REA327629 RNT327625:RNW327629 RXP327625:RXS327629 SHL327625:SHO327629 SRH327625:SRK327629 TBD327625:TBG327629 TKZ327625:TLC327629 TUV327625:TUY327629 UER327625:UEU327629 UON327625:UOQ327629 UYJ327625:UYM327629 VIF327625:VII327629 VSB327625:VSE327629 WBX327625:WCA327629 WLT327625:WLW327629 WVP327625:WVS327629 H393161:K393165 JD393161:JG393165 SZ393161:TC393165 ACV393161:ACY393165 AMR393161:AMU393165 AWN393161:AWQ393165 BGJ393161:BGM393165 BQF393161:BQI393165 CAB393161:CAE393165 CJX393161:CKA393165 CTT393161:CTW393165 DDP393161:DDS393165 DNL393161:DNO393165 DXH393161:DXK393165 EHD393161:EHG393165 EQZ393161:ERC393165 FAV393161:FAY393165 FKR393161:FKU393165 FUN393161:FUQ393165 GEJ393161:GEM393165 GOF393161:GOI393165 GYB393161:GYE393165 HHX393161:HIA393165 HRT393161:HRW393165 IBP393161:IBS393165 ILL393161:ILO393165 IVH393161:IVK393165 JFD393161:JFG393165 JOZ393161:JPC393165 JYV393161:JYY393165 KIR393161:KIU393165 KSN393161:KSQ393165 LCJ393161:LCM393165 LMF393161:LMI393165 LWB393161:LWE393165 MFX393161:MGA393165 MPT393161:MPW393165 MZP393161:MZS393165 NJL393161:NJO393165 NTH393161:NTK393165 ODD393161:ODG393165 OMZ393161:ONC393165 OWV393161:OWY393165 PGR393161:PGU393165 PQN393161:PQQ393165 QAJ393161:QAM393165 QKF393161:QKI393165 QUB393161:QUE393165 RDX393161:REA393165 RNT393161:RNW393165 RXP393161:RXS393165 SHL393161:SHO393165 SRH393161:SRK393165 TBD393161:TBG393165 TKZ393161:TLC393165 TUV393161:TUY393165 UER393161:UEU393165 UON393161:UOQ393165 UYJ393161:UYM393165 VIF393161:VII393165 VSB393161:VSE393165 WBX393161:WCA393165 WLT393161:WLW393165 WVP393161:WVS393165 H458697:K458701 JD458697:JG458701 SZ458697:TC458701 ACV458697:ACY458701 AMR458697:AMU458701 AWN458697:AWQ458701 BGJ458697:BGM458701 BQF458697:BQI458701 CAB458697:CAE458701 CJX458697:CKA458701 CTT458697:CTW458701 DDP458697:DDS458701 DNL458697:DNO458701 DXH458697:DXK458701 EHD458697:EHG458701 EQZ458697:ERC458701 FAV458697:FAY458701 FKR458697:FKU458701 FUN458697:FUQ458701 GEJ458697:GEM458701 GOF458697:GOI458701 GYB458697:GYE458701 HHX458697:HIA458701 HRT458697:HRW458701 IBP458697:IBS458701 ILL458697:ILO458701 IVH458697:IVK458701 JFD458697:JFG458701 JOZ458697:JPC458701 JYV458697:JYY458701 KIR458697:KIU458701 KSN458697:KSQ458701 LCJ458697:LCM458701 LMF458697:LMI458701 LWB458697:LWE458701 MFX458697:MGA458701 MPT458697:MPW458701 MZP458697:MZS458701 NJL458697:NJO458701 NTH458697:NTK458701 ODD458697:ODG458701 OMZ458697:ONC458701 OWV458697:OWY458701 PGR458697:PGU458701 PQN458697:PQQ458701 QAJ458697:QAM458701 QKF458697:QKI458701 QUB458697:QUE458701 RDX458697:REA458701 RNT458697:RNW458701 RXP458697:RXS458701 SHL458697:SHO458701 SRH458697:SRK458701 TBD458697:TBG458701 TKZ458697:TLC458701 TUV458697:TUY458701 UER458697:UEU458701 UON458697:UOQ458701 UYJ458697:UYM458701 VIF458697:VII458701 VSB458697:VSE458701 WBX458697:WCA458701 WLT458697:WLW458701 WVP458697:WVS458701 H524233:K524237 JD524233:JG524237 SZ524233:TC524237 ACV524233:ACY524237 AMR524233:AMU524237 AWN524233:AWQ524237 BGJ524233:BGM524237 BQF524233:BQI524237 CAB524233:CAE524237 CJX524233:CKA524237 CTT524233:CTW524237 DDP524233:DDS524237 DNL524233:DNO524237 DXH524233:DXK524237 EHD524233:EHG524237 EQZ524233:ERC524237 FAV524233:FAY524237 FKR524233:FKU524237 FUN524233:FUQ524237 GEJ524233:GEM524237 GOF524233:GOI524237 GYB524233:GYE524237 HHX524233:HIA524237 HRT524233:HRW524237 IBP524233:IBS524237 ILL524233:ILO524237 IVH524233:IVK524237 JFD524233:JFG524237 JOZ524233:JPC524237 JYV524233:JYY524237 KIR524233:KIU524237 KSN524233:KSQ524237 LCJ524233:LCM524237 LMF524233:LMI524237 LWB524233:LWE524237 MFX524233:MGA524237 MPT524233:MPW524237 MZP524233:MZS524237 NJL524233:NJO524237 NTH524233:NTK524237 ODD524233:ODG524237 OMZ524233:ONC524237 OWV524233:OWY524237 PGR524233:PGU524237 PQN524233:PQQ524237 QAJ524233:QAM524237 QKF524233:QKI524237 QUB524233:QUE524237 RDX524233:REA524237 RNT524233:RNW524237 RXP524233:RXS524237 SHL524233:SHO524237 SRH524233:SRK524237 TBD524233:TBG524237 TKZ524233:TLC524237 TUV524233:TUY524237 UER524233:UEU524237 UON524233:UOQ524237 UYJ524233:UYM524237 VIF524233:VII524237 VSB524233:VSE524237 WBX524233:WCA524237 WLT524233:WLW524237 WVP524233:WVS524237 H589769:K589773 JD589769:JG589773 SZ589769:TC589773 ACV589769:ACY589773 AMR589769:AMU589773 AWN589769:AWQ589773 BGJ589769:BGM589773 BQF589769:BQI589773 CAB589769:CAE589773 CJX589769:CKA589773 CTT589769:CTW589773 DDP589769:DDS589773 DNL589769:DNO589773 DXH589769:DXK589773 EHD589769:EHG589773 EQZ589769:ERC589773 FAV589769:FAY589773 FKR589769:FKU589773 FUN589769:FUQ589773 GEJ589769:GEM589773 GOF589769:GOI589773 GYB589769:GYE589773 HHX589769:HIA589773 HRT589769:HRW589773 IBP589769:IBS589773 ILL589769:ILO589773 IVH589769:IVK589773 JFD589769:JFG589773 JOZ589769:JPC589773 JYV589769:JYY589773 KIR589769:KIU589773 KSN589769:KSQ589773 LCJ589769:LCM589773 LMF589769:LMI589773 LWB589769:LWE589773 MFX589769:MGA589773 MPT589769:MPW589773 MZP589769:MZS589773 NJL589769:NJO589773 NTH589769:NTK589773 ODD589769:ODG589773 OMZ589769:ONC589773 OWV589769:OWY589773 PGR589769:PGU589773 PQN589769:PQQ589773 QAJ589769:QAM589773 QKF589769:QKI589773 QUB589769:QUE589773 RDX589769:REA589773 RNT589769:RNW589773 RXP589769:RXS589773 SHL589769:SHO589773 SRH589769:SRK589773 TBD589769:TBG589773 TKZ589769:TLC589773 TUV589769:TUY589773 UER589769:UEU589773 UON589769:UOQ589773 UYJ589769:UYM589773 VIF589769:VII589773 VSB589769:VSE589773 WBX589769:WCA589773 WLT589769:WLW589773 WVP589769:WVS589773 H655305:K655309 JD655305:JG655309 SZ655305:TC655309 ACV655305:ACY655309 AMR655305:AMU655309 AWN655305:AWQ655309 BGJ655305:BGM655309 BQF655305:BQI655309 CAB655305:CAE655309 CJX655305:CKA655309 CTT655305:CTW655309 DDP655305:DDS655309 DNL655305:DNO655309 DXH655305:DXK655309 EHD655305:EHG655309 EQZ655305:ERC655309 FAV655305:FAY655309 FKR655305:FKU655309 FUN655305:FUQ655309 GEJ655305:GEM655309 GOF655305:GOI655309 GYB655305:GYE655309 HHX655305:HIA655309 HRT655305:HRW655309 IBP655305:IBS655309 ILL655305:ILO655309 IVH655305:IVK655309 JFD655305:JFG655309 JOZ655305:JPC655309 JYV655305:JYY655309 KIR655305:KIU655309 KSN655305:KSQ655309 LCJ655305:LCM655309 LMF655305:LMI655309 LWB655305:LWE655309 MFX655305:MGA655309 MPT655305:MPW655309 MZP655305:MZS655309 NJL655305:NJO655309 NTH655305:NTK655309 ODD655305:ODG655309 OMZ655305:ONC655309 OWV655305:OWY655309 PGR655305:PGU655309 PQN655305:PQQ655309 QAJ655305:QAM655309 QKF655305:QKI655309 QUB655305:QUE655309 RDX655305:REA655309 RNT655305:RNW655309 RXP655305:RXS655309 SHL655305:SHO655309 SRH655305:SRK655309 TBD655305:TBG655309 TKZ655305:TLC655309 TUV655305:TUY655309 UER655305:UEU655309 UON655305:UOQ655309 UYJ655305:UYM655309 VIF655305:VII655309 VSB655305:VSE655309 WBX655305:WCA655309 WLT655305:WLW655309 WVP655305:WVS655309 H720841:K720845 JD720841:JG720845 SZ720841:TC720845 ACV720841:ACY720845 AMR720841:AMU720845 AWN720841:AWQ720845 BGJ720841:BGM720845 BQF720841:BQI720845 CAB720841:CAE720845 CJX720841:CKA720845 CTT720841:CTW720845 DDP720841:DDS720845 DNL720841:DNO720845 DXH720841:DXK720845 EHD720841:EHG720845 EQZ720841:ERC720845 FAV720841:FAY720845 FKR720841:FKU720845 FUN720841:FUQ720845 GEJ720841:GEM720845 GOF720841:GOI720845 GYB720841:GYE720845 HHX720841:HIA720845 HRT720841:HRW720845 IBP720841:IBS720845 ILL720841:ILO720845 IVH720841:IVK720845 JFD720841:JFG720845 JOZ720841:JPC720845 JYV720841:JYY720845 KIR720841:KIU720845 KSN720841:KSQ720845 LCJ720841:LCM720845 LMF720841:LMI720845 LWB720841:LWE720845 MFX720841:MGA720845 MPT720841:MPW720845 MZP720841:MZS720845 NJL720841:NJO720845 NTH720841:NTK720845 ODD720841:ODG720845 OMZ720841:ONC720845 OWV720841:OWY720845 PGR720841:PGU720845 PQN720841:PQQ720845 QAJ720841:QAM720845 QKF720841:QKI720845 QUB720841:QUE720845 RDX720841:REA720845 RNT720841:RNW720845 RXP720841:RXS720845 SHL720841:SHO720845 SRH720841:SRK720845 TBD720841:TBG720845 TKZ720841:TLC720845 TUV720841:TUY720845 UER720841:UEU720845 UON720841:UOQ720845 UYJ720841:UYM720845 VIF720841:VII720845 VSB720841:VSE720845 WBX720841:WCA720845 WLT720841:WLW720845 WVP720841:WVS720845 H786377:K786381 JD786377:JG786381 SZ786377:TC786381 ACV786377:ACY786381 AMR786377:AMU786381 AWN786377:AWQ786381 BGJ786377:BGM786381 BQF786377:BQI786381 CAB786377:CAE786381 CJX786377:CKA786381 CTT786377:CTW786381 DDP786377:DDS786381 DNL786377:DNO786381 DXH786377:DXK786381 EHD786377:EHG786381 EQZ786377:ERC786381 FAV786377:FAY786381 FKR786377:FKU786381 FUN786377:FUQ786381 GEJ786377:GEM786381 GOF786377:GOI786381 GYB786377:GYE786381 HHX786377:HIA786381 HRT786377:HRW786381 IBP786377:IBS786381 ILL786377:ILO786381 IVH786377:IVK786381 JFD786377:JFG786381 JOZ786377:JPC786381 JYV786377:JYY786381 KIR786377:KIU786381 KSN786377:KSQ786381 LCJ786377:LCM786381 LMF786377:LMI786381 LWB786377:LWE786381 MFX786377:MGA786381 MPT786377:MPW786381 MZP786377:MZS786381 NJL786377:NJO786381 NTH786377:NTK786381 ODD786377:ODG786381 OMZ786377:ONC786381 OWV786377:OWY786381 PGR786377:PGU786381 PQN786377:PQQ786381 QAJ786377:QAM786381 QKF786377:QKI786381 QUB786377:QUE786381 RDX786377:REA786381 RNT786377:RNW786381 RXP786377:RXS786381 SHL786377:SHO786381 SRH786377:SRK786381 TBD786377:TBG786381 TKZ786377:TLC786381 TUV786377:TUY786381 UER786377:UEU786381 UON786377:UOQ786381 UYJ786377:UYM786381 VIF786377:VII786381 VSB786377:VSE786381 WBX786377:WCA786381 WLT786377:WLW786381 WVP786377:WVS786381 H851913:K851917 JD851913:JG851917 SZ851913:TC851917 ACV851913:ACY851917 AMR851913:AMU851917 AWN851913:AWQ851917 BGJ851913:BGM851917 BQF851913:BQI851917 CAB851913:CAE851917 CJX851913:CKA851917 CTT851913:CTW851917 DDP851913:DDS851917 DNL851913:DNO851917 DXH851913:DXK851917 EHD851913:EHG851917 EQZ851913:ERC851917 FAV851913:FAY851917 FKR851913:FKU851917 FUN851913:FUQ851917 GEJ851913:GEM851917 GOF851913:GOI851917 GYB851913:GYE851917 HHX851913:HIA851917 HRT851913:HRW851917 IBP851913:IBS851917 ILL851913:ILO851917 IVH851913:IVK851917 JFD851913:JFG851917 JOZ851913:JPC851917 JYV851913:JYY851917 KIR851913:KIU851917 KSN851913:KSQ851917 LCJ851913:LCM851917 LMF851913:LMI851917 LWB851913:LWE851917 MFX851913:MGA851917 MPT851913:MPW851917 MZP851913:MZS851917 NJL851913:NJO851917 NTH851913:NTK851917 ODD851913:ODG851917 OMZ851913:ONC851917 OWV851913:OWY851917 PGR851913:PGU851917 PQN851913:PQQ851917 QAJ851913:QAM851917 QKF851913:QKI851917 QUB851913:QUE851917 RDX851913:REA851917 RNT851913:RNW851917 RXP851913:RXS851917 SHL851913:SHO851917 SRH851913:SRK851917 TBD851913:TBG851917 TKZ851913:TLC851917 TUV851913:TUY851917 UER851913:UEU851917 UON851913:UOQ851917 UYJ851913:UYM851917 VIF851913:VII851917 VSB851913:VSE851917 WBX851913:WCA851917 WLT851913:WLW851917 WVP851913:WVS851917 H917449:K917453 JD917449:JG917453 SZ917449:TC917453 ACV917449:ACY917453 AMR917449:AMU917453 AWN917449:AWQ917453 BGJ917449:BGM917453 BQF917449:BQI917453 CAB917449:CAE917453 CJX917449:CKA917453 CTT917449:CTW917453 DDP917449:DDS917453 DNL917449:DNO917453 DXH917449:DXK917453 EHD917449:EHG917453 EQZ917449:ERC917453 FAV917449:FAY917453 FKR917449:FKU917453 FUN917449:FUQ917453 GEJ917449:GEM917453 GOF917449:GOI917453 GYB917449:GYE917453 HHX917449:HIA917453 HRT917449:HRW917453 IBP917449:IBS917453 ILL917449:ILO917453 IVH917449:IVK917453 JFD917449:JFG917453 JOZ917449:JPC917453 JYV917449:JYY917453 KIR917449:KIU917453 KSN917449:KSQ917453 LCJ917449:LCM917453 LMF917449:LMI917453 LWB917449:LWE917453 MFX917449:MGA917453 MPT917449:MPW917453 MZP917449:MZS917453 NJL917449:NJO917453 NTH917449:NTK917453 ODD917449:ODG917453 OMZ917449:ONC917453 OWV917449:OWY917453 PGR917449:PGU917453 PQN917449:PQQ917453 QAJ917449:QAM917453 QKF917449:QKI917453 QUB917449:QUE917453 RDX917449:REA917453 RNT917449:RNW917453 RXP917449:RXS917453 SHL917449:SHO917453 SRH917449:SRK917453 TBD917449:TBG917453 TKZ917449:TLC917453 TUV917449:TUY917453 UER917449:UEU917453 UON917449:UOQ917453 UYJ917449:UYM917453 VIF917449:VII917453 VSB917449:VSE917453 WBX917449:WCA917453 WLT917449:WLW917453 WVP917449:WVS917453 H982985:K982989 JD982985:JG982989 SZ982985:TC982989 ACV982985:ACY982989 AMR982985:AMU982989 AWN982985:AWQ982989 BGJ982985:BGM982989 BQF982985:BQI982989 CAB982985:CAE982989 CJX982985:CKA982989 CTT982985:CTW982989 DDP982985:DDS982989 DNL982985:DNO982989 DXH982985:DXK982989 EHD982985:EHG982989 EQZ982985:ERC982989 FAV982985:FAY982989 FKR982985:FKU982989 FUN982985:FUQ982989 GEJ982985:GEM982989 GOF982985:GOI982989 GYB982985:GYE982989 HHX982985:HIA982989 HRT982985:HRW982989 IBP982985:IBS982989 ILL982985:ILO982989 IVH982985:IVK982989 JFD982985:JFG982989 JOZ982985:JPC982989 JYV982985:JYY982989 KIR982985:KIU982989 KSN982985:KSQ982989 LCJ982985:LCM982989 LMF982985:LMI982989 LWB982985:LWE982989 MFX982985:MGA982989 MPT982985:MPW982989 MZP982985:MZS982989 NJL982985:NJO982989 NTH982985:NTK982989 ODD982985:ODG982989 OMZ982985:ONC982989 OWV982985:OWY982989 PGR982985:PGU982989 PQN982985:PQQ982989 QAJ982985:QAM982989 QKF982985:QKI982989 QUB982985:QUE982989 RDX982985:REA982989 RNT982985:RNW982989 RXP982985:RXS982989 SHL982985:SHO982989 SRH982985:SRK982989 TBD982985:TBG982989 TKZ982985:TLC982989 TUV982985:TUY982989 UER982985:UEU982989 UON982985:UOQ982989 UYJ982985:UYM982989 VIF982985:VII982989 VSB982985:VSE982989 WBX982985:WCA982989 WLT982985:WLW982989 WVP982985:WVS982989 UYJ983091:UYM983095 JQ46:JT50 TM46:TP50 ADI46:ADL50 ANE46:ANH50 AXA46:AXD50 BGW46:BGZ50 BQS46:BQV50 CAO46:CAR50 CKK46:CKN50 CUG46:CUJ50 DEC46:DEF50 DNY46:DOB50 DXU46:DXX50 EHQ46:EHT50 ERM46:ERP50 FBI46:FBL50 FLE46:FLH50 FVA46:FVD50 GEW46:GEZ50 GOS46:GOV50 GYO46:GYR50 HIK46:HIN50 HSG46:HSJ50 ICC46:ICF50 ILY46:IMB50 IVU46:IVX50 JFQ46:JFT50 JPM46:JPP50 JZI46:JZL50 KJE46:KJH50 KTA46:KTD50 LCW46:LCZ50 LMS46:LMV50 LWO46:LWR50 MGK46:MGN50 MQG46:MQJ50 NAC46:NAF50 NJY46:NKB50 NTU46:NTX50 ODQ46:ODT50 ONM46:ONP50 OXI46:OXL50 PHE46:PHH50 PRA46:PRD50 QAW46:QAZ50 QKS46:QKV50 QUO46:QUR50 REK46:REN50 ROG46:ROJ50 RYC46:RYF50 SHY46:SIB50 SRU46:SRX50 TBQ46:TBT50 TLM46:TLP50 TVI46:TVL50 UFE46:UFH50 UPA46:UPD50 UYW46:UYZ50 VIS46:VIV50 VSO46:VSR50 WCK46:WCN50 WMG46:WMJ50 WWC46:WWF50 U65481:X65485 JQ65481:JT65485 TM65481:TP65485 ADI65481:ADL65485 ANE65481:ANH65485 AXA65481:AXD65485 BGW65481:BGZ65485 BQS65481:BQV65485 CAO65481:CAR65485 CKK65481:CKN65485 CUG65481:CUJ65485 DEC65481:DEF65485 DNY65481:DOB65485 DXU65481:DXX65485 EHQ65481:EHT65485 ERM65481:ERP65485 FBI65481:FBL65485 FLE65481:FLH65485 FVA65481:FVD65485 GEW65481:GEZ65485 GOS65481:GOV65485 GYO65481:GYR65485 HIK65481:HIN65485 HSG65481:HSJ65485 ICC65481:ICF65485 ILY65481:IMB65485 IVU65481:IVX65485 JFQ65481:JFT65485 JPM65481:JPP65485 JZI65481:JZL65485 KJE65481:KJH65485 KTA65481:KTD65485 LCW65481:LCZ65485 LMS65481:LMV65485 LWO65481:LWR65485 MGK65481:MGN65485 MQG65481:MQJ65485 NAC65481:NAF65485 NJY65481:NKB65485 NTU65481:NTX65485 ODQ65481:ODT65485 ONM65481:ONP65485 OXI65481:OXL65485 PHE65481:PHH65485 PRA65481:PRD65485 QAW65481:QAZ65485 QKS65481:QKV65485 QUO65481:QUR65485 REK65481:REN65485 ROG65481:ROJ65485 RYC65481:RYF65485 SHY65481:SIB65485 SRU65481:SRX65485 TBQ65481:TBT65485 TLM65481:TLP65485 TVI65481:TVL65485 UFE65481:UFH65485 UPA65481:UPD65485 UYW65481:UYZ65485 VIS65481:VIV65485 VSO65481:VSR65485 WCK65481:WCN65485 WMG65481:WMJ65485 WWC65481:WWF65485 U131017:X131021 JQ131017:JT131021 TM131017:TP131021 ADI131017:ADL131021 ANE131017:ANH131021 AXA131017:AXD131021 BGW131017:BGZ131021 BQS131017:BQV131021 CAO131017:CAR131021 CKK131017:CKN131021 CUG131017:CUJ131021 DEC131017:DEF131021 DNY131017:DOB131021 DXU131017:DXX131021 EHQ131017:EHT131021 ERM131017:ERP131021 FBI131017:FBL131021 FLE131017:FLH131021 FVA131017:FVD131021 GEW131017:GEZ131021 GOS131017:GOV131021 GYO131017:GYR131021 HIK131017:HIN131021 HSG131017:HSJ131021 ICC131017:ICF131021 ILY131017:IMB131021 IVU131017:IVX131021 JFQ131017:JFT131021 JPM131017:JPP131021 JZI131017:JZL131021 KJE131017:KJH131021 KTA131017:KTD131021 LCW131017:LCZ131021 LMS131017:LMV131021 LWO131017:LWR131021 MGK131017:MGN131021 MQG131017:MQJ131021 NAC131017:NAF131021 NJY131017:NKB131021 NTU131017:NTX131021 ODQ131017:ODT131021 ONM131017:ONP131021 OXI131017:OXL131021 PHE131017:PHH131021 PRA131017:PRD131021 QAW131017:QAZ131021 QKS131017:QKV131021 QUO131017:QUR131021 REK131017:REN131021 ROG131017:ROJ131021 RYC131017:RYF131021 SHY131017:SIB131021 SRU131017:SRX131021 TBQ131017:TBT131021 TLM131017:TLP131021 TVI131017:TVL131021 UFE131017:UFH131021 UPA131017:UPD131021 UYW131017:UYZ131021 VIS131017:VIV131021 VSO131017:VSR131021 WCK131017:WCN131021 WMG131017:WMJ131021 WWC131017:WWF131021 U196553:X196557 JQ196553:JT196557 TM196553:TP196557 ADI196553:ADL196557 ANE196553:ANH196557 AXA196553:AXD196557 BGW196553:BGZ196557 BQS196553:BQV196557 CAO196553:CAR196557 CKK196553:CKN196557 CUG196553:CUJ196557 DEC196553:DEF196557 DNY196553:DOB196557 DXU196553:DXX196557 EHQ196553:EHT196557 ERM196553:ERP196557 FBI196553:FBL196557 FLE196553:FLH196557 FVA196553:FVD196557 GEW196553:GEZ196557 GOS196553:GOV196557 GYO196553:GYR196557 HIK196553:HIN196557 HSG196553:HSJ196557 ICC196553:ICF196557 ILY196553:IMB196557 IVU196553:IVX196557 JFQ196553:JFT196557 JPM196553:JPP196557 JZI196553:JZL196557 KJE196553:KJH196557 KTA196553:KTD196557 LCW196553:LCZ196557 LMS196553:LMV196557 LWO196553:LWR196557 MGK196553:MGN196557 MQG196553:MQJ196557 NAC196553:NAF196557 NJY196553:NKB196557 NTU196553:NTX196557 ODQ196553:ODT196557 ONM196553:ONP196557 OXI196553:OXL196557 PHE196553:PHH196557 PRA196553:PRD196557 QAW196553:QAZ196557 QKS196553:QKV196557 QUO196553:QUR196557 REK196553:REN196557 ROG196553:ROJ196557 RYC196553:RYF196557 SHY196553:SIB196557 SRU196553:SRX196557 TBQ196553:TBT196557 TLM196553:TLP196557 TVI196553:TVL196557 UFE196553:UFH196557 UPA196553:UPD196557 UYW196553:UYZ196557 VIS196553:VIV196557 VSO196553:VSR196557 WCK196553:WCN196557 WMG196553:WMJ196557 WWC196553:WWF196557 U262089:X262093 JQ262089:JT262093 TM262089:TP262093 ADI262089:ADL262093 ANE262089:ANH262093 AXA262089:AXD262093 BGW262089:BGZ262093 BQS262089:BQV262093 CAO262089:CAR262093 CKK262089:CKN262093 CUG262089:CUJ262093 DEC262089:DEF262093 DNY262089:DOB262093 DXU262089:DXX262093 EHQ262089:EHT262093 ERM262089:ERP262093 FBI262089:FBL262093 FLE262089:FLH262093 FVA262089:FVD262093 GEW262089:GEZ262093 GOS262089:GOV262093 GYO262089:GYR262093 HIK262089:HIN262093 HSG262089:HSJ262093 ICC262089:ICF262093 ILY262089:IMB262093 IVU262089:IVX262093 JFQ262089:JFT262093 JPM262089:JPP262093 JZI262089:JZL262093 KJE262089:KJH262093 KTA262089:KTD262093 LCW262089:LCZ262093 LMS262089:LMV262093 LWO262089:LWR262093 MGK262089:MGN262093 MQG262089:MQJ262093 NAC262089:NAF262093 NJY262089:NKB262093 NTU262089:NTX262093 ODQ262089:ODT262093 ONM262089:ONP262093 OXI262089:OXL262093 PHE262089:PHH262093 PRA262089:PRD262093 QAW262089:QAZ262093 QKS262089:QKV262093 QUO262089:QUR262093 REK262089:REN262093 ROG262089:ROJ262093 RYC262089:RYF262093 SHY262089:SIB262093 SRU262089:SRX262093 TBQ262089:TBT262093 TLM262089:TLP262093 TVI262089:TVL262093 UFE262089:UFH262093 UPA262089:UPD262093 UYW262089:UYZ262093 VIS262089:VIV262093 VSO262089:VSR262093 WCK262089:WCN262093 WMG262089:WMJ262093 WWC262089:WWF262093 U327625:X327629 JQ327625:JT327629 TM327625:TP327629 ADI327625:ADL327629 ANE327625:ANH327629 AXA327625:AXD327629 BGW327625:BGZ327629 BQS327625:BQV327629 CAO327625:CAR327629 CKK327625:CKN327629 CUG327625:CUJ327629 DEC327625:DEF327629 DNY327625:DOB327629 DXU327625:DXX327629 EHQ327625:EHT327629 ERM327625:ERP327629 FBI327625:FBL327629 FLE327625:FLH327629 FVA327625:FVD327629 GEW327625:GEZ327629 GOS327625:GOV327629 GYO327625:GYR327629 HIK327625:HIN327629 HSG327625:HSJ327629 ICC327625:ICF327629 ILY327625:IMB327629 IVU327625:IVX327629 JFQ327625:JFT327629 JPM327625:JPP327629 JZI327625:JZL327629 KJE327625:KJH327629 KTA327625:KTD327629 LCW327625:LCZ327629 LMS327625:LMV327629 LWO327625:LWR327629 MGK327625:MGN327629 MQG327625:MQJ327629 NAC327625:NAF327629 NJY327625:NKB327629 NTU327625:NTX327629 ODQ327625:ODT327629 ONM327625:ONP327629 OXI327625:OXL327629 PHE327625:PHH327629 PRA327625:PRD327629 QAW327625:QAZ327629 QKS327625:QKV327629 QUO327625:QUR327629 REK327625:REN327629 ROG327625:ROJ327629 RYC327625:RYF327629 SHY327625:SIB327629 SRU327625:SRX327629 TBQ327625:TBT327629 TLM327625:TLP327629 TVI327625:TVL327629 UFE327625:UFH327629 UPA327625:UPD327629 UYW327625:UYZ327629 VIS327625:VIV327629 VSO327625:VSR327629 WCK327625:WCN327629 WMG327625:WMJ327629 WWC327625:WWF327629 U393161:X393165 JQ393161:JT393165 TM393161:TP393165 ADI393161:ADL393165 ANE393161:ANH393165 AXA393161:AXD393165 BGW393161:BGZ393165 BQS393161:BQV393165 CAO393161:CAR393165 CKK393161:CKN393165 CUG393161:CUJ393165 DEC393161:DEF393165 DNY393161:DOB393165 DXU393161:DXX393165 EHQ393161:EHT393165 ERM393161:ERP393165 FBI393161:FBL393165 FLE393161:FLH393165 FVA393161:FVD393165 GEW393161:GEZ393165 GOS393161:GOV393165 GYO393161:GYR393165 HIK393161:HIN393165 HSG393161:HSJ393165 ICC393161:ICF393165 ILY393161:IMB393165 IVU393161:IVX393165 JFQ393161:JFT393165 JPM393161:JPP393165 JZI393161:JZL393165 KJE393161:KJH393165 KTA393161:KTD393165 LCW393161:LCZ393165 LMS393161:LMV393165 LWO393161:LWR393165 MGK393161:MGN393165 MQG393161:MQJ393165 NAC393161:NAF393165 NJY393161:NKB393165 NTU393161:NTX393165 ODQ393161:ODT393165 ONM393161:ONP393165 OXI393161:OXL393165 PHE393161:PHH393165 PRA393161:PRD393165 QAW393161:QAZ393165 QKS393161:QKV393165 QUO393161:QUR393165 REK393161:REN393165 ROG393161:ROJ393165 RYC393161:RYF393165 SHY393161:SIB393165 SRU393161:SRX393165 TBQ393161:TBT393165 TLM393161:TLP393165 TVI393161:TVL393165 UFE393161:UFH393165 UPA393161:UPD393165 UYW393161:UYZ393165 VIS393161:VIV393165 VSO393161:VSR393165 WCK393161:WCN393165 WMG393161:WMJ393165 WWC393161:WWF393165 U458697:X458701 JQ458697:JT458701 TM458697:TP458701 ADI458697:ADL458701 ANE458697:ANH458701 AXA458697:AXD458701 BGW458697:BGZ458701 BQS458697:BQV458701 CAO458697:CAR458701 CKK458697:CKN458701 CUG458697:CUJ458701 DEC458697:DEF458701 DNY458697:DOB458701 DXU458697:DXX458701 EHQ458697:EHT458701 ERM458697:ERP458701 FBI458697:FBL458701 FLE458697:FLH458701 FVA458697:FVD458701 GEW458697:GEZ458701 GOS458697:GOV458701 GYO458697:GYR458701 HIK458697:HIN458701 HSG458697:HSJ458701 ICC458697:ICF458701 ILY458697:IMB458701 IVU458697:IVX458701 JFQ458697:JFT458701 JPM458697:JPP458701 JZI458697:JZL458701 KJE458697:KJH458701 KTA458697:KTD458701 LCW458697:LCZ458701 LMS458697:LMV458701 LWO458697:LWR458701 MGK458697:MGN458701 MQG458697:MQJ458701 NAC458697:NAF458701 NJY458697:NKB458701 NTU458697:NTX458701 ODQ458697:ODT458701 ONM458697:ONP458701 OXI458697:OXL458701 PHE458697:PHH458701 PRA458697:PRD458701 QAW458697:QAZ458701 QKS458697:QKV458701 QUO458697:QUR458701 REK458697:REN458701 ROG458697:ROJ458701 RYC458697:RYF458701 SHY458697:SIB458701 SRU458697:SRX458701 TBQ458697:TBT458701 TLM458697:TLP458701 TVI458697:TVL458701 UFE458697:UFH458701 UPA458697:UPD458701 UYW458697:UYZ458701 VIS458697:VIV458701 VSO458697:VSR458701 WCK458697:WCN458701 WMG458697:WMJ458701 WWC458697:WWF458701 U524233:X524237 JQ524233:JT524237 TM524233:TP524237 ADI524233:ADL524237 ANE524233:ANH524237 AXA524233:AXD524237 BGW524233:BGZ524237 BQS524233:BQV524237 CAO524233:CAR524237 CKK524233:CKN524237 CUG524233:CUJ524237 DEC524233:DEF524237 DNY524233:DOB524237 DXU524233:DXX524237 EHQ524233:EHT524237 ERM524233:ERP524237 FBI524233:FBL524237 FLE524233:FLH524237 FVA524233:FVD524237 GEW524233:GEZ524237 GOS524233:GOV524237 GYO524233:GYR524237 HIK524233:HIN524237 HSG524233:HSJ524237 ICC524233:ICF524237 ILY524233:IMB524237 IVU524233:IVX524237 JFQ524233:JFT524237 JPM524233:JPP524237 JZI524233:JZL524237 KJE524233:KJH524237 KTA524233:KTD524237 LCW524233:LCZ524237 LMS524233:LMV524237 LWO524233:LWR524237 MGK524233:MGN524237 MQG524233:MQJ524237 NAC524233:NAF524237 NJY524233:NKB524237 NTU524233:NTX524237 ODQ524233:ODT524237 ONM524233:ONP524237 OXI524233:OXL524237 PHE524233:PHH524237 PRA524233:PRD524237 QAW524233:QAZ524237 QKS524233:QKV524237 QUO524233:QUR524237 REK524233:REN524237 ROG524233:ROJ524237 RYC524233:RYF524237 SHY524233:SIB524237 SRU524233:SRX524237 TBQ524233:TBT524237 TLM524233:TLP524237 TVI524233:TVL524237 UFE524233:UFH524237 UPA524233:UPD524237 UYW524233:UYZ524237 VIS524233:VIV524237 VSO524233:VSR524237 WCK524233:WCN524237 WMG524233:WMJ524237 WWC524233:WWF524237 U589769:X589773 JQ589769:JT589773 TM589769:TP589773 ADI589769:ADL589773 ANE589769:ANH589773 AXA589769:AXD589773 BGW589769:BGZ589773 BQS589769:BQV589773 CAO589769:CAR589773 CKK589769:CKN589773 CUG589769:CUJ589773 DEC589769:DEF589773 DNY589769:DOB589773 DXU589769:DXX589773 EHQ589769:EHT589773 ERM589769:ERP589773 FBI589769:FBL589773 FLE589769:FLH589773 FVA589769:FVD589773 GEW589769:GEZ589773 GOS589769:GOV589773 GYO589769:GYR589773 HIK589769:HIN589773 HSG589769:HSJ589773 ICC589769:ICF589773 ILY589769:IMB589773 IVU589769:IVX589773 JFQ589769:JFT589773 JPM589769:JPP589773 JZI589769:JZL589773 KJE589769:KJH589773 KTA589769:KTD589773 LCW589769:LCZ589773 LMS589769:LMV589773 LWO589769:LWR589773 MGK589769:MGN589773 MQG589769:MQJ589773 NAC589769:NAF589773 NJY589769:NKB589773 NTU589769:NTX589773 ODQ589769:ODT589773 ONM589769:ONP589773 OXI589769:OXL589773 PHE589769:PHH589773 PRA589769:PRD589773 QAW589769:QAZ589773 QKS589769:QKV589773 QUO589769:QUR589773 REK589769:REN589773 ROG589769:ROJ589773 RYC589769:RYF589773 SHY589769:SIB589773 SRU589769:SRX589773 TBQ589769:TBT589773 TLM589769:TLP589773 TVI589769:TVL589773 UFE589769:UFH589773 UPA589769:UPD589773 UYW589769:UYZ589773 VIS589769:VIV589773 VSO589769:VSR589773 WCK589769:WCN589773 WMG589769:WMJ589773 WWC589769:WWF589773 U655305:X655309 JQ655305:JT655309 TM655305:TP655309 ADI655305:ADL655309 ANE655305:ANH655309 AXA655305:AXD655309 BGW655305:BGZ655309 BQS655305:BQV655309 CAO655305:CAR655309 CKK655305:CKN655309 CUG655305:CUJ655309 DEC655305:DEF655309 DNY655305:DOB655309 DXU655305:DXX655309 EHQ655305:EHT655309 ERM655305:ERP655309 FBI655305:FBL655309 FLE655305:FLH655309 FVA655305:FVD655309 GEW655305:GEZ655309 GOS655305:GOV655309 GYO655305:GYR655309 HIK655305:HIN655309 HSG655305:HSJ655309 ICC655305:ICF655309 ILY655305:IMB655309 IVU655305:IVX655309 JFQ655305:JFT655309 JPM655305:JPP655309 JZI655305:JZL655309 KJE655305:KJH655309 KTA655305:KTD655309 LCW655305:LCZ655309 LMS655305:LMV655309 LWO655305:LWR655309 MGK655305:MGN655309 MQG655305:MQJ655309 NAC655305:NAF655309 NJY655305:NKB655309 NTU655305:NTX655309 ODQ655305:ODT655309 ONM655305:ONP655309 OXI655305:OXL655309 PHE655305:PHH655309 PRA655305:PRD655309 QAW655305:QAZ655309 QKS655305:QKV655309 QUO655305:QUR655309 REK655305:REN655309 ROG655305:ROJ655309 RYC655305:RYF655309 SHY655305:SIB655309 SRU655305:SRX655309 TBQ655305:TBT655309 TLM655305:TLP655309 TVI655305:TVL655309 UFE655305:UFH655309 UPA655305:UPD655309 UYW655305:UYZ655309 VIS655305:VIV655309 VSO655305:VSR655309 WCK655305:WCN655309 WMG655305:WMJ655309 WWC655305:WWF655309 U720841:X720845 JQ720841:JT720845 TM720841:TP720845 ADI720841:ADL720845 ANE720841:ANH720845 AXA720841:AXD720845 BGW720841:BGZ720845 BQS720841:BQV720845 CAO720841:CAR720845 CKK720841:CKN720845 CUG720841:CUJ720845 DEC720841:DEF720845 DNY720841:DOB720845 DXU720841:DXX720845 EHQ720841:EHT720845 ERM720841:ERP720845 FBI720841:FBL720845 FLE720841:FLH720845 FVA720841:FVD720845 GEW720841:GEZ720845 GOS720841:GOV720845 GYO720841:GYR720845 HIK720841:HIN720845 HSG720841:HSJ720845 ICC720841:ICF720845 ILY720841:IMB720845 IVU720841:IVX720845 JFQ720841:JFT720845 JPM720841:JPP720845 JZI720841:JZL720845 KJE720841:KJH720845 KTA720841:KTD720845 LCW720841:LCZ720845 LMS720841:LMV720845 LWO720841:LWR720845 MGK720841:MGN720845 MQG720841:MQJ720845 NAC720841:NAF720845 NJY720841:NKB720845 NTU720841:NTX720845 ODQ720841:ODT720845 ONM720841:ONP720845 OXI720841:OXL720845 PHE720841:PHH720845 PRA720841:PRD720845 QAW720841:QAZ720845 QKS720841:QKV720845 QUO720841:QUR720845 REK720841:REN720845 ROG720841:ROJ720845 RYC720841:RYF720845 SHY720841:SIB720845 SRU720841:SRX720845 TBQ720841:TBT720845 TLM720841:TLP720845 TVI720841:TVL720845 UFE720841:UFH720845 UPA720841:UPD720845 UYW720841:UYZ720845 VIS720841:VIV720845 VSO720841:VSR720845 WCK720841:WCN720845 WMG720841:WMJ720845 WWC720841:WWF720845 U786377:X786381 JQ786377:JT786381 TM786377:TP786381 ADI786377:ADL786381 ANE786377:ANH786381 AXA786377:AXD786381 BGW786377:BGZ786381 BQS786377:BQV786381 CAO786377:CAR786381 CKK786377:CKN786381 CUG786377:CUJ786381 DEC786377:DEF786381 DNY786377:DOB786381 DXU786377:DXX786381 EHQ786377:EHT786381 ERM786377:ERP786381 FBI786377:FBL786381 FLE786377:FLH786381 FVA786377:FVD786381 GEW786377:GEZ786381 GOS786377:GOV786381 GYO786377:GYR786381 HIK786377:HIN786381 HSG786377:HSJ786381 ICC786377:ICF786381 ILY786377:IMB786381 IVU786377:IVX786381 JFQ786377:JFT786381 JPM786377:JPP786381 JZI786377:JZL786381 KJE786377:KJH786381 KTA786377:KTD786381 LCW786377:LCZ786381 LMS786377:LMV786381 LWO786377:LWR786381 MGK786377:MGN786381 MQG786377:MQJ786381 NAC786377:NAF786381 NJY786377:NKB786381 NTU786377:NTX786381 ODQ786377:ODT786381 ONM786377:ONP786381 OXI786377:OXL786381 PHE786377:PHH786381 PRA786377:PRD786381 QAW786377:QAZ786381 QKS786377:QKV786381 QUO786377:QUR786381 REK786377:REN786381 ROG786377:ROJ786381 RYC786377:RYF786381 SHY786377:SIB786381 SRU786377:SRX786381 TBQ786377:TBT786381 TLM786377:TLP786381 TVI786377:TVL786381 UFE786377:UFH786381 UPA786377:UPD786381 UYW786377:UYZ786381 VIS786377:VIV786381 VSO786377:VSR786381 WCK786377:WCN786381 WMG786377:WMJ786381 WWC786377:WWF786381 U851913:X851917 JQ851913:JT851917 TM851913:TP851917 ADI851913:ADL851917 ANE851913:ANH851917 AXA851913:AXD851917 BGW851913:BGZ851917 BQS851913:BQV851917 CAO851913:CAR851917 CKK851913:CKN851917 CUG851913:CUJ851917 DEC851913:DEF851917 DNY851913:DOB851917 DXU851913:DXX851917 EHQ851913:EHT851917 ERM851913:ERP851917 FBI851913:FBL851917 FLE851913:FLH851917 FVA851913:FVD851917 GEW851913:GEZ851917 GOS851913:GOV851917 GYO851913:GYR851917 HIK851913:HIN851917 HSG851913:HSJ851917 ICC851913:ICF851917 ILY851913:IMB851917 IVU851913:IVX851917 JFQ851913:JFT851917 JPM851913:JPP851917 JZI851913:JZL851917 KJE851913:KJH851917 KTA851913:KTD851917 LCW851913:LCZ851917 LMS851913:LMV851917 LWO851913:LWR851917 MGK851913:MGN851917 MQG851913:MQJ851917 NAC851913:NAF851917 NJY851913:NKB851917 NTU851913:NTX851917 ODQ851913:ODT851917 ONM851913:ONP851917 OXI851913:OXL851917 PHE851913:PHH851917 PRA851913:PRD851917 QAW851913:QAZ851917 QKS851913:QKV851917 QUO851913:QUR851917 REK851913:REN851917 ROG851913:ROJ851917 RYC851913:RYF851917 SHY851913:SIB851917 SRU851913:SRX851917 TBQ851913:TBT851917 TLM851913:TLP851917 TVI851913:TVL851917 UFE851913:UFH851917 UPA851913:UPD851917 UYW851913:UYZ851917 VIS851913:VIV851917 VSO851913:VSR851917 WCK851913:WCN851917 WMG851913:WMJ851917 WWC851913:WWF851917 U917449:X917453 JQ917449:JT917453 TM917449:TP917453 ADI917449:ADL917453 ANE917449:ANH917453 AXA917449:AXD917453 BGW917449:BGZ917453 BQS917449:BQV917453 CAO917449:CAR917453 CKK917449:CKN917453 CUG917449:CUJ917453 DEC917449:DEF917453 DNY917449:DOB917453 DXU917449:DXX917453 EHQ917449:EHT917453 ERM917449:ERP917453 FBI917449:FBL917453 FLE917449:FLH917453 FVA917449:FVD917453 GEW917449:GEZ917453 GOS917449:GOV917453 GYO917449:GYR917453 HIK917449:HIN917453 HSG917449:HSJ917453 ICC917449:ICF917453 ILY917449:IMB917453 IVU917449:IVX917453 JFQ917449:JFT917453 JPM917449:JPP917453 JZI917449:JZL917453 KJE917449:KJH917453 KTA917449:KTD917453 LCW917449:LCZ917453 LMS917449:LMV917453 LWO917449:LWR917453 MGK917449:MGN917453 MQG917449:MQJ917453 NAC917449:NAF917453 NJY917449:NKB917453 NTU917449:NTX917453 ODQ917449:ODT917453 ONM917449:ONP917453 OXI917449:OXL917453 PHE917449:PHH917453 PRA917449:PRD917453 QAW917449:QAZ917453 QKS917449:QKV917453 QUO917449:QUR917453 REK917449:REN917453 ROG917449:ROJ917453 RYC917449:RYF917453 SHY917449:SIB917453 SRU917449:SRX917453 TBQ917449:TBT917453 TLM917449:TLP917453 TVI917449:TVL917453 UFE917449:UFH917453 UPA917449:UPD917453 UYW917449:UYZ917453 VIS917449:VIV917453 VSO917449:VSR917453 WCK917449:WCN917453 WMG917449:WMJ917453 WWC917449:WWF917453 U982985:X982989 JQ982985:JT982989 TM982985:TP982989 ADI982985:ADL982989 ANE982985:ANH982989 AXA982985:AXD982989 BGW982985:BGZ982989 BQS982985:BQV982989 CAO982985:CAR982989 CKK982985:CKN982989 CUG982985:CUJ982989 DEC982985:DEF982989 DNY982985:DOB982989 DXU982985:DXX982989 EHQ982985:EHT982989 ERM982985:ERP982989 FBI982985:FBL982989 FLE982985:FLH982989 FVA982985:FVD982989 GEW982985:GEZ982989 GOS982985:GOV982989 GYO982985:GYR982989 HIK982985:HIN982989 HSG982985:HSJ982989 ICC982985:ICF982989 ILY982985:IMB982989 IVU982985:IVX982989 JFQ982985:JFT982989 JPM982985:JPP982989 JZI982985:JZL982989 KJE982985:KJH982989 KTA982985:KTD982989 LCW982985:LCZ982989 LMS982985:LMV982989 LWO982985:LWR982989 MGK982985:MGN982989 MQG982985:MQJ982989 NAC982985:NAF982989 NJY982985:NKB982989 NTU982985:NTX982989 ODQ982985:ODT982989 ONM982985:ONP982989 OXI982985:OXL982989 PHE982985:PHH982989 PRA982985:PRD982989 QAW982985:QAZ982989 QKS982985:QKV982989 QUO982985:QUR982989 REK982985:REN982989 ROG982985:ROJ982989 RYC982985:RYF982989 SHY982985:SIB982989 SRU982985:SRX982989 TBQ982985:TBT982989 TLM982985:TLP982989 TVI982985:TVL982989 UFE982985:UFH982989 UPA982985:UPD982989 UYW982985:UYZ982989 VIS982985:VIV982989 VSO982985:VSR982989 WCK982985:WCN982989 WMG982985:WMJ982989 WWC982985:WWF982989 UON983091:UOQ983095 JD67:JG71 SZ67:TC71 ACV67:ACY71 AMR67:AMU71 AWN67:AWQ71 BGJ67:BGM71 BQF67:BQI71 CAB67:CAE71 CJX67:CKA71 CTT67:CTW71 DDP67:DDS71 DNL67:DNO71 DXH67:DXK71 EHD67:EHG71 EQZ67:ERC71 FAV67:FAY71 FKR67:FKU71 FUN67:FUQ71 GEJ67:GEM71 GOF67:GOI71 GYB67:GYE71 HHX67:HIA71 HRT67:HRW71 IBP67:IBS71 ILL67:ILO71 IVH67:IVK71 JFD67:JFG71 JOZ67:JPC71 JYV67:JYY71 KIR67:KIU71 KSN67:KSQ71 LCJ67:LCM71 LMF67:LMI71 LWB67:LWE71 MFX67:MGA71 MPT67:MPW71 MZP67:MZS71 NJL67:NJO71 NTH67:NTK71 ODD67:ODG71 OMZ67:ONC71 OWV67:OWY71 PGR67:PGU71 PQN67:PQQ71 QAJ67:QAM71 QKF67:QKI71 QUB67:QUE71 RDX67:REA71 RNT67:RNW71 RXP67:RXS71 SHL67:SHO71 SRH67:SRK71 TBD67:TBG71 TKZ67:TLC71 TUV67:TUY71 UER67:UEU71 UON67:UOQ71 UYJ67:UYM71 VIF67:VII71 VSB67:VSE71 WBX67:WCA71 WLT67:WLW71 WVP67:WVS71 H65502:K65506 JD65502:JG65506 SZ65502:TC65506 ACV65502:ACY65506 AMR65502:AMU65506 AWN65502:AWQ65506 BGJ65502:BGM65506 BQF65502:BQI65506 CAB65502:CAE65506 CJX65502:CKA65506 CTT65502:CTW65506 DDP65502:DDS65506 DNL65502:DNO65506 DXH65502:DXK65506 EHD65502:EHG65506 EQZ65502:ERC65506 FAV65502:FAY65506 FKR65502:FKU65506 FUN65502:FUQ65506 GEJ65502:GEM65506 GOF65502:GOI65506 GYB65502:GYE65506 HHX65502:HIA65506 HRT65502:HRW65506 IBP65502:IBS65506 ILL65502:ILO65506 IVH65502:IVK65506 JFD65502:JFG65506 JOZ65502:JPC65506 JYV65502:JYY65506 KIR65502:KIU65506 KSN65502:KSQ65506 LCJ65502:LCM65506 LMF65502:LMI65506 LWB65502:LWE65506 MFX65502:MGA65506 MPT65502:MPW65506 MZP65502:MZS65506 NJL65502:NJO65506 NTH65502:NTK65506 ODD65502:ODG65506 OMZ65502:ONC65506 OWV65502:OWY65506 PGR65502:PGU65506 PQN65502:PQQ65506 QAJ65502:QAM65506 QKF65502:QKI65506 QUB65502:QUE65506 RDX65502:REA65506 RNT65502:RNW65506 RXP65502:RXS65506 SHL65502:SHO65506 SRH65502:SRK65506 TBD65502:TBG65506 TKZ65502:TLC65506 TUV65502:TUY65506 UER65502:UEU65506 UON65502:UOQ65506 UYJ65502:UYM65506 VIF65502:VII65506 VSB65502:VSE65506 WBX65502:WCA65506 WLT65502:WLW65506 WVP65502:WVS65506 H131038:K131042 JD131038:JG131042 SZ131038:TC131042 ACV131038:ACY131042 AMR131038:AMU131042 AWN131038:AWQ131042 BGJ131038:BGM131042 BQF131038:BQI131042 CAB131038:CAE131042 CJX131038:CKA131042 CTT131038:CTW131042 DDP131038:DDS131042 DNL131038:DNO131042 DXH131038:DXK131042 EHD131038:EHG131042 EQZ131038:ERC131042 FAV131038:FAY131042 FKR131038:FKU131042 FUN131038:FUQ131042 GEJ131038:GEM131042 GOF131038:GOI131042 GYB131038:GYE131042 HHX131038:HIA131042 HRT131038:HRW131042 IBP131038:IBS131042 ILL131038:ILO131042 IVH131038:IVK131042 JFD131038:JFG131042 JOZ131038:JPC131042 JYV131038:JYY131042 KIR131038:KIU131042 KSN131038:KSQ131042 LCJ131038:LCM131042 LMF131038:LMI131042 LWB131038:LWE131042 MFX131038:MGA131042 MPT131038:MPW131042 MZP131038:MZS131042 NJL131038:NJO131042 NTH131038:NTK131042 ODD131038:ODG131042 OMZ131038:ONC131042 OWV131038:OWY131042 PGR131038:PGU131042 PQN131038:PQQ131042 QAJ131038:QAM131042 QKF131038:QKI131042 QUB131038:QUE131042 RDX131038:REA131042 RNT131038:RNW131042 RXP131038:RXS131042 SHL131038:SHO131042 SRH131038:SRK131042 TBD131038:TBG131042 TKZ131038:TLC131042 TUV131038:TUY131042 UER131038:UEU131042 UON131038:UOQ131042 UYJ131038:UYM131042 VIF131038:VII131042 VSB131038:VSE131042 WBX131038:WCA131042 WLT131038:WLW131042 WVP131038:WVS131042 H196574:K196578 JD196574:JG196578 SZ196574:TC196578 ACV196574:ACY196578 AMR196574:AMU196578 AWN196574:AWQ196578 BGJ196574:BGM196578 BQF196574:BQI196578 CAB196574:CAE196578 CJX196574:CKA196578 CTT196574:CTW196578 DDP196574:DDS196578 DNL196574:DNO196578 DXH196574:DXK196578 EHD196574:EHG196578 EQZ196574:ERC196578 FAV196574:FAY196578 FKR196574:FKU196578 FUN196574:FUQ196578 GEJ196574:GEM196578 GOF196574:GOI196578 GYB196574:GYE196578 HHX196574:HIA196578 HRT196574:HRW196578 IBP196574:IBS196578 ILL196574:ILO196578 IVH196574:IVK196578 JFD196574:JFG196578 JOZ196574:JPC196578 JYV196574:JYY196578 KIR196574:KIU196578 KSN196574:KSQ196578 LCJ196574:LCM196578 LMF196574:LMI196578 LWB196574:LWE196578 MFX196574:MGA196578 MPT196574:MPW196578 MZP196574:MZS196578 NJL196574:NJO196578 NTH196574:NTK196578 ODD196574:ODG196578 OMZ196574:ONC196578 OWV196574:OWY196578 PGR196574:PGU196578 PQN196574:PQQ196578 QAJ196574:QAM196578 QKF196574:QKI196578 QUB196574:QUE196578 RDX196574:REA196578 RNT196574:RNW196578 RXP196574:RXS196578 SHL196574:SHO196578 SRH196574:SRK196578 TBD196574:TBG196578 TKZ196574:TLC196578 TUV196574:TUY196578 UER196574:UEU196578 UON196574:UOQ196578 UYJ196574:UYM196578 VIF196574:VII196578 VSB196574:VSE196578 WBX196574:WCA196578 WLT196574:WLW196578 WVP196574:WVS196578 H262110:K262114 JD262110:JG262114 SZ262110:TC262114 ACV262110:ACY262114 AMR262110:AMU262114 AWN262110:AWQ262114 BGJ262110:BGM262114 BQF262110:BQI262114 CAB262110:CAE262114 CJX262110:CKA262114 CTT262110:CTW262114 DDP262110:DDS262114 DNL262110:DNO262114 DXH262110:DXK262114 EHD262110:EHG262114 EQZ262110:ERC262114 FAV262110:FAY262114 FKR262110:FKU262114 FUN262110:FUQ262114 GEJ262110:GEM262114 GOF262110:GOI262114 GYB262110:GYE262114 HHX262110:HIA262114 HRT262110:HRW262114 IBP262110:IBS262114 ILL262110:ILO262114 IVH262110:IVK262114 JFD262110:JFG262114 JOZ262110:JPC262114 JYV262110:JYY262114 KIR262110:KIU262114 KSN262110:KSQ262114 LCJ262110:LCM262114 LMF262110:LMI262114 LWB262110:LWE262114 MFX262110:MGA262114 MPT262110:MPW262114 MZP262110:MZS262114 NJL262110:NJO262114 NTH262110:NTK262114 ODD262110:ODG262114 OMZ262110:ONC262114 OWV262110:OWY262114 PGR262110:PGU262114 PQN262110:PQQ262114 QAJ262110:QAM262114 QKF262110:QKI262114 QUB262110:QUE262114 RDX262110:REA262114 RNT262110:RNW262114 RXP262110:RXS262114 SHL262110:SHO262114 SRH262110:SRK262114 TBD262110:TBG262114 TKZ262110:TLC262114 TUV262110:TUY262114 UER262110:UEU262114 UON262110:UOQ262114 UYJ262110:UYM262114 VIF262110:VII262114 VSB262110:VSE262114 WBX262110:WCA262114 WLT262110:WLW262114 WVP262110:WVS262114 H327646:K327650 JD327646:JG327650 SZ327646:TC327650 ACV327646:ACY327650 AMR327646:AMU327650 AWN327646:AWQ327650 BGJ327646:BGM327650 BQF327646:BQI327650 CAB327646:CAE327650 CJX327646:CKA327650 CTT327646:CTW327650 DDP327646:DDS327650 DNL327646:DNO327650 DXH327646:DXK327650 EHD327646:EHG327650 EQZ327646:ERC327650 FAV327646:FAY327650 FKR327646:FKU327650 FUN327646:FUQ327650 GEJ327646:GEM327650 GOF327646:GOI327650 GYB327646:GYE327650 HHX327646:HIA327650 HRT327646:HRW327650 IBP327646:IBS327650 ILL327646:ILO327650 IVH327646:IVK327650 JFD327646:JFG327650 JOZ327646:JPC327650 JYV327646:JYY327650 KIR327646:KIU327650 KSN327646:KSQ327650 LCJ327646:LCM327650 LMF327646:LMI327650 LWB327646:LWE327650 MFX327646:MGA327650 MPT327646:MPW327650 MZP327646:MZS327650 NJL327646:NJO327650 NTH327646:NTK327650 ODD327646:ODG327650 OMZ327646:ONC327650 OWV327646:OWY327650 PGR327646:PGU327650 PQN327646:PQQ327650 QAJ327646:QAM327650 QKF327646:QKI327650 QUB327646:QUE327650 RDX327646:REA327650 RNT327646:RNW327650 RXP327646:RXS327650 SHL327646:SHO327650 SRH327646:SRK327650 TBD327646:TBG327650 TKZ327646:TLC327650 TUV327646:TUY327650 UER327646:UEU327650 UON327646:UOQ327650 UYJ327646:UYM327650 VIF327646:VII327650 VSB327646:VSE327650 WBX327646:WCA327650 WLT327646:WLW327650 WVP327646:WVS327650 H393182:K393186 JD393182:JG393186 SZ393182:TC393186 ACV393182:ACY393186 AMR393182:AMU393186 AWN393182:AWQ393186 BGJ393182:BGM393186 BQF393182:BQI393186 CAB393182:CAE393186 CJX393182:CKA393186 CTT393182:CTW393186 DDP393182:DDS393186 DNL393182:DNO393186 DXH393182:DXK393186 EHD393182:EHG393186 EQZ393182:ERC393186 FAV393182:FAY393186 FKR393182:FKU393186 FUN393182:FUQ393186 GEJ393182:GEM393186 GOF393182:GOI393186 GYB393182:GYE393186 HHX393182:HIA393186 HRT393182:HRW393186 IBP393182:IBS393186 ILL393182:ILO393186 IVH393182:IVK393186 JFD393182:JFG393186 JOZ393182:JPC393186 JYV393182:JYY393186 KIR393182:KIU393186 KSN393182:KSQ393186 LCJ393182:LCM393186 LMF393182:LMI393186 LWB393182:LWE393186 MFX393182:MGA393186 MPT393182:MPW393186 MZP393182:MZS393186 NJL393182:NJO393186 NTH393182:NTK393186 ODD393182:ODG393186 OMZ393182:ONC393186 OWV393182:OWY393186 PGR393182:PGU393186 PQN393182:PQQ393186 QAJ393182:QAM393186 QKF393182:QKI393186 QUB393182:QUE393186 RDX393182:REA393186 RNT393182:RNW393186 RXP393182:RXS393186 SHL393182:SHO393186 SRH393182:SRK393186 TBD393182:TBG393186 TKZ393182:TLC393186 TUV393182:TUY393186 UER393182:UEU393186 UON393182:UOQ393186 UYJ393182:UYM393186 VIF393182:VII393186 VSB393182:VSE393186 WBX393182:WCA393186 WLT393182:WLW393186 WVP393182:WVS393186 H458718:K458722 JD458718:JG458722 SZ458718:TC458722 ACV458718:ACY458722 AMR458718:AMU458722 AWN458718:AWQ458722 BGJ458718:BGM458722 BQF458718:BQI458722 CAB458718:CAE458722 CJX458718:CKA458722 CTT458718:CTW458722 DDP458718:DDS458722 DNL458718:DNO458722 DXH458718:DXK458722 EHD458718:EHG458722 EQZ458718:ERC458722 FAV458718:FAY458722 FKR458718:FKU458722 FUN458718:FUQ458722 GEJ458718:GEM458722 GOF458718:GOI458722 GYB458718:GYE458722 HHX458718:HIA458722 HRT458718:HRW458722 IBP458718:IBS458722 ILL458718:ILO458722 IVH458718:IVK458722 JFD458718:JFG458722 JOZ458718:JPC458722 JYV458718:JYY458722 KIR458718:KIU458722 KSN458718:KSQ458722 LCJ458718:LCM458722 LMF458718:LMI458722 LWB458718:LWE458722 MFX458718:MGA458722 MPT458718:MPW458722 MZP458718:MZS458722 NJL458718:NJO458722 NTH458718:NTK458722 ODD458718:ODG458722 OMZ458718:ONC458722 OWV458718:OWY458722 PGR458718:PGU458722 PQN458718:PQQ458722 QAJ458718:QAM458722 QKF458718:QKI458722 QUB458718:QUE458722 RDX458718:REA458722 RNT458718:RNW458722 RXP458718:RXS458722 SHL458718:SHO458722 SRH458718:SRK458722 TBD458718:TBG458722 TKZ458718:TLC458722 TUV458718:TUY458722 UER458718:UEU458722 UON458718:UOQ458722 UYJ458718:UYM458722 VIF458718:VII458722 VSB458718:VSE458722 WBX458718:WCA458722 WLT458718:WLW458722 WVP458718:WVS458722 H524254:K524258 JD524254:JG524258 SZ524254:TC524258 ACV524254:ACY524258 AMR524254:AMU524258 AWN524254:AWQ524258 BGJ524254:BGM524258 BQF524254:BQI524258 CAB524254:CAE524258 CJX524254:CKA524258 CTT524254:CTW524258 DDP524254:DDS524258 DNL524254:DNO524258 DXH524254:DXK524258 EHD524254:EHG524258 EQZ524254:ERC524258 FAV524254:FAY524258 FKR524254:FKU524258 FUN524254:FUQ524258 GEJ524254:GEM524258 GOF524254:GOI524258 GYB524254:GYE524258 HHX524254:HIA524258 HRT524254:HRW524258 IBP524254:IBS524258 ILL524254:ILO524258 IVH524254:IVK524258 JFD524254:JFG524258 JOZ524254:JPC524258 JYV524254:JYY524258 KIR524254:KIU524258 KSN524254:KSQ524258 LCJ524254:LCM524258 LMF524254:LMI524258 LWB524254:LWE524258 MFX524254:MGA524258 MPT524254:MPW524258 MZP524254:MZS524258 NJL524254:NJO524258 NTH524254:NTK524258 ODD524254:ODG524258 OMZ524254:ONC524258 OWV524254:OWY524258 PGR524254:PGU524258 PQN524254:PQQ524258 QAJ524254:QAM524258 QKF524254:QKI524258 QUB524254:QUE524258 RDX524254:REA524258 RNT524254:RNW524258 RXP524254:RXS524258 SHL524254:SHO524258 SRH524254:SRK524258 TBD524254:TBG524258 TKZ524254:TLC524258 TUV524254:TUY524258 UER524254:UEU524258 UON524254:UOQ524258 UYJ524254:UYM524258 VIF524254:VII524258 VSB524254:VSE524258 WBX524254:WCA524258 WLT524254:WLW524258 WVP524254:WVS524258 H589790:K589794 JD589790:JG589794 SZ589790:TC589794 ACV589790:ACY589794 AMR589790:AMU589794 AWN589790:AWQ589794 BGJ589790:BGM589794 BQF589790:BQI589794 CAB589790:CAE589794 CJX589790:CKA589794 CTT589790:CTW589794 DDP589790:DDS589794 DNL589790:DNO589794 DXH589790:DXK589794 EHD589790:EHG589794 EQZ589790:ERC589794 FAV589790:FAY589794 FKR589790:FKU589794 FUN589790:FUQ589794 GEJ589790:GEM589794 GOF589790:GOI589794 GYB589790:GYE589794 HHX589790:HIA589794 HRT589790:HRW589794 IBP589790:IBS589794 ILL589790:ILO589794 IVH589790:IVK589794 JFD589790:JFG589794 JOZ589790:JPC589794 JYV589790:JYY589794 KIR589790:KIU589794 KSN589790:KSQ589794 LCJ589790:LCM589794 LMF589790:LMI589794 LWB589790:LWE589794 MFX589790:MGA589794 MPT589790:MPW589794 MZP589790:MZS589794 NJL589790:NJO589794 NTH589790:NTK589794 ODD589790:ODG589794 OMZ589790:ONC589794 OWV589790:OWY589794 PGR589790:PGU589794 PQN589790:PQQ589794 QAJ589790:QAM589794 QKF589790:QKI589794 QUB589790:QUE589794 RDX589790:REA589794 RNT589790:RNW589794 RXP589790:RXS589794 SHL589790:SHO589794 SRH589790:SRK589794 TBD589790:TBG589794 TKZ589790:TLC589794 TUV589790:TUY589794 UER589790:UEU589794 UON589790:UOQ589794 UYJ589790:UYM589794 VIF589790:VII589794 VSB589790:VSE589794 WBX589790:WCA589794 WLT589790:WLW589794 WVP589790:WVS589794 H655326:K655330 JD655326:JG655330 SZ655326:TC655330 ACV655326:ACY655330 AMR655326:AMU655330 AWN655326:AWQ655330 BGJ655326:BGM655330 BQF655326:BQI655330 CAB655326:CAE655330 CJX655326:CKA655330 CTT655326:CTW655330 DDP655326:DDS655330 DNL655326:DNO655330 DXH655326:DXK655330 EHD655326:EHG655330 EQZ655326:ERC655330 FAV655326:FAY655330 FKR655326:FKU655330 FUN655326:FUQ655330 GEJ655326:GEM655330 GOF655326:GOI655330 GYB655326:GYE655330 HHX655326:HIA655330 HRT655326:HRW655330 IBP655326:IBS655330 ILL655326:ILO655330 IVH655326:IVK655330 JFD655326:JFG655330 JOZ655326:JPC655330 JYV655326:JYY655330 KIR655326:KIU655330 KSN655326:KSQ655330 LCJ655326:LCM655330 LMF655326:LMI655330 LWB655326:LWE655330 MFX655326:MGA655330 MPT655326:MPW655330 MZP655326:MZS655330 NJL655326:NJO655330 NTH655326:NTK655330 ODD655326:ODG655330 OMZ655326:ONC655330 OWV655326:OWY655330 PGR655326:PGU655330 PQN655326:PQQ655330 QAJ655326:QAM655330 QKF655326:QKI655330 QUB655326:QUE655330 RDX655326:REA655330 RNT655326:RNW655330 RXP655326:RXS655330 SHL655326:SHO655330 SRH655326:SRK655330 TBD655326:TBG655330 TKZ655326:TLC655330 TUV655326:TUY655330 UER655326:UEU655330 UON655326:UOQ655330 UYJ655326:UYM655330 VIF655326:VII655330 VSB655326:VSE655330 WBX655326:WCA655330 WLT655326:WLW655330 WVP655326:WVS655330 H720862:K720866 JD720862:JG720866 SZ720862:TC720866 ACV720862:ACY720866 AMR720862:AMU720866 AWN720862:AWQ720866 BGJ720862:BGM720866 BQF720862:BQI720866 CAB720862:CAE720866 CJX720862:CKA720866 CTT720862:CTW720866 DDP720862:DDS720866 DNL720862:DNO720866 DXH720862:DXK720866 EHD720862:EHG720866 EQZ720862:ERC720866 FAV720862:FAY720866 FKR720862:FKU720866 FUN720862:FUQ720866 GEJ720862:GEM720866 GOF720862:GOI720866 GYB720862:GYE720866 HHX720862:HIA720866 HRT720862:HRW720866 IBP720862:IBS720866 ILL720862:ILO720866 IVH720862:IVK720866 JFD720862:JFG720866 JOZ720862:JPC720866 JYV720862:JYY720866 KIR720862:KIU720866 KSN720862:KSQ720866 LCJ720862:LCM720866 LMF720862:LMI720866 LWB720862:LWE720866 MFX720862:MGA720866 MPT720862:MPW720866 MZP720862:MZS720866 NJL720862:NJO720866 NTH720862:NTK720866 ODD720862:ODG720866 OMZ720862:ONC720866 OWV720862:OWY720866 PGR720862:PGU720866 PQN720862:PQQ720866 QAJ720862:QAM720866 QKF720862:QKI720866 QUB720862:QUE720866 RDX720862:REA720866 RNT720862:RNW720866 RXP720862:RXS720866 SHL720862:SHO720866 SRH720862:SRK720866 TBD720862:TBG720866 TKZ720862:TLC720866 TUV720862:TUY720866 UER720862:UEU720866 UON720862:UOQ720866 UYJ720862:UYM720866 VIF720862:VII720866 VSB720862:VSE720866 WBX720862:WCA720866 WLT720862:WLW720866 WVP720862:WVS720866 H786398:K786402 JD786398:JG786402 SZ786398:TC786402 ACV786398:ACY786402 AMR786398:AMU786402 AWN786398:AWQ786402 BGJ786398:BGM786402 BQF786398:BQI786402 CAB786398:CAE786402 CJX786398:CKA786402 CTT786398:CTW786402 DDP786398:DDS786402 DNL786398:DNO786402 DXH786398:DXK786402 EHD786398:EHG786402 EQZ786398:ERC786402 FAV786398:FAY786402 FKR786398:FKU786402 FUN786398:FUQ786402 GEJ786398:GEM786402 GOF786398:GOI786402 GYB786398:GYE786402 HHX786398:HIA786402 HRT786398:HRW786402 IBP786398:IBS786402 ILL786398:ILO786402 IVH786398:IVK786402 JFD786398:JFG786402 JOZ786398:JPC786402 JYV786398:JYY786402 KIR786398:KIU786402 KSN786398:KSQ786402 LCJ786398:LCM786402 LMF786398:LMI786402 LWB786398:LWE786402 MFX786398:MGA786402 MPT786398:MPW786402 MZP786398:MZS786402 NJL786398:NJO786402 NTH786398:NTK786402 ODD786398:ODG786402 OMZ786398:ONC786402 OWV786398:OWY786402 PGR786398:PGU786402 PQN786398:PQQ786402 QAJ786398:QAM786402 QKF786398:QKI786402 QUB786398:QUE786402 RDX786398:REA786402 RNT786398:RNW786402 RXP786398:RXS786402 SHL786398:SHO786402 SRH786398:SRK786402 TBD786398:TBG786402 TKZ786398:TLC786402 TUV786398:TUY786402 UER786398:UEU786402 UON786398:UOQ786402 UYJ786398:UYM786402 VIF786398:VII786402 VSB786398:VSE786402 WBX786398:WCA786402 WLT786398:WLW786402 WVP786398:WVS786402 H851934:K851938 JD851934:JG851938 SZ851934:TC851938 ACV851934:ACY851938 AMR851934:AMU851938 AWN851934:AWQ851938 BGJ851934:BGM851938 BQF851934:BQI851938 CAB851934:CAE851938 CJX851934:CKA851938 CTT851934:CTW851938 DDP851934:DDS851938 DNL851934:DNO851938 DXH851934:DXK851938 EHD851934:EHG851938 EQZ851934:ERC851938 FAV851934:FAY851938 FKR851934:FKU851938 FUN851934:FUQ851938 GEJ851934:GEM851938 GOF851934:GOI851938 GYB851934:GYE851938 HHX851934:HIA851938 HRT851934:HRW851938 IBP851934:IBS851938 ILL851934:ILO851938 IVH851934:IVK851938 JFD851934:JFG851938 JOZ851934:JPC851938 JYV851934:JYY851938 KIR851934:KIU851938 KSN851934:KSQ851938 LCJ851934:LCM851938 LMF851934:LMI851938 LWB851934:LWE851938 MFX851934:MGA851938 MPT851934:MPW851938 MZP851934:MZS851938 NJL851934:NJO851938 NTH851934:NTK851938 ODD851934:ODG851938 OMZ851934:ONC851938 OWV851934:OWY851938 PGR851934:PGU851938 PQN851934:PQQ851938 QAJ851934:QAM851938 QKF851934:QKI851938 QUB851934:QUE851938 RDX851934:REA851938 RNT851934:RNW851938 RXP851934:RXS851938 SHL851934:SHO851938 SRH851934:SRK851938 TBD851934:TBG851938 TKZ851934:TLC851938 TUV851934:TUY851938 UER851934:UEU851938 UON851934:UOQ851938 UYJ851934:UYM851938 VIF851934:VII851938 VSB851934:VSE851938 WBX851934:WCA851938 WLT851934:WLW851938 WVP851934:WVS851938 H917470:K917474 JD917470:JG917474 SZ917470:TC917474 ACV917470:ACY917474 AMR917470:AMU917474 AWN917470:AWQ917474 BGJ917470:BGM917474 BQF917470:BQI917474 CAB917470:CAE917474 CJX917470:CKA917474 CTT917470:CTW917474 DDP917470:DDS917474 DNL917470:DNO917474 DXH917470:DXK917474 EHD917470:EHG917474 EQZ917470:ERC917474 FAV917470:FAY917474 FKR917470:FKU917474 FUN917470:FUQ917474 GEJ917470:GEM917474 GOF917470:GOI917474 GYB917470:GYE917474 HHX917470:HIA917474 HRT917470:HRW917474 IBP917470:IBS917474 ILL917470:ILO917474 IVH917470:IVK917474 JFD917470:JFG917474 JOZ917470:JPC917474 JYV917470:JYY917474 KIR917470:KIU917474 KSN917470:KSQ917474 LCJ917470:LCM917474 LMF917470:LMI917474 LWB917470:LWE917474 MFX917470:MGA917474 MPT917470:MPW917474 MZP917470:MZS917474 NJL917470:NJO917474 NTH917470:NTK917474 ODD917470:ODG917474 OMZ917470:ONC917474 OWV917470:OWY917474 PGR917470:PGU917474 PQN917470:PQQ917474 QAJ917470:QAM917474 QKF917470:QKI917474 QUB917470:QUE917474 RDX917470:REA917474 RNT917470:RNW917474 RXP917470:RXS917474 SHL917470:SHO917474 SRH917470:SRK917474 TBD917470:TBG917474 TKZ917470:TLC917474 TUV917470:TUY917474 UER917470:UEU917474 UON917470:UOQ917474 UYJ917470:UYM917474 VIF917470:VII917474 VSB917470:VSE917474 WBX917470:WCA917474 WLT917470:WLW917474 WVP917470:WVS917474 H983006:K983010 JD983006:JG983010 SZ983006:TC983010 ACV983006:ACY983010 AMR983006:AMU983010 AWN983006:AWQ983010 BGJ983006:BGM983010 BQF983006:BQI983010 CAB983006:CAE983010 CJX983006:CKA983010 CTT983006:CTW983010 DDP983006:DDS983010 DNL983006:DNO983010 DXH983006:DXK983010 EHD983006:EHG983010 EQZ983006:ERC983010 FAV983006:FAY983010 FKR983006:FKU983010 FUN983006:FUQ983010 GEJ983006:GEM983010 GOF983006:GOI983010 GYB983006:GYE983010 HHX983006:HIA983010 HRT983006:HRW983010 IBP983006:IBS983010 ILL983006:ILO983010 IVH983006:IVK983010 JFD983006:JFG983010 JOZ983006:JPC983010 JYV983006:JYY983010 KIR983006:KIU983010 KSN983006:KSQ983010 LCJ983006:LCM983010 LMF983006:LMI983010 LWB983006:LWE983010 MFX983006:MGA983010 MPT983006:MPW983010 MZP983006:MZS983010 NJL983006:NJO983010 NTH983006:NTK983010 ODD983006:ODG983010 OMZ983006:ONC983010 OWV983006:OWY983010 PGR983006:PGU983010 PQN983006:PQQ983010 QAJ983006:QAM983010 QKF983006:QKI983010 QUB983006:QUE983010 RDX983006:REA983010 RNT983006:RNW983010 RXP983006:RXS983010 SHL983006:SHO983010 SRH983006:SRK983010 TBD983006:TBG983010 TKZ983006:TLC983010 TUV983006:TUY983010 UER983006:UEU983010 UON983006:UOQ983010 UYJ983006:UYM983010 VIF983006:VII983010 VSB983006:VSE983010 WBX983006:WCA983010 WLT983006:WLW983010 WVP983006:WVS983010 UER983091:UEU983095 JQ67:JT71 TM67:TP71 ADI67:ADL71 ANE67:ANH71 AXA67:AXD71 BGW67:BGZ71 BQS67:BQV71 CAO67:CAR71 CKK67:CKN71 CUG67:CUJ71 DEC67:DEF71 DNY67:DOB71 DXU67:DXX71 EHQ67:EHT71 ERM67:ERP71 FBI67:FBL71 FLE67:FLH71 FVA67:FVD71 GEW67:GEZ71 GOS67:GOV71 GYO67:GYR71 HIK67:HIN71 HSG67:HSJ71 ICC67:ICF71 ILY67:IMB71 IVU67:IVX71 JFQ67:JFT71 JPM67:JPP71 JZI67:JZL71 KJE67:KJH71 KTA67:KTD71 LCW67:LCZ71 LMS67:LMV71 LWO67:LWR71 MGK67:MGN71 MQG67:MQJ71 NAC67:NAF71 NJY67:NKB71 NTU67:NTX71 ODQ67:ODT71 ONM67:ONP71 OXI67:OXL71 PHE67:PHH71 PRA67:PRD71 QAW67:QAZ71 QKS67:QKV71 QUO67:QUR71 REK67:REN71 ROG67:ROJ71 RYC67:RYF71 SHY67:SIB71 SRU67:SRX71 TBQ67:TBT71 TLM67:TLP71 TVI67:TVL71 UFE67:UFH71 UPA67:UPD71 UYW67:UYZ71 VIS67:VIV71 VSO67:VSR71 WCK67:WCN71 WMG67:WMJ71 WWC67:WWF71 U65502:X65506 JQ65502:JT65506 TM65502:TP65506 ADI65502:ADL65506 ANE65502:ANH65506 AXA65502:AXD65506 BGW65502:BGZ65506 BQS65502:BQV65506 CAO65502:CAR65506 CKK65502:CKN65506 CUG65502:CUJ65506 DEC65502:DEF65506 DNY65502:DOB65506 DXU65502:DXX65506 EHQ65502:EHT65506 ERM65502:ERP65506 FBI65502:FBL65506 FLE65502:FLH65506 FVA65502:FVD65506 GEW65502:GEZ65506 GOS65502:GOV65506 GYO65502:GYR65506 HIK65502:HIN65506 HSG65502:HSJ65506 ICC65502:ICF65506 ILY65502:IMB65506 IVU65502:IVX65506 JFQ65502:JFT65506 JPM65502:JPP65506 JZI65502:JZL65506 KJE65502:KJH65506 KTA65502:KTD65506 LCW65502:LCZ65506 LMS65502:LMV65506 LWO65502:LWR65506 MGK65502:MGN65506 MQG65502:MQJ65506 NAC65502:NAF65506 NJY65502:NKB65506 NTU65502:NTX65506 ODQ65502:ODT65506 ONM65502:ONP65506 OXI65502:OXL65506 PHE65502:PHH65506 PRA65502:PRD65506 QAW65502:QAZ65506 QKS65502:QKV65506 QUO65502:QUR65506 REK65502:REN65506 ROG65502:ROJ65506 RYC65502:RYF65506 SHY65502:SIB65506 SRU65502:SRX65506 TBQ65502:TBT65506 TLM65502:TLP65506 TVI65502:TVL65506 UFE65502:UFH65506 UPA65502:UPD65506 UYW65502:UYZ65506 VIS65502:VIV65506 VSO65502:VSR65506 WCK65502:WCN65506 WMG65502:WMJ65506 WWC65502:WWF65506 U131038:X131042 JQ131038:JT131042 TM131038:TP131042 ADI131038:ADL131042 ANE131038:ANH131042 AXA131038:AXD131042 BGW131038:BGZ131042 BQS131038:BQV131042 CAO131038:CAR131042 CKK131038:CKN131042 CUG131038:CUJ131042 DEC131038:DEF131042 DNY131038:DOB131042 DXU131038:DXX131042 EHQ131038:EHT131042 ERM131038:ERP131042 FBI131038:FBL131042 FLE131038:FLH131042 FVA131038:FVD131042 GEW131038:GEZ131042 GOS131038:GOV131042 GYO131038:GYR131042 HIK131038:HIN131042 HSG131038:HSJ131042 ICC131038:ICF131042 ILY131038:IMB131042 IVU131038:IVX131042 JFQ131038:JFT131042 JPM131038:JPP131042 JZI131038:JZL131042 KJE131038:KJH131042 KTA131038:KTD131042 LCW131038:LCZ131042 LMS131038:LMV131042 LWO131038:LWR131042 MGK131038:MGN131042 MQG131038:MQJ131042 NAC131038:NAF131042 NJY131038:NKB131042 NTU131038:NTX131042 ODQ131038:ODT131042 ONM131038:ONP131042 OXI131038:OXL131042 PHE131038:PHH131042 PRA131038:PRD131042 QAW131038:QAZ131042 QKS131038:QKV131042 QUO131038:QUR131042 REK131038:REN131042 ROG131038:ROJ131042 RYC131038:RYF131042 SHY131038:SIB131042 SRU131038:SRX131042 TBQ131038:TBT131042 TLM131038:TLP131042 TVI131038:TVL131042 UFE131038:UFH131042 UPA131038:UPD131042 UYW131038:UYZ131042 VIS131038:VIV131042 VSO131038:VSR131042 WCK131038:WCN131042 WMG131038:WMJ131042 WWC131038:WWF131042 U196574:X196578 JQ196574:JT196578 TM196574:TP196578 ADI196574:ADL196578 ANE196574:ANH196578 AXA196574:AXD196578 BGW196574:BGZ196578 BQS196574:BQV196578 CAO196574:CAR196578 CKK196574:CKN196578 CUG196574:CUJ196578 DEC196574:DEF196578 DNY196574:DOB196578 DXU196574:DXX196578 EHQ196574:EHT196578 ERM196574:ERP196578 FBI196574:FBL196578 FLE196574:FLH196578 FVA196574:FVD196578 GEW196574:GEZ196578 GOS196574:GOV196578 GYO196574:GYR196578 HIK196574:HIN196578 HSG196574:HSJ196578 ICC196574:ICF196578 ILY196574:IMB196578 IVU196574:IVX196578 JFQ196574:JFT196578 JPM196574:JPP196578 JZI196574:JZL196578 KJE196574:KJH196578 KTA196574:KTD196578 LCW196574:LCZ196578 LMS196574:LMV196578 LWO196574:LWR196578 MGK196574:MGN196578 MQG196574:MQJ196578 NAC196574:NAF196578 NJY196574:NKB196578 NTU196574:NTX196578 ODQ196574:ODT196578 ONM196574:ONP196578 OXI196574:OXL196578 PHE196574:PHH196578 PRA196574:PRD196578 QAW196574:QAZ196578 QKS196574:QKV196578 QUO196574:QUR196578 REK196574:REN196578 ROG196574:ROJ196578 RYC196574:RYF196578 SHY196574:SIB196578 SRU196574:SRX196578 TBQ196574:TBT196578 TLM196574:TLP196578 TVI196574:TVL196578 UFE196574:UFH196578 UPA196574:UPD196578 UYW196574:UYZ196578 VIS196574:VIV196578 VSO196574:VSR196578 WCK196574:WCN196578 WMG196574:WMJ196578 WWC196574:WWF196578 U262110:X262114 JQ262110:JT262114 TM262110:TP262114 ADI262110:ADL262114 ANE262110:ANH262114 AXA262110:AXD262114 BGW262110:BGZ262114 BQS262110:BQV262114 CAO262110:CAR262114 CKK262110:CKN262114 CUG262110:CUJ262114 DEC262110:DEF262114 DNY262110:DOB262114 DXU262110:DXX262114 EHQ262110:EHT262114 ERM262110:ERP262114 FBI262110:FBL262114 FLE262110:FLH262114 FVA262110:FVD262114 GEW262110:GEZ262114 GOS262110:GOV262114 GYO262110:GYR262114 HIK262110:HIN262114 HSG262110:HSJ262114 ICC262110:ICF262114 ILY262110:IMB262114 IVU262110:IVX262114 JFQ262110:JFT262114 JPM262110:JPP262114 JZI262110:JZL262114 KJE262110:KJH262114 KTA262110:KTD262114 LCW262110:LCZ262114 LMS262110:LMV262114 LWO262110:LWR262114 MGK262110:MGN262114 MQG262110:MQJ262114 NAC262110:NAF262114 NJY262110:NKB262114 NTU262110:NTX262114 ODQ262110:ODT262114 ONM262110:ONP262114 OXI262110:OXL262114 PHE262110:PHH262114 PRA262110:PRD262114 QAW262110:QAZ262114 QKS262110:QKV262114 QUO262110:QUR262114 REK262110:REN262114 ROG262110:ROJ262114 RYC262110:RYF262114 SHY262110:SIB262114 SRU262110:SRX262114 TBQ262110:TBT262114 TLM262110:TLP262114 TVI262110:TVL262114 UFE262110:UFH262114 UPA262110:UPD262114 UYW262110:UYZ262114 VIS262110:VIV262114 VSO262110:VSR262114 WCK262110:WCN262114 WMG262110:WMJ262114 WWC262110:WWF262114 U327646:X327650 JQ327646:JT327650 TM327646:TP327650 ADI327646:ADL327650 ANE327646:ANH327650 AXA327646:AXD327650 BGW327646:BGZ327650 BQS327646:BQV327650 CAO327646:CAR327650 CKK327646:CKN327650 CUG327646:CUJ327650 DEC327646:DEF327650 DNY327646:DOB327650 DXU327646:DXX327650 EHQ327646:EHT327650 ERM327646:ERP327650 FBI327646:FBL327650 FLE327646:FLH327650 FVA327646:FVD327650 GEW327646:GEZ327650 GOS327646:GOV327650 GYO327646:GYR327650 HIK327646:HIN327650 HSG327646:HSJ327650 ICC327646:ICF327650 ILY327646:IMB327650 IVU327646:IVX327650 JFQ327646:JFT327650 JPM327646:JPP327650 JZI327646:JZL327650 KJE327646:KJH327650 KTA327646:KTD327650 LCW327646:LCZ327650 LMS327646:LMV327650 LWO327646:LWR327650 MGK327646:MGN327650 MQG327646:MQJ327650 NAC327646:NAF327650 NJY327646:NKB327650 NTU327646:NTX327650 ODQ327646:ODT327650 ONM327646:ONP327650 OXI327646:OXL327650 PHE327646:PHH327650 PRA327646:PRD327650 QAW327646:QAZ327650 QKS327646:QKV327650 QUO327646:QUR327650 REK327646:REN327650 ROG327646:ROJ327650 RYC327646:RYF327650 SHY327646:SIB327650 SRU327646:SRX327650 TBQ327646:TBT327650 TLM327646:TLP327650 TVI327646:TVL327650 UFE327646:UFH327650 UPA327646:UPD327650 UYW327646:UYZ327650 VIS327646:VIV327650 VSO327646:VSR327650 WCK327646:WCN327650 WMG327646:WMJ327650 WWC327646:WWF327650 U393182:X393186 JQ393182:JT393186 TM393182:TP393186 ADI393182:ADL393186 ANE393182:ANH393186 AXA393182:AXD393186 BGW393182:BGZ393186 BQS393182:BQV393186 CAO393182:CAR393186 CKK393182:CKN393186 CUG393182:CUJ393186 DEC393182:DEF393186 DNY393182:DOB393186 DXU393182:DXX393186 EHQ393182:EHT393186 ERM393182:ERP393186 FBI393182:FBL393186 FLE393182:FLH393186 FVA393182:FVD393186 GEW393182:GEZ393186 GOS393182:GOV393186 GYO393182:GYR393186 HIK393182:HIN393186 HSG393182:HSJ393186 ICC393182:ICF393186 ILY393182:IMB393186 IVU393182:IVX393186 JFQ393182:JFT393186 JPM393182:JPP393186 JZI393182:JZL393186 KJE393182:KJH393186 KTA393182:KTD393186 LCW393182:LCZ393186 LMS393182:LMV393186 LWO393182:LWR393186 MGK393182:MGN393186 MQG393182:MQJ393186 NAC393182:NAF393186 NJY393182:NKB393186 NTU393182:NTX393186 ODQ393182:ODT393186 ONM393182:ONP393186 OXI393182:OXL393186 PHE393182:PHH393186 PRA393182:PRD393186 QAW393182:QAZ393186 QKS393182:QKV393186 QUO393182:QUR393186 REK393182:REN393186 ROG393182:ROJ393186 RYC393182:RYF393186 SHY393182:SIB393186 SRU393182:SRX393186 TBQ393182:TBT393186 TLM393182:TLP393186 TVI393182:TVL393186 UFE393182:UFH393186 UPA393182:UPD393186 UYW393182:UYZ393186 VIS393182:VIV393186 VSO393182:VSR393186 WCK393182:WCN393186 WMG393182:WMJ393186 WWC393182:WWF393186 U458718:X458722 JQ458718:JT458722 TM458718:TP458722 ADI458718:ADL458722 ANE458718:ANH458722 AXA458718:AXD458722 BGW458718:BGZ458722 BQS458718:BQV458722 CAO458718:CAR458722 CKK458718:CKN458722 CUG458718:CUJ458722 DEC458718:DEF458722 DNY458718:DOB458722 DXU458718:DXX458722 EHQ458718:EHT458722 ERM458718:ERP458722 FBI458718:FBL458722 FLE458718:FLH458722 FVA458718:FVD458722 GEW458718:GEZ458722 GOS458718:GOV458722 GYO458718:GYR458722 HIK458718:HIN458722 HSG458718:HSJ458722 ICC458718:ICF458722 ILY458718:IMB458722 IVU458718:IVX458722 JFQ458718:JFT458722 JPM458718:JPP458722 JZI458718:JZL458722 KJE458718:KJH458722 KTA458718:KTD458722 LCW458718:LCZ458722 LMS458718:LMV458722 LWO458718:LWR458722 MGK458718:MGN458722 MQG458718:MQJ458722 NAC458718:NAF458722 NJY458718:NKB458722 NTU458718:NTX458722 ODQ458718:ODT458722 ONM458718:ONP458722 OXI458718:OXL458722 PHE458718:PHH458722 PRA458718:PRD458722 QAW458718:QAZ458722 QKS458718:QKV458722 QUO458718:QUR458722 REK458718:REN458722 ROG458718:ROJ458722 RYC458718:RYF458722 SHY458718:SIB458722 SRU458718:SRX458722 TBQ458718:TBT458722 TLM458718:TLP458722 TVI458718:TVL458722 UFE458718:UFH458722 UPA458718:UPD458722 UYW458718:UYZ458722 VIS458718:VIV458722 VSO458718:VSR458722 WCK458718:WCN458722 WMG458718:WMJ458722 WWC458718:WWF458722 U524254:X524258 JQ524254:JT524258 TM524254:TP524258 ADI524254:ADL524258 ANE524254:ANH524258 AXA524254:AXD524258 BGW524254:BGZ524258 BQS524254:BQV524258 CAO524254:CAR524258 CKK524254:CKN524258 CUG524254:CUJ524258 DEC524254:DEF524258 DNY524254:DOB524258 DXU524254:DXX524258 EHQ524254:EHT524258 ERM524254:ERP524258 FBI524254:FBL524258 FLE524254:FLH524258 FVA524254:FVD524258 GEW524254:GEZ524258 GOS524254:GOV524258 GYO524254:GYR524258 HIK524254:HIN524258 HSG524254:HSJ524258 ICC524254:ICF524258 ILY524254:IMB524258 IVU524254:IVX524258 JFQ524254:JFT524258 JPM524254:JPP524258 JZI524254:JZL524258 KJE524254:KJH524258 KTA524254:KTD524258 LCW524254:LCZ524258 LMS524254:LMV524258 LWO524254:LWR524258 MGK524254:MGN524258 MQG524254:MQJ524258 NAC524254:NAF524258 NJY524254:NKB524258 NTU524254:NTX524258 ODQ524254:ODT524258 ONM524254:ONP524258 OXI524254:OXL524258 PHE524254:PHH524258 PRA524254:PRD524258 QAW524254:QAZ524258 QKS524254:QKV524258 QUO524254:QUR524258 REK524254:REN524258 ROG524254:ROJ524258 RYC524254:RYF524258 SHY524254:SIB524258 SRU524254:SRX524258 TBQ524254:TBT524258 TLM524254:TLP524258 TVI524254:TVL524258 UFE524254:UFH524258 UPA524254:UPD524258 UYW524254:UYZ524258 VIS524254:VIV524258 VSO524254:VSR524258 WCK524254:WCN524258 WMG524254:WMJ524258 WWC524254:WWF524258 U589790:X589794 JQ589790:JT589794 TM589790:TP589794 ADI589790:ADL589794 ANE589790:ANH589794 AXA589790:AXD589794 BGW589790:BGZ589794 BQS589790:BQV589794 CAO589790:CAR589794 CKK589790:CKN589794 CUG589790:CUJ589794 DEC589790:DEF589794 DNY589790:DOB589794 DXU589790:DXX589794 EHQ589790:EHT589794 ERM589790:ERP589794 FBI589790:FBL589794 FLE589790:FLH589794 FVA589790:FVD589794 GEW589790:GEZ589794 GOS589790:GOV589794 GYO589790:GYR589794 HIK589790:HIN589794 HSG589790:HSJ589794 ICC589790:ICF589794 ILY589790:IMB589794 IVU589790:IVX589794 JFQ589790:JFT589794 JPM589790:JPP589794 JZI589790:JZL589794 KJE589790:KJH589794 KTA589790:KTD589794 LCW589790:LCZ589794 LMS589790:LMV589794 LWO589790:LWR589794 MGK589790:MGN589794 MQG589790:MQJ589794 NAC589790:NAF589794 NJY589790:NKB589794 NTU589790:NTX589794 ODQ589790:ODT589794 ONM589790:ONP589794 OXI589790:OXL589794 PHE589790:PHH589794 PRA589790:PRD589794 QAW589790:QAZ589794 QKS589790:QKV589794 QUO589790:QUR589794 REK589790:REN589794 ROG589790:ROJ589794 RYC589790:RYF589794 SHY589790:SIB589794 SRU589790:SRX589794 TBQ589790:TBT589794 TLM589790:TLP589794 TVI589790:TVL589794 UFE589790:UFH589794 UPA589790:UPD589794 UYW589790:UYZ589794 VIS589790:VIV589794 VSO589790:VSR589794 WCK589790:WCN589794 WMG589790:WMJ589794 WWC589790:WWF589794 U655326:X655330 JQ655326:JT655330 TM655326:TP655330 ADI655326:ADL655330 ANE655326:ANH655330 AXA655326:AXD655330 BGW655326:BGZ655330 BQS655326:BQV655330 CAO655326:CAR655330 CKK655326:CKN655330 CUG655326:CUJ655330 DEC655326:DEF655330 DNY655326:DOB655330 DXU655326:DXX655330 EHQ655326:EHT655330 ERM655326:ERP655330 FBI655326:FBL655330 FLE655326:FLH655330 FVA655326:FVD655330 GEW655326:GEZ655330 GOS655326:GOV655330 GYO655326:GYR655330 HIK655326:HIN655330 HSG655326:HSJ655330 ICC655326:ICF655330 ILY655326:IMB655330 IVU655326:IVX655330 JFQ655326:JFT655330 JPM655326:JPP655330 JZI655326:JZL655330 KJE655326:KJH655330 KTA655326:KTD655330 LCW655326:LCZ655330 LMS655326:LMV655330 LWO655326:LWR655330 MGK655326:MGN655330 MQG655326:MQJ655330 NAC655326:NAF655330 NJY655326:NKB655330 NTU655326:NTX655330 ODQ655326:ODT655330 ONM655326:ONP655330 OXI655326:OXL655330 PHE655326:PHH655330 PRA655326:PRD655330 QAW655326:QAZ655330 QKS655326:QKV655330 QUO655326:QUR655330 REK655326:REN655330 ROG655326:ROJ655330 RYC655326:RYF655330 SHY655326:SIB655330 SRU655326:SRX655330 TBQ655326:TBT655330 TLM655326:TLP655330 TVI655326:TVL655330 UFE655326:UFH655330 UPA655326:UPD655330 UYW655326:UYZ655330 VIS655326:VIV655330 VSO655326:VSR655330 WCK655326:WCN655330 WMG655326:WMJ655330 WWC655326:WWF655330 U720862:X720866 JQ720862:JT720866 TM720862:TP720866 ADI720862:ADL720866 ANE720862:ANH720866 AXA720862:AXD720866 BGW720862:BGZ720866 BQS720862:BQV720866 CAO720862:CAR720866 CKK720862:CKN720866 CUG720862:CUJ720866 DEC720862:DEF720866 DNY720862:DOB720866 DXU720862:DXX720866 EHQ720862:EHT720866 ERM720862:ERP720866 FBI720862:FBL720866 FLE720862:FLH720866 FVA720862:FVD720866 GEW720862:GEZ720866 GOS720862:GOV720866 GYO720862:GYR720866 HIK720862:HIN720866 HSG720862:HSJ720866 ICC720862:ICF720866 ILY720862:IMB720866 IVU720862:IVX720866 JFQ720862:JFT720866 JPM720862:JPP720866 JZI720862:JZL720866 KJE720862:KJH720866 KTA720862:KTD720866 LCW720862:LCZ720866 LMS720862:LMV720866 LWO720862:LWR720866 MGK720862:MGN720866 MQG720862:MQJ720866 NAC720862:NAF720866 NJY720862:NKB720866 NTU720862:NTX720866 ODQ720862:ODT720866 ONM720862:ONP720866 OXI720862:OXL720866 PHE720862:PHH720866 PRA720862:PRD720866 QAW720862:QAZ720866 QKS720862:QKV720866 QUO720862:QUR720866 REK720862:REN720866 ROG720862:ROJ720866 RYC720862:RYF720866 SHY720862:SIB720866 SRU720862:SRX720866 TBQ720862:TBT720866 TLM720862:TLP720866 TVI720862:TVL720866 UFE720862:UFH720866 UPA720862:UPD720866 UYW720862:UYZ720866 VIS720862:VIV720866 VSO720862:VSR720866 WCK720862:WCN720866 WMG720862:WMJ720866 WWC720862:WWF720866 U786398:X786402 JQ786398:JT786402 TM786398:TP786402 ADI786398:ADL786402 ANE786398:ANH786402 AXA786398:AXD786402 BGW786398:BGZ786402 BQS786398:BQV786402 CAO786398:CAR786402 CKK786398:CKN786402 CUG786398:CUJ786402 DEC786398:DEF786402 DNY786398:DOB786402 DXU786398:DXX786402 EHQ786398:EHT786402 ERM786398:ERP786402 FBI786398:FBL786402 FLE786398:FLH786402 FVA786398:FVD786402 GEW786398:GEZ786402 GOS786398:GOV786402 GYO786398:GYR786402 HIK786398:HIN786402 HSG786398:HSJ786402 ICC786398:ICF786402 ILY786398:IMB786402 IVU786398:IVX786402 JFQ786398:JFT786402 JPM786398:JPP786402 JZI786398:JZL786402 KJE786398:KJH786402 KTA786398:KTD786402 LCW786398:LCZ786402 LMS786398:LMV786402 LWO786398:LWR786402 MGK786398:MGN786402 MQG786398:MQJ786402 NAC786398:NAF786402 NJY786398:NKB786402 NTU786398:NTX786402 ODQ786398:ODT786402 ONM786398:ONP786402 OXI786398:OXL786402 PHE786398:PHH786402 PRA786398:PRD786402 QAW786398:QAZ786402 QKS786398:QKV786402 QUO786398:QUR786402 REK786398:REN786402 ROG786398:ROJ786402 RYC786398:RYF786402 SHY786398:SIB786402 SRU786398:SRX786402 TBQ786398:TBT786402 TLM786398:TLP786402 TVI786398:TVL786402 UFE786398:UFH786402 UPA786398:UPD786402 UYW786398:UYZ786402 VIS786398:VIV786402 VSO786398:VSR786402 WCK786398:WCN786402 WMG786398:WMJ786402 WWC786398:WWF786402 U851934:X851938 JQ851934:JT851938 TM851934:TP851938 ADI851934:ADL851938 ANE851934:ANH851938 AXA851934:AXD851938 BGW851934:BGZ851938 BQS851934:BQV851938 CAO851934:CAR851938 CKK851934:CKN851938 CUG851934:CUJ851938 DEC851934:DEF851938 DNY851934:DOB851938 DXU851934:DXX851938 EHQ851934:EHT851938 ERM851934:ERP851938 FBI851934:FBL851938 FLE851934:FLH851938 FVA851934:FVD851938 GEW851934:GEZ851938 GOS851934:GOV851938 GYO851934:GYR851938 HIK851934:HIN851938 HSG851934:HSJ851938 ICC851934:ICF851938 ILY851934:IMB851938 IVU851934:IVX851938 JFQ851934:JFT851938 JPM851934:JPP851938 JZI851934:JZL851938 KJE851934:KJH851938 KTA851934:KTD851938 LCW851934:LCZ851938 LMS851934:LMV851938 LWO851934:LWR851938 MGK851934:MGN851938 MQG851934:MQJ851938 NAC851934:NAF851938 NJY851934:NKB851938 NTU851934:NTX851938 ODQ851934:ODT851938 ONM851934:ONP851938 OXI851934:OXL851938 PHE851934:PHH851938 PRA851934:PRD851938 QAW851934:QAZ851938 QKS851934:QKV851938 QUO851934:QUR851938 REK851934:REN851938 ROG851934:ROJ851938 RYC851934:RYF851938 SHY851934:SIB851938 SRU851934:SRX851938 TBQ851934:TBT851938 TLM851934:TLP851938 TVI851934:TVL851938 UFE851934:UFH851938 UPA851934:UPD851938 UYW851934:UYZ851938 VIS851934:VIV851938 VSO851934:VSR851938 WCK851934:WCN851938 WMG851934:WMJ851938 WWC851934:WWF851938 U917470:X917474 JQ917470:JT917474 TM917470:TP917474 ADI917470:ADL917474 ANE917470:ANH917474 AXA917470:AXD917474 BGW917470:BGZ917474 BQS917470:BQV917474 CAO917470:CAR917474 CKK917470:CKN917474 CUG917470:CUJ917474 DEC917470:DEF917474 DNY917470:DOB917474 DXU917470:DXX917474 EHQ917470:EHT917474 ERM917470:ERP917474 FBI917470:FBL917474 FLE917470:FLH917474 FVA917470:FVD917474 GEW917470:GEZ917474 GOS917470:GOV917474 GYO917470:GYR917474 HIK917470:HIN917474 HSG917470:HSJ917474 ICC917470:ICF917474 ILY917470:IMB917474 IVU917470:IVX917474 JFQ917470:JFT917474 JPM917470:JPP917474 JZI917470:JZL917474 KJE917470:KJH917474 KTA917470:KTD917474 LCW917470:LCZ917474 LMS917470:LMV917474 LWO917470:LWR917474 MGK917470:MGN917474 MQG917470:MQJ917474 NAC917470:NAF917474 NJY917470:NKB917474 NTU917470:NTX917474 ODQ917470:ODT917474 ONM917470:ONP917474 OXI917470:OXL917474 PHE917470:PHH917474 PRA917470:PRD917474 QAW917470:QAZ917474 QKS917470:QKV917474 QUO917470:QUR917474 REK917470:REN917474 ROG917470:ROJ917474 RYC917470:RYF917474 SHY917470:SIB917474 SRU917470:SRX917474 TBQ917470:TBT917474 TLM917470:TLP917474 TVI917470:TVL917474 UFE917470:UFH917474 UPA917470:UPD917474 UYW917470:UYZ917474 VIS917470:VIV917474 VSO917470:VSR917474 WCK917470:WCN917474 WMG917470:WMJ917474 WWC917470:WWF917474 U983006:X983010 JQ983006:JT983010 TM983006:TP983010 ADI983006:ADL983010 ANE983006:ANH983010 AXA983006:AXD983010 BGW983006:BGZ983010 BQS983006:BQV983010 CAO983006:CAR983010 CKK983006:CKN983010 CUG983006:CUJ983010 DEC983006:DEF983010 DNY983006:DOB983010 DXU983006:DXX983010 EHQ983006:EHT983010 ERM983006:ERP983010 FBI983006:FBL983010 FLE983006:FLH983010 FVA983006:FVD983010 GEW983006:GEZ983010 GOS983006:GOV983010 GYO983006:GYR983010 HIK983006:HIN983010 HSG983006:HSJ983010 ICC983006:ICF983010 ILY983006:IMB983010 IVU983006:IVX983010 JFQ983006:JFT983010 JPM983006:JPP983010 JZI983006:JZL983010 KJE983006:KJH983010 KTA983006:KTD983010 LCW983006:LCZ983010 LMS983006:LMV983010 LWO983006:LWR983010 MGK983006:MGN983010 MQG983006:MQJ983010 NAC983006:NAF983010 NJY983006:NKB983010 NTU983006:NTX983010 ODQ983006:ODT983010 ONM983006:ONP983010 OXI983006:OXL983010 PHE983006:PHH983010 PRA983006:PRD983010 QAW983006:QAZ983010 QKS983006:QKV983010 QUO983006:QUR983010 REK983006:REN983010 ROG983006:ROJ983010 RYC983006:RYF983010 SHY983006:SIB983010 SRU983006:SRX983010 TBQ983006:TBT983010 TLM983006:TLP983010 TVI983006:TVL983010 UFE983006:UFH983010 UPA983006:UPD983010 UYW983006:UYZ983010 VIS983006:VIV983010 VSO983006:VSR983010 WCK983006:WCN983010 WMG983006:WMJ983010 WWC983006:WWF983010 TUV983091:TUY983095 JD88:JG92 SZ88:TC92 ACV88:ACY92 AMR88:AMU92 AWN88:AWQ92 BGJ88:BGM92 BQF88:BQI92 CAB88:CAE92 CJX88:CKA92 CTT88:CTW92 DDP88:DDS92 DNL88:DNO92 DXH88:DXK92 EHD88:EHG92 EQZ88:ERC92 FAV88:FAY92 FKR88:FKU92 FUN88:FUQ92 GEJ88:GEM92 GOF88:GOI92 GYB88:GYE92 HHX88:HIA92 HRT88:HRW92 IBP88:IBS92 ILL88:ILO92 IVH88:IVK92 JFD88:JFG92 JOZ88:JPC92 JYV88:JYY92 KIR88:KIU92 KSN88:KSQ92 LCJ88:LCM92 LMF88:LMI92 LWB88:LWE92 MFX88:MGA92 MPT88:MPW92 MZP88:MZS92 NJL88:NJO92 NTH88:NTK92 ODD88:ODG92 OMZ88:ONC92 OWV88:OWY92 PGR88:PGU92 PQN88:PQQ92 QAJ88:QAM92 QKF88:QKI92 QUB88:QUE92 RDX88:REA92 RNT88:RNW92 RXP88:RXS92 SHL88:SHO92 SRH88:SRK92 TBD88:TBG92 TKZ88:TLC92 TUV88:TUY92 UER88:UEU92 UON88:UOQ92 UYJ88:UYM92 VIF88:VII92 VSB88:VSE92 WBX88:WCA92 WLT88:WLW92 WVP88:WVS92 H65523:K65527 JD65523:JG65527 SZ65523:TC65527 ACV65523:ACY65527 AMR65523:AMU65527 AWN65523:AWQ65527 BGJ65523:BGM65527 BQF65523:BQI65527 CAB65523:CAE65527 CJX65523:CKA65527 CTT65523:CTW65527 DDP65523:DDS65527 DNL65523:DNO65527 DXH65523:DXK65527 EHD65523:EHG65527 EQZ65523:ERC65527 FAV65523:FAY65527 FKR65523:FKU65527 FUN65523:FUQ65527 GEJ65523:GEM65527 GOF65523:GOI65527 GYB65523:GYE65527 HHX65523:HIA65527 HRT65523:HRW65527 IBP65523:IBS65527 ILL65523:ILO65527 IVH65523:IVK65527 JFD65523:JFG65527 JOZ65523:JPC65527 JYV65523:JYY65527 KIR65523:KIU65527 KSN65523:KSQ65527 LCJ65523:LCM65527 LMF65523:LMI65527 LWB65523:LWE65527 MFX65523:MGA65527 MPT65523:MPW65527 MZP65523:MZS65527 NJL65523:NJO65527 NTH65523:NTK65527 ODD65523:ODG65527 OMZ65523:ONC65527 OWV65523:OWY65527 PGR65523:PGU65527 PQN65523:PQQ65527 QAJ65523:QAM65527 QKF65523:QKI65527 QUB65523:QUE65527 RDX65523:REA65527 RNT65523:RNW65527 RXP65523:RXS65527 SHL65523:SHO65527 SRH65523:SRK65527 TBD65523:TBG65527 TKZ65523:TLC65527 TUV65523:TUY65527 UER65523:UEU65527 UON65523:UOQ65527 UYJ65523:UYM65527 VIF65523:VII65527 VSB65523:VSE65527 WBX65523:WCA65527 WLT65523:WLW65527 WVP65523:WVS65527 H131059:K131063 JD131059:JG131063 SZ131059:TC131063 ACV131059:ACY131063 AMR131059:AMU131063 AWN131059:AWQ131063 BGJ131059:BGM131063 BQF131059:BQI131063 CAB131059:CAE131063 CJX131059:CKA131063 CTT131059:CTW131063 DDP131059:DDS131063 DNL131059:DNO131063 DXH131059:DXK131063 EHD131059:EHG131063 EQZ131059:ERC131063 FAV131059:FAY131063 FKR131059:FKU131063 FUN131059:FUQ131063 GEJ131059:GEM131063 GOF131059:GOI131063 GYB131059:GYE131063 HHX131059:HIA131063 HRT131059:HRW131063 IBP131059:IBS131063 ILL131059:ILO131063 IVH131059:IVK131063 JFD131059:JFG131063 JOZ131059:JPC131063 JYV131059:JYY131063 KIR131059:KIU131063 KSN131059:KSQ131063 LCJ131059:LCM131063 LMF131059:LMI131063 LWB131059:LWE131063 MFX131059:MGA131063 MPT131059:MPW131063 MZP131059:MZS131063 NJL131059:NJO131063 NTH131059:NTK131063 ODD131059:ODG131063 OMZ131059:ONC131063 OWV131059:OWY131063 PGR131059:PGU131063 PQN131059:PQQ131063 QAJ131059:QAM131063 QKF131059:QKI131063 QUB131059:QUE131063 RDX131059:REA131063 RNT131059:RNW131063 RXP131059:RXS131063 SHL131059:SHO131063 SRH131059:SRK131063 TBD131059:TBG131063 TKZ131059:TLC131063 TUV131059:TUY131063 UER131059:UEU131063 UON131059:UOQ131063 UYJ131059:UYM131063 VIF131059:VII131063 VSB131059:VSE131063 WBX131059:WCA131063 WLT131059:WLW131063 WVP131059:WVS131063 H196595:K196599 JD196595:JG196599 SZ196595:TC196599 ACV196595:ACY196599 AMR196595:AMU196599 AWN196595:AWQ196599 BGJ196595:BGM196599 BQF196595:BQI196599 CAB196595:CAE196599 CJX196595:CKA196599 CTT196595:CTW196599 DDP196595:DDS196599 DNL196595:DNO196599 DXH196595:DXK196599 EHD196595:EHG196599 EQZ196595:ERC196599 FAV196595:FAY196599 FKR196595:FKU196599 FUN196595:FUQ196599 GEJ196595:GEM196599 GOF196595:GOI196599 GYB196595:GYE196599 HHX196595:HIA196599 HRT196595:HRW196599 IBP196595:IBS196599 ILL196595:ILO196599 IVH196595:IVK196599 JFD196595:JFG196599 JOZ196595:JPC196599 JYV196595:JYY196599 KIR196595:KIU196599 KSN196595:KSQ196599 LCJ196595:LCM196599 LMF196595:LMI196599 LWB196595:LWE196599 MFX196595:MGA196599 MPT196595:MPW196599 MZP196595:MZS196599 NJL196595:NJO196599 NTH196595:NTK196599 ODD196595:ODG196599 OMZ196595:ONC196599 OWV196595:OWY196599 PGR196595:PGU196599 PQN196595:PQQ196599 QAJ196595:QAM196599 QKF196595:QKI196599 QUB196595:QUE196599 RDX196595:REA196599 RNT196595:RNW196599 RXP196595:RXS196599 SHL196595:SHO196599 SRH196595:SRK196599 TBD196595:TBG196599 TKZ196595:TLC196599 TUV196595:TUY196599 UER196595:UEU196599 UON196595:UOQ196599 UYJ196595:UYM196599 VIF196595:VII196599 VSB196595:VSE196599 WBX196595:WCA196599 WLT196595:WLW196599 WVP196595:WVS196599 H262131:K262135 JD262131:JG262135 SZ262131:TC262135 ACV262131:ACY262135 AMR262131:AMU262135 AWN262131:AWQ262135 BGJ262131:BGM262135 BQF262131:BQI262135 CAB262131:CAE262135 CJX262131:CKA262135 CTT262131:CTW262135 DDP262131:DDS262135 DNL262131:DNO262135 DXH262131:DXK262135 EHD262131:EHG262135 EQZ262131:ERC262135 FAV262131:FAY262135 FKR262131:FKU262135 FUN262131:FUQ262135 GEJ262131:GEM262135 GOF262131:GOI262135 GYB262131:GYE262135 HHX262131:HIA262135 HRT262131:HRW262135 IBP262131:IBS262135 ILL262131:ILO262135 IVH262131:IVK262135 JFD262131:JFG262135 JOZ262131:JPC262135 JYV262131:JYY262135 KIR262131:KIU262135 KSN262131:KSQ262135 LCJ262131:LCM262135 LMF262131:LMI262135 LWB262131:LWE262135 MFX262131:MGA262135 MPT262131:MPW262135 MZP262131:MZS262135 NJL262131:NJO262135 NTH262131:NTK262135 ODD262131:ODG262135 OMZ262131:ONC262135 OWV262131:OWY262135 PGR262131:PGU262135 PQN262131:PQQ262135 QAJ262131:QAM262135 QKF262131:QKI262135 QUB262131:QUE262135 RDX262131:REA262135 RNT262131:RNW262135 RXP262131:RXS262135 SHL262131:SHO262135 SRH262131:SRK262135 TBD262131:TBG262135 TKZ262131:TLC262135 TUV262131:TUY262135 UER262131:UEU262135 UON262131:UOQ262135 UYJ262131:UYM262135 VIF262131:VII262135 VSB262131:VSE262135 WBX262131:WCA262135 WLT262131:WLW262135 WVP262131:WVS262135 H327667:K327671 JD327667:JG327671 SZ327667:TC327671 ACV327667:ACY327671 AMR327667:AMU327671 AWN327667:AWQ327671 BGJ327667:BGM327671 BQF327667:BQI327671 CAB327667:CAE327671 CJX327667:CKA327671 CTT327667:CTW327671 DDP327667:DDS327671 DNL327667:DNO327671 DXH327667:DXK327671 EHD327667:EHG327671 EQZ327667:ERC327671 FAV327667:FAY327671 FKR327667:FKU327671 FUN327667:FUQ327671 GEJ327667:GEM327671 GOF327667:GOI327671 GYB327667:GYE327671 HHX327667:HIA327671 HRT327667:HRW327671 IBP327667:IBS327671 ILL327667:ILO327671 IVH327667:IVK327671 JFD327667:JFG327671 JOZ327667:JPC327671 JYV327667:JYY327671 KIR327667:KIU327671 KSN327667:KSQ327671 LCJ327667:LCM327671 LMF327667:LMI327671 LWB327667:LWE327671 MFX327667:MGA327671 MPT327667:MPW327671 MZP327667:MZS327671 NJL327667:NJO327671 NTH327667:NTK327671 ODD327667:ODG327671 OMZ327667:ONC327671 OWV327667:OWY327671 PGR327667:PGU327671 PQN327667:PQQ327671 QAJ327667:QAM327671 QKF327667:QKI327671 QUB327667:QUE327671 RDX327667:REA327671 RNT327667:RNW327671 RXP327667:RXS327671 SHL327667:SHO327671 SRH327667:SRK327671 TBD327667:TBG327671 TKZ327667:TLC327671 TUV327667:TUY327671 UER327667:UEU327671 UON327667:UOQ327671 UYJ327667:UYM327671 VIF327667:VII327671 VSB327667:VSE327671 WBX327667:WCA327671 WLT327667:WLW327671 WVP327667:WVS327671 H393203:K393207 JD393203:JG393207 SZ393203:TC393207 ACV393203:ACY393207 AMR393203:AMU393207 AWN393203:AWQ393207 BGJ393203:BGM393207 BQF393203:BQI393207 CAB393203:CAE393207 CJX393203:CKA393207 CTT393203:CTW393207 DDP393203:DDS393207 DNL393203:DNO393207 DXH393203:DXK393207 EHD393203:EHG393207 EQZ393203:ERC393207 FAV393203:FAY393207 FKR393203:FKU393207 FUN393203:FUQ393207 GEJ393203:GEM393207 GOF393203:GOI393207 GYB393203:GYE393207 HHX393203:HIA393207 HRT393203:HRW393207 IBP393203:IBS393207 ILL393203:ILO393207 IVH393203:IVK393207 JFD393203:JFG393207 JOZ393203:JPC393207 JYV393203:JYY393207 KIR393203:KIU393207 KSN393203:KSQ393207 LCJ393203:LCM393207 LMF393203:LMI393207 LWB393203:LWE393207 MFX393203:MGA393207 MPT393203:MPW393207 MZP393203:MZS393207 NJL393203:NJO393207 NTH393203:NTK393207 ODD393203:ODG393207 OMZ393203:ONC393207 OWV393203:OWY393207 PGR393203:PGU393207 PQN393203:PQQ393207 QAJ393203:QAM393207 QKF393203:QKI393207 QUB393203:QUE393207 RDX393203:REA393207 RNT393203:RNW393207 RXP393203:RXS393207 SHL393203:SHO393207 SRH393203:SRK393207 TBD393203:TBG393207 TKZ393203:TLC393207 TUV393203:TUY393207 UER393203:UEU393207 UON393203:UOQ393207 UYJ393203:UYM393207 VIF393203:VII393207 VSB393203:VSE393207 WBX393203:WCA393207 WLT393203:WLW393207 WVP393203:WVS393207 H458739:K458743 JD458739:JG458743 SZ458739:TC458743 ACV458739:ACY458743 AMR458739:AMU458743 AWN458739:AWQ458743 BGJ458739:BGM458743 BQF458739:BQI458743 CAB458739:CAE458743 CJX458739:CKA458743 CTT458739:CTW458743 DDP458739:DDS458743 DNL458739:DNO458743 DXH458739:DXK458743 EHD458739:EHG458743 EQZ458739:ERC458743 FAV458739:FAY458743 FKR458739:FKU458743 FUN458739:FUQ458743 GEJ458739:GEM458743 GOF458739:GOI458743 GYB458739:GYE458743 HHX458739:HIA458743 HRT458739:HRW458743 IBP458739:IBS458743 ILL458739:ILO458743 IVH458739:IVK458743 JFD458739:JFG458743 JOZ458739:JPC458743 JYV458739:JYY458743 KIR458739:KIU458743 KSN458739:KSQ458743 LCJ458739:LCM458743 LMF458739:LMI458743 LWB458739:LWE458743 MFX458739:MGA458743 MPT458739:MPW458743 MZP458739:MZS458743 NJL458739:NJO458743 NTH458739:NTK458743 ODD458739:ODG458743 OMZ458739:ONC458743 OWV458739:OWY458743 PGR458739:PGU458743 PQN458739:PQQ458743 QAJ458739:QAM458743 QKF458739:QKI458743 QUB458739:QUE458743 RDX458739:REA458743 RNT458739:RNW458743 RXP458739:RXS458743 SHL458739:SHO458743 SRH458739:SRK458743 TBD458739:TBG458743 TKZ458739:TLC458743 TUV458739:TUY458743 UER458739:UEU458743 UON458739:UOQ458743 UYJ458739:UYM458743 VIF458739:VII458743 VSB458739:VSE458743 WBX458739:WCA458743 WLT458739:WLW458743 WVP458739:WVS458743 H524275:K524279 JD524275:JG524279 SZ524275:TC524279 ACV524275:ACY524279 AMR524275:AMU524279 AWN524275:AWQ524279 BGJ524275:BGM524279 BQF524275:BQI524279 CAB524275:CAE524279 CJX524275:CKA524279 CTT524275:CTW524279 DDP524275:DDS524279 DNL524275:DNO524279 DXH524275:DXK524279 EHD524275:EHG524279 EQZ524275:ERC524279 FAV524275:FAY524279 FKR524275:FKU524279 FUN524275:FUQ524279 GEJ524275:GEM524279 GOF524275:GOI524279 GYB524275:GYE524279 HHX524275:HIA524279 HRT524275:HRW524279 IBP524275:IBS524279 ILL524275:ILO524279 IVH524275:IVK524279 JFD524275:JFG524279 JOZ524275:JPC524279 JYV524275:JYY524279 KIR524275:KIU524279 KSN524275:KSQ524279 LCJ524275:LCM524279 LMF524275:LMI524279 LWB524275:LWE524279 MFX524275:MGA524279 MPT524275:MPW524279 MZP524275:MZS524279 NJL524275:NJO524279 NTH524275:NTK524279 ODD524275:ODG524279 OMZ524275:ONC524279 OWV524275:OWY524279 PGR524275:PGU524279 PQN524275:PQQ524279 QAJ524275:QAM524279 QKF524275:QKI524279 QUB524275:QUE524279 RDX524275:REA524279 RNT524275:RNW524279 RXP524275:RXS524279 SHL524275:SHO524279 SRH524275:SRK524279 TBD524275:TBG524279 TKZ524275:TLC524279 TUV524275:TUY524279 UER524275:UEU524279 UON524275:UOQ524279 UYJ524275:UYM524279 VIF524275:VII524279 VSB524275:VSE524279 WBX524275:WCA524279 WLT524275:WLW524279 WVP524275:WVS524279 H589811:K589815 JD589811:JG589815 SZ589811:TC589815 ACV589811:ACY589815 AMR589811:AMU589815 AWN589811:AWQ589815 BGJ589811:BGM589815 BQF589811:BQI589815 CAB589811:CAE589815 CJX589811:CKA589815 CTT589811:CTW589815 DDP589811:DDS589815 DNL589811:DNO589815 DXH589811:DXK589815 EHD589811:EHG589815 EQZ589811:ERC589815 FAV589811:FAY589815 FKR589811:FKU589815 FUN589811:FUQ589815 GEJ589811:GEM589815 GOF589811:GOI589815 GYB589811:GYE589815 HHX589811:HIA589815 HRT589811:HRW589815 IBP589811:IBS589815 ILL589811:ILO589815 IVH589811:IVK589815 JFD589811:JFG589815 JOZ589811:JPC589815 JYV589811:JYY589815 KIR589811:KIU589815 KSN589811:KSQ589815 LCJ589811:LCM589815 LMF589811:LMI589815 LWB589811:LWE589815 MFX589811:MGA589815 MPT589811:MPW589815 MZP589811:MZS589815 NJL589811:NJO589815 NTH589811:NTK589815 ODD589811:ODG589815 OMZ589811:ONC589815 OWV589811:OWY589815 PGR589811:PGU589815 PQN589811:PQQ589815 QAJ589811:QAM589815 QKF589811:QKI589815 QUB589811:QUE589815 RDX589811:REA589815 RNT589811:RNW589815 RXP589811:RXS589815 SHL589811:SHO589815 SRH589811:SRK589815 TBD589811:TBG589815 TKZ589811:TLC589815 TUV589811:TUY589815 UER589811:UEU589815 UON589811:UOQ589815 UYJ589811:UYM589815 VIF589811:VII589815 VSB589811:VSE589815 WBX589811:WCA589815 WLT589811:WLW589815 WVP589811:WVS589815 H655347:K655351 JD655347:JG655351 SZ655347:TC655351 ACV655347:ACY655351 AMR655347:AMU655351 AWN655347:AWQ655351 BGJ655347:BGM655351 BQF655347:BQI655351 CAB655347:CAE655351 CJX655347:CKA655351 CTT655347:CTW655351 DDP655347:DDS655351 DNL655347:DNO655351 DXH655347:DXK655351 EHD655347:EHG655351 EQZ655347:ERC655351 FAV655347:FAY655351 FKR655347:FKU655351 FUN655347:FUQ655351 GEJ655347:GEM655351 GOF655347:GOI655351 GYB655347:GYE655351 HHX655347:HIA655351 HRT655347:HRW655351 IBP655347:IBS655351 ILL655347:ILO655351 IVH655347:IVK655351 JFD655347:JFG655351 JOZ655347:JPC655351 JYV655347:JYY655351 KIR655347:KIU655351 KSN655347:KSQ655351 LCJ655347:LCM655351 LMF655347:LMI655351 LWB655347:LWE655351 MFX655347:MGA655351 MPT655347:MPW655351 MZP655347:MZS655351 NJL655347:NJO655351 NTH655347:NTK655351 ODD655347:ODG655351 OMZ655347:ONC655351 OWV655347:OWY655351 PGR655347:PGU655351 PQN655347:PQQ655351 QAJ655347:QAM655351 QKF655347:QKI655351 QUB655347:QUE655351 RDX655347:REA655351 RNT655347:RNW655351 RXP655347:RXS655351 SHL655347:SHO655351 SRH655347:SRK655351 TBD655347:TBG655351 TKZ655347:TLC655351 TUV655347:TUY655351 UER655347:UEU655351 UON655347:UOQ655351 UYJ655347:UYM655351 VIF655347:VII655351 VSB655347:VSE655351 WBX655347:WCA655351 WLT655347:WLW655351 WVP655347:WVS655351 H720883:K720887 JD720883:JG720887 SZ720883:TC720887 ACV720883:ACY720887 AMR720883:AMU720887 AWN720883:AWQ720887 BGJ720883:BGM720887 BQF720883:BQI720887 CAB720883:CAE720887 CJX720883:CKA720887 CTT720883:CTW720887 DDP720883:DDS720887 DNL720883:DNO720887 DXH720883:DXK720887 EHD720883:EHG720887 EQZ720883:ERC720887 FAV720883:FAY720887 FKR720883:FKU720887 FUN720883:FUQ720887 GEJ720883:GEM720887 GOF720883:GOI720887 GYB720883:GYE720887 HHX720883:HIA720887 HRT720883:HRW720887 IBP720883:IBS720887 ILL720883:ILO720887 IVH720883:IVK720887 JFD720883:JFG720887 JOZ720883:JPC720887 JYV720883:JYY720887 KIR720883:KIU720887 KSN720883:KSQ720887 LCJ720883:LCM720887 LMF720883:LMI720887 LWB720883:LWE720887 MFX720883:MGA720887 MPT720883:MPW720887 MZP720883:MZS720887 NJL720883:NJO720887 NTH720883:NTK720887 ODD720883:ODG720887 OMZ720883:ONC720887 OWV720883:OWY720887 PGR720883:PGU720887 PQN720883:PQQ720887 QAJ720883:QAM720887 QKF720883:QKI720887 QUB720883:QUE720887 RDX720883:REA720887 RNT720883:RNW720887 RXP720883:RXS720887 SHL720883:SHO720887 SRH720883:SRK720887 TBD720883:TBG720887 TKZ720883:TLC720887 TUV720883:TUY720887 UER720883:UEU720887 UON720883:UOQ720887 UYJ720883:UYM720887 VIF720883:VII720887 VSB720883:VSE720887 WBX720883:WCA720887 WLT720883:WLW720887 WVP720883:WVS720887 H786419:K786423 JD786419:JG786423 SZ786419:TC786423 ACV786419:ACY786423 AMR786419:AMU786423 AWN786419:AWQ786423 BGJ786419:BGM786423 BQF786419:BQI786423 CAB786419:CAE786423 CJX786419:CKA786423 CTT786419:CTW786423 DDP786419:DDS786423 DNL786419:DNO786423 DXH786419:DXK786423 EHD786419:EHG786423 EQZ786419:ERC786423 FAV786419:FAY786423 FKR786419:FKU786423 FUN786419:FUQ786423 GEJ786419:GEM786423 GOF786419:GOI786423 GYB786419:GYE786423 HHX786419:HIA786423 HRT786419:HRW786423 IBP786419:IBS786423 ILL786419:ILO786423 IVH786419:IVK786423 JFD786419:JFG786423 JOZ786419:JPC786423 JYV786419:JYY786423 KIR786419:KIU786423 KSN786419:KSQ786423 LCJ786419:LCM786423 LMF786419:LMI786423 LWB786419:LWE786423 MFX786419:MGA786423 MPT786419:MPW786423 MZP786419:MZS786423 NJL786419:NJO786423 NTH786419:NTK786423 ODD786419:ODG786423 OMZ786419:ONC786423 OWV786419:OWY786423 PGR786419:PGU786423 PQN786419:PQQ786423 QAJ786419:QAM786423 QKF786419:QKI786423 QUB786419:QUE786423 RDX786419:REA786423 RNT786419:RNW786423 RXP786419:RXS786423 SHL786419:SHO786423 SRH786419:SRK786423 TBD786419:TBG786423 TKZ786419:TLC786423 TUV786419:TUY786423 UER786419:UEU786423 UON786419:UOQ786423 UYJ786419:UYM786423 VIF786419:VII786423 VSB786419:VSE786423 WBX786419:WCA786423 WLT786419:WLW786423 WVP786419:WVS786423 H851955:K851959 JD851955:JG851959 SZ851955:TC851959 ACV851955:ACY851959 AMR851955:AMU851959 AWN851955:AWQ851959 BGJ851955:BGM851959 BQF851955:BQI851959 CAB851955:CAE851959 CJX851955:CKA851959 CTT851955:CTW851959 DDP851955:DDS851959 DNL851955:DNO851959 DXH851955:DXK851959 EHD851955:EHG851959 EQZ851955:ERC851959 FAV851955:FAY851959 FKR851955:FKU851959 FUN851955:FUQ851959 GEJ851955:GEM851959 GOF851955:GOI851959 GYB851955:GYE851959 HHX851955:HIA851959 HRT851955:HRW851959 IBP851955:IBS851959 ILL851955:ILO851959 IVH851955:IVK851959 JFD851955:JFG851959 JOZ851955:JPC851959 JYV851955:JYY851959 KIR851955:KIU851959 KSN851955:KSQ851959 LCJ851955:LCM851959 LMF851955:LMI851959 LWB851955:LWE851959 MFX851955:MGA851959 MPT851955:MPW851959 MZP851955:MZS851959 NJL851955:NJO851959 NTH851955:NTK851959 ODD851955:ODG851959 OMZ851955:ONC851959 OWV851955:OWY851959 PGR851955:PGU851959 PQN851955:PQQ851959 QAJ851955:QAM851959 QKF851955:QKI851959 QUB851955:QUE851959 RDX851955:REA851959 RNT851955:RNW851959 RXP851955:RXS851959 SHL851955:SHO851959 SRH851955:SRK851959 TBD851955:TBG851959 TKZ851955:TLC851959 TUV851955:TUY851959 UER851955:UEU851959 UON851955:UOQ851959 UYJ851955:UYM851959 VIF851955:VII851959 VSB851955:VSE851959 WBX851955:WCA851959 WLT851955:WLW851959 WVP851955:WVS851959 H917491:K917495 JD917491:JG917495 SZ917491:TC917495 ACV917491:ACY917495 AMR917491:AMU917495 AWN917491:AWQ917495 BGJ917491:BGM917495 BQF917491:BQI917495 CAB917491:CAE917495 CJX917491:CKA917495 CTT917491:CTW917495 DDP917491:DDS917495 DNL917491:DNO917495 DXH917491:DXK917495 EHD917491:EHG917495 EQZ917491:ERC917495 FAV917491:FAY917495 FKR917491:FKU917495 FUN917491:FUQ917495 GEJ917491:GEM917495 GOF917491:GOI917495 GYB917491:GYE917495 HHX917491:HIA917495 HRT917491:HRW917495 IBP917491:IBS917495 ILL917491:ILO917495 IVH917491:IVK917495 JFD917491:JFG917495 JOZ917491:JPC917495 JYV917491:JYY917495 KIR917491:KIU917495 KSN917491:KSQ917495 LCJ917491:LCM917495 LMF917491:LMI917495 LWB917491:LWE917495 MFX917491:MGA917495 MPT917491:MPW917495 MZP917491:MZS917495 NJL917491:NJO917495 NTH917491:NTK917495 ODD917491:ODG917495 OMZ917491:ONC917495 OWV917491:OWY917495 PGR917491:PGU917495 PQN917491:PQQ917495 QAJ917491:QAM917495 QKF917491:QKI917495 QUB917491:QUE917495 RDX917491:REA917495 RNT917491:RNW917495 RXP917491:RXS917495 SHL917491:SHO917495 SRH917491:SRK917495 TBD917491:TBG917495 TKZ917491:TLC917495 TUV917491:TUY917495 UER917491:UEU917495 UON917491:UOQ917495 UYJ917491:UYM917495 VIF917491:VII917495 VSB917491:VSE917495 WBX917491:WCA917495 WLT917491:WLW917495 WVP917491:WVS917495 H983027:K983031 JD983027:JG983031 SZ983027:TC983031 ACV983027:ACY983031 AMR983027:AMU983031 AWN983027:AWQ983031 BGJ983027:BGM983031 BQF983027:BQI983031 CAB983027:CAE983031 CJX983027:CKA983031 CTT983027:CTW983031 DDP983027:DDS983031 DNL983027:DNO983031 DXH983027:DXK983031 EHD983027:EHG983031 EQZ983027:ERC983031 FAV983027:FAY983031 FKR983027:FKU983031 FUN983027:FUQ983031 GEJ983027:GEM983031 GOF983027:GOI983031 GYB983027:GYE983031 HHX983027:HIA983031 HRT983027:HRW983031 IBP983027:IBS983031 ILL983027:ILO983031 IVH983027:IVK983031 JFD983027:JFG983031 JOZ983027:JPC983031 JYV983027:JYY983031 KIR983027:KIU983031 KSN983027:KSQ983031 LCJ983027:LCM983031 LMF983027:LMI983031 LWB983027:LWE983031 MFX983027:MGA983031 MPT983027:MPW983031 MZP983027:MZS983031 NJL983027:NJO983031 NTH983027:NTK983031 ODD983027:ODG983031 OMZ983027:ONC983031 OWV983027:OWY983031 PGR983027:PGU983031 PQN983027:PQQ983031 QAJ983027:QAM983031 QKF983027:QKI983031 QUB983027:QUE983031 RDX983027:REA983031 RNT983027:RNW983031 RXP983027:RXS983031 SHL983027:SHO983031 SRH983027:SRK983031 TBD983027:TBG983031 TKZ983027:TLC983031 TUV983027:TUY983031 UER983027:UEU983031 UON983027:UOQ983031 UYJ983027:UYM983031 VIF983027:VII983031 VSB983027:VSE983031 WBX983027:WCA983031 WLT983027:WLW983031 WVP983027:WVS983031 TKZ983091:TLC983095 JQ88:JT92 TM88:TP92 ADI88:ADL92 ANE88:ANH92 AXA88:AXD92 BGW88:BGZ92 BQS88:BQV92 CAO88:CAR92 CKK88:CKN92 CUG88:CUJ92 DEC88:DEF92 DNY88:DOB92 DXU88:DXX92 EHQ88:EHT92 ERM88:ERP92 FBI88:FBL92 FLE88:FLH92 FVA88:FVD92 GEW88:GEZ92 GOS88:GOV92 GYO88:GYR92 HIK88:HIN92 HSG88:HSJ92 ICC88:ICF92 ILY88:IMB92 IVU88:IVX92 JFQ88:JFT92 JPM88:JPP92 JZI88:JZL92 KJE88:KJH92 KTA88:KTD92 LCW88:LCZ92 LMS88:LMV92 LWO88:LWR92 MGK88:MGN92 MQG88:MQJ92 NAC88:NAF92 NJY88:NKB92 NTU88:NTX92 ODQ88:ODT92 ONM88:ONP92 OXI88:OXL92 PHE88:PHH92 PRA88:PRD92 QAW88:QAZ92 QKS88:QKV92 QUO88:QUR92 REK88:REN92 ROG88:ROJ92 RYC88:RYF92 SHY88:SIB92 SRU88:SRX92 TBQ88:TBT92 TLM88:TLP92 TVI88:TVL92 UFE88:UFH92 UPA88:UPD92 UYW88:UYZ92 VIS88:VIV92 VSO88:VSR92 WCK88:WCN92 WMG88:WMJ92 WWC88:WWF92 U65523:X65527 JQ65523:JT65527 TM65523:TP65527 ADI65523:ADL65527 ANE65523:ANH65527 AXA65523:AXD65527 BGW65523:BGZ65527 BQS65523:BQV65527 CAO65523:CAR65527 CKK65523:CKN65527 CUG65523:CUJ65527 DEC65523:DEF65527 DNY65523:DOB65527 DXU65523:DXX65527 EHQ65523:EHT65527 ERM65523:ERP65527 FBI65523:FBL65527 FLE65523:FLH65527 FVA65523:FVD65527 GEW65523:GEZ65527 GOS65523:GOV65527 GYO65523:GYR65527 HIK65523:HIN65527 HSG65523:HSJ65527 ICC65523:ICF65527 ILY65523:IMB65527 IVU65523:IVX65527 JFQ65523:JFT65527 JPM65523:JPP65527 JZI65523:JZL65527 KJE65523:KJH65527 KTA65523:KTD65527 LCW65523:LCZ65527 LMS65523:LMV65527 LWO65523:LWR65527 MGK65523:MGN65527 MQG65523:MQJ65527 NAC65523:NAF65527 NJY65523:NKB65527 NTU65523:NTX65527 ODQ65523:ODT65527 ONM65523:ONP65527 OXI65523:OXL65527 PHE65523:PHH65527 PRA65523:PRD65527 QAW65523:QAZ65527 QKS65523:QKV65527 QUO65523:QUR65527 REK65523:REN65527 ROG65523:ROJ65527 RYC65523:RYF65527 SHY65523:SIB65527 SRU65523:SRX65527 TBQ65523:TBT65527 TLM65523:TLP65527 TVI65523:TVL65527 UFE65523:UFH65527 UPA65523:UPD65527 UYW65523:UYZ65527 VIS65523:VIV65527 VSO65523:VSR65527 WCK65523:WCN65527 WMG65523:WMJ65527 WWC65523:WWF65527 U131059:X131063 JQ131059:JT131063 TM131059:TP131063 ADI131059:ADL131063 ANE131059:ANH131063 AXA131059:AXD131063 BGW131059:BGZ131063 BQS131059:BQV131063 CAO131059:CAR131063 CKK131059:CKN131063 CUG131059:CUJ131063 DEC131059:DEF131063 DNY131059:DOB131063 DXU131059:DXX131063 EHQ131059:EHT131063 ERM131059:ERP131063 FBI131059:FBL131063 FLE131059:FLH131063 FVA131059:FVD131063 GEW131059:GEZ131063 GOS131059:GOV131063 GYO131059:GYR131063 HIK131059:HIN131063 HSG131059:HSJ131063 ICC131059:ICF131063 ILY131059:IMB131063 IVU131059:IVX131063 JFQ131059:JFT131063 JPM131059:JPP131063 JZI131059:JZL131063 KJE131059:KJH131063 KTA131059:KTD131063 LCW131059:LCZ131063 LMS131059:LMV131063 LWO131059:LWR131063 MGK131059:MGN131063 MQG131059:MQJ131063 NAC131059:NAF131063 NJY131059:NKB131063 NTU131059:NTX131063 ODQ131059:ODT131063 ONM131059:ONP131063 OXI131059:OXL131063 PHE131059:PHH131063 PRA131059:PRD131063 QAW131059:QAZ131063 QKS131059:QKV131063 QUO131059:QUR131063 REK131059:REN131063 ROG131059:ROJ131063 RYC131059:RYF131063 SHY131059:SIB131063 SRU131059:SRX131063 TBQ131059:TBT131063 TLM131059:TLP131063 TVI131059:TVL131063 UFE131059:UFH131063 UPA131059:UPD131063 UYW131059:UYZ131063 VIS131059:VIV131063 VSO131059:VSR131063 WCK131059:WCN131063 WMG131059:WMJ131063 WWC131059:WWF131063 U196595:X196599 JQ196595:JT196599 TM196595:TP196599 ADI196595:ADL196599 ANE196595:ANH196599 AXA196595:AXD196599 BGW196595:BGZ196599 BQS196595:BQV196599 CAO196595:CAR196599 CKK196595:CKN196599 CUG196595:CUJ196599 DEC196595:DEF196599 DNY196595:DOB196599 DXU196595:DXX196599 EHQ196595:EHT196599 ERM196595:ERP196599 FBI196595:FBL196599 FLE196595:FLH196599 FVA196595:FVD196599 GEW196595:GEZ196599 GOS196595:GOV196599 GYO196595:GYR196599 HIK196595:HIN196599 HSG196595:HSJ196599 ICC196595:ICF196599 ILY196595:IMB196599 IVU196595:IVX196599 JFQ196595:JFT196599 JPM196595:JPP196599 JZI196595:JZL196599 KJE196595:KJH196599 KTA196595:KTD196599 LCW196595:LCZ196599 LMS196595:LMV196599 LWO196595:LWR196599 MGK196595:MGN196599 MQG196595:MQJ196599 NAC196595:NAF196599 NJY196595:NKB196599 NTU196595:NTX196599 ODQ196595:ODT196599 ONM196595:ONP196599 OXI196595:OXL196599 PHE196595:PHH196599 PRA196595:PRD196599 QAW196595:QAZ196599 QKS196595:QKV196599 QUO196595:QUR196599 REK196595:REN196599 ROG196595:ROJ196599 RYC196595:RYF196599 SHY196595:SIB196599 SRU196595:SRX196599 TBQ196595:TBT196599 TLM196595:TLP196599 TVI196595:TVL196599 UFE196595:UFH196599 UPA196595:UPD196599 UYW196595:UYZ196599 VIS196595:VIV196599 VSO196595:VSR196599 WCK196595:WCN196599 WMG196595:WMJ196599 WWC196595:WWF196599 U262131:X262135 JQ262131:JT262135 TM262131:TP262135 ADI262131:ADL262135 ANE262131:ANH262135 AXA262131:AXD262135 BGW262131:BGZ262135 BQS262131:BQV262135 CAO262131:CAR262135 CKK262131:CKN262135 CUG262131:CUJ262135 DEC262131:DEF262135 DNY262131:DOB262135 DXU262131:DXX262135 EHQ262131:EHT262135 ERM262131:ERP262135 FBI262131:FBL262135 FLE262131:FLH262135 FVA262131:FVD262135 GEW262131:GEZ262135 GOS262131:GOV262135 GYO262131:GYR262135 HIK262131:HIN262135 HSG262131:HSJ262135 ICC262131:ICF262135 ILY262131:IMB262135 IVU262131:IVX262135 JFQ262131:JFT262135 JPM262131:JPP262135 JZI262131:JZL262135 KJE262131:KJH262135 KTA262131:KTD262135 LCW262131:LCZ262135 LMS262131:LMV262135 LWO262131:LWR262135 MGK262131:MGN262135 MQG262131:MQJ262135 NAC262131:NAF262135 NJY262131:NKB262135 NTU262131:NTX262135 ODQ262131:ODT262135 ONM262131:ONP262135 OXI262131:OXL262135 PHE262131:PHH262135 PRA262131:PRD262135 QAW262131:QAZ262135 QKS262131:QKV262135 QUO262131:QUR262135 REK262131:REN262135 ROG262131:ROJ262135 RYC262131:RYF262135 SHY262131:SIB262135 SRU262131:SRX262135 TBQ262131:TBT262135 TLM262131:TLP262135 TVI262131:TVL262135 UFE262131:UFH262135 UPA262131:UPD262135 UYW262131:UYZ262135 VIS262131:VIV262135 VSO262131:VSR262135 WCK262131:WCN262135 WMG262131:WMJ262135 WWC262131:WWF262135 U327667:X327671 JQ327667:JT327671 TM327667:TP327671 ADI327667:ADL327671 ANE327667:ANH327671 AXA327667:AXD327671 BGW327667:BGZ327671 BQS327667:BQV327671 CAO327667:CAR327671 CKK327667:CKN327671 CUG327667:CUJ327671 DEC327667:DEF327671 DNY327667:DOB327671 DXU327667:DXX327671 EHQ327667:EHT327671 ERM327667:ERP327671 FBI327667:FBL327671 FLE327667:FLH327671 FVA327667:FVD327671 GEW327667:GEZ327671 GOS327667:GOV327671 GYO327667:GYR327671 HIK327667:HIN327671 HSG327667:HSJ327671 ICC327667:ICF327671 ILY327667:IMB327671 IVU327667:IVX327671 JFQ327667:JFT327671 JPM327667:JPP327671 JZI327667:JZL327671 KJE327667:KJH327671 KTA327667:KTD327671 LCW327667:LCZ327671 LMS327667:LMV327671 LWO327667:LWR327671 MGK327667:MGN327671 MQG327667:MQJ327671 NAC327667:NAF327671 NJY327667:NKB327671 NTU327667:NTX327671 ODQ327667:ODT327671 ONM327667:ONP327671 OXI327667:OXL327671 PHE327667:PHH327671 PRA327667:PRD327671 QAW327667:QAZ327671 QKS327667:QKV327671 QUO327667:QUR327671 REK327667:REN327671 ROG327667:ROJ327671 RYC327667:RYF327671 SHY327667:SIB327671 SRU327667:SRX327671 TBQ327667:TBT327671 TLM327667:TLP327671 TVI327667:TVL327671 UFE327667:UFH327671 UPA327667:UPD327671 UYW327667:UYZ327671 VIS327667:VIV327671 VSO327667:VSR327671 WCK327667:WCN327671 WMG327667:WMJ327671 WWC327667:WWF327671 U393203:X393207 JQ393203:JT393207 TM393203:TP393207 ADI393203:ADL393207 ANE393203:ANH393207 AXA393203:AXD393207 BGW393203:BGZ393207 BQS393203:BQV393207 CAO393203:CAR393207 CKK393203:CKN393207 CUG393203:CUJ393207 DEC393203:DEF393207 DNY393203:DOB393207 DXU393203:DXX393207 EHQ393203:EHT393207 ERM393203:ERP393207 FBI393203:FBL393207 FLE393203:FLH393207 FVA393203:FVD393207 GEW393203:GEZ393207 GOS393203:GOV393207 GYO393203:GYR393207 HIK393203:HIN393207 HSG393203:HSJ393207 ICC393203:ICF393207 ILY393203:IMB393207 IVU393203:IVX393207 JFQ393203:JFT393207 JPM393203:JPP393207 JZI393203:JZL393207 KJE393203:KJH393207 KTA393203:KTD393207 LCW393203:LCZ393207 LMS393203:LMV393207 LWO393203:LWR393207 MGK393203:MGN393207 MQG393203:MQJ393207 NAC393203:NAF393207 NJY393203:NKB393207 NTU393203:NTX393207 ODQ393203:ODT393207 ONM393203:ONP393207 OXI393203:OXL393207 PHE393203:PHH393207 PRA393203:PRD393207 QAW393203:QAZ393207 QKS393203:QKV393207 QUO393203:QUR393207 REK393203:REN393207 ROG393203:ROJ393207 RYC393203:RYF393207 SHY393203:SIB393207 SRU393203:SRX393207 TBQ393203:TBT393207 TLM393203:TLP393207 TVI393203:TVL393207 UFE393203:UFH393207 UPA393203:UPD393207 UYW393203:UYZ393207 VIS393203:VIV393207 VSO393203:VSR393207 WCK393203:WCN393207 WMG393203:WMJ393207 WWC393203:WWF393207 U458739:X458743 JQ458739:JT458743 TM458739:TP458743 ADI458739:ADL458743 ANE458739:ANH458743 AXA458739:AXD458743 BGW458739:BGZ458743 BQS458739:BQV458743 CAO458739:CAR458743 CKK458739:CKN458743 CUG458739:CUJ458743 DEC458739:DEF458743 DNY458739:DOB458743 DXU458739:DXX458743 EHQ458739:EHT458743 ERM458739:ERP458743 FBI458739:FBL458743 FLE458739:FLH458743 FVA458739:FVD458743 GEW458739:GEZ458743 GOS458739:GOV458743 GYO458739:GYR458743 HIK458739:HIN458743 HSG458739:HSJ458743 ICC458739:ICF458743 ILY458739:IMB458743 IVU458739:IVX458743 JFQ458739:JFT458743 JPM458739:JPP458743 JZI458739:JZL458743 KJE458739:KJH458743 KTA458739:KTD458743 LCW458739:LCZ458743 LMS458739:LMV458743 LWO458739:LWR458743 MGK458739:MGN458743 MQG458739:MQJ458743 NAC458739:NAF458743 NJY458739:NKB458743 NTU458739:NTX458743 ODQ458739:ODT458743 ONM458739:ONP458743 OXI458739:OXL458743 PHE458739:PHH458743 PRA458739:PRD458743 QAW458739:QAZ458743 QKS458739:QKV458743 QUO458739:QUR458743 REK458739:REN458743 ROG458739:ROJ458743 RYC458739:RYF458743 SHY458739:SIB458743 SRU458739:SRX458743 TBQ458739:TBT458743 TLM458739:TLP458743 TVI458739:TVL458743 UFE458739:UFH458743 UPA458739:UPD458743 UYW458739:UYZ458743 VIS458739:VIV458743 VSO458739:VSR458743 WCK458739:WCN458743 WMG458739:WMJ458743 WWC458739:WWF458743 U524275:X524279 JQ524275:JT524279 TM524275:TP524279 ADI524275:ADL524279 ANE524275:ANH524279 AXA524275:AXD524279 BGW524275:BGZ524279 BQS524275:BQV524279 CAO524275:CAR524279 CKK524275:CKN524279 CUG524275:CUJ524279 DEC524275:DEF524279 DNY524275:DOB524279 DXU524275:DXX524279 EHQ524275:EHT524279 ERM524275:ERP524279 FBI524275:FBL524279 FLE524275:FLH524279 FVA524275:FVD524279 GEW524275:GEZ524279 GOS524275:GOV524279 GYO524275:GYR524279 HIK524275:HIN524279 HSG524275:HSJ524279 ICC524275:ICF524279 ILY524275:IMB524279 IVU524275:IVX524279 JFQ524275:JFT524279 JPM524275:JPP524279 JZI524275:JZL524279 KJE524275:KJH524279 KTA524275:KTD524279 LCW524275:LCZ524279 LMS524275:LMV524279 LWO524275:LWR524279 MGK524275:MGN524279 MQG524275:MQJ524279 NAC524275:NAF524279 NJY524275:NKB524279 NTU524275:NTX524279 ODQ524275:ODT524279 ONM524275:ONP524279 OXI524275:OXL524279 PHE524275:PHH524279 PRA524275:PRD524279 QAW524275:QAZ524279 QKS524275:QKV524279 QUO524275:QUR524279 REK524275:REN524279 ROG524275:ROJ524279 RYC524275:RYF524279 SHY524275:SIB524279 SRU524275:SRX524279 TBQ524275:TBT524279 TLM524275:TLP524279 TVI524275:TVL524279 UFE524275:UFH524279 UPA524275:UPD524279 UYW524275:UYZ524279 VIS524275:VIV524279 VSO524275:VSR524279 WCK524275:WCN524279 WMG524275:WMJ524279 WWC524275:WWF524279 U589811:X589815 JQ589811:JT589815 TM589811:TP589815 ADI589811:ADL589815 ANE589811:ANH589815 AXA589811:AXD589815 BGW589811:BGZ589815 BQS589811:BQV589815 CAO589811:CAR589815 CKK589811:CKN589815 CUG589811:CUJ589815 DEC589811:DEF589815 DNY589811:DOB589815 DXU589811:DXX589815 EHQ589811:EHT589815 ERM589811:ERP589815 FBI589811:FBL589815 FLE589811:FLH589815 FVA589811:FVD589815 GEW589811:GEZ589815 GOS589811:GOV589815 GYO589811:GYR589815 HIK589811:HIN589815 HSG589811:HSJ589815 ICC589811:ICF589815 ILY589811:IMB589815 IVU589811:IVX589815 JFQ589811:JFT589815 JPM589811:JPP589815 JZI589811:JZL589815 KJE589811:KJH589815 KTA589811:KTD589815 LCW589811:LCZ589815 LMS589811:LMV589815 LWO589811:LWR589815 MGK589811:MGN589815 MQG589811:MQJ589815 NAC589811:NAF589815 NJY589811:NKB589815 NTU589811:NTX589815 ODQ589811:ODT589815 ONM589811:ONP589815 OXI589811:OXL589815 PHE589811:PHH589815 PRA589811:PRD589815 QAW589811:QAZ589815 QKS589811:QKV589815 QUO589811:QUR589815 REK589811:REN589815 ROG589811:ROJ589815 RYC589811:RYF589815 SHY589811:SIB589815 SRU589811:SRX589815 TBQ589811:TBT589815 TLM589811:TLP589815 TVI589811:TVL589815 UFE589811:UFH589815 UPA589811:UPD589815 UYW589811:UYZ589815 VIS589811:VIV589815 VSO589811:VSR589815 WCK589811:WCN589815 WMG589811:WMJ589815 WWC589811:WWF589815 U655347:X655351 JQ655347:JT655351 TM655347:TP655351 ADI655347:ADL655351 ANE655347:ANH655351 AXA655347:AXD655351 BGW655347:BGZ655351 BQS655347:BQV655351 CAO655347:CAR655351 CKK655347:CKN655351 CUG655347:CUJ655351 DEC655347:DEF655351 DNY655347:DOB655351 DXU655347:DXX655351 EHQ655347:EHT655351 ERM655347:ERP655351 FBI655347:FBL655351 FLE655347:FLH655351 FVA655347:FVD655351 GEW655347:GEZ655351 GOS655347:GOV655351 GYO655347:GYR655351 HIK655347:HIN655351 HSG655347:HSJ655351 ICC655347:ICF655351 ILY655347:IMB655351 IVU655347:IVX655351 JFQ655347:JFT655351 JPM655347:JPP655351 JZI655347:JZL655351 KJE655347:KJH655351 KTA655347:KTD655351 LCW655347:LCZ655351 LMS655347:LMV655351 LWO655347:LWR655351 MGK655347:MGN655351 MQG655347:MQJ655351 NAC655347:NAF655351 NJY655347:NKB655351 NTU655347:NTX655351 ODQ655347:ODT655351 ONM655347:ONP655351 OXI655347:OXL655351 PHE655347:PHH655351 PRA655347:PRD655351 QAW655347:QAZ655351 QKS655347:QKV655351 QUO655347:QUR655351 REK655347:REN655351 ROG655347:ROJ655351 RYC655347:RYF655351 SHY655347:SIB655351 SRU655347:SRX655351 TBQ655347:TBT655351 TLM655347:TLP655351 TVI655347:TVL655351 UFE655347:UFH655351 UPA655347:UPD655351 UYW655347:UYZ655351 VIS655347:VIV655351 VSO655347:VSR655351 WCK655347:WCN655351 WMG655347:WMJ655351 WWC655347:WWF655351 U720883:X720887 JQ720883:JT720887 TM720883:TP720887 ADI720883:ADL720887 ANE720883:ANH720887 AXA720883:AXD720887 BGW720883:BGZ720887 BQS720883:BQV720887 CAO720883:CAR720887 CKK720883:CKN720887 CUG720883:CUJ720887 DEC720883:DEF720887 DNY720883:DOB720887 DXU720883:DXX720887 EHQ720883:EHT720887 ERM720883:ERP720887 FBI720883:FBL720887 FLE720883:FLH720887 FVA720883:FVD720887 GEW720883:GEZ720887 GOS720883:GOV720887 GYO720883:GYR720887 HIK720883:HIN720887 HSG720883:HSJ720887 ICC720883:ICF720887 ILY720883:IMB720887 IVU720883:IVX720887 JFQ720883:JFT720887 JPM720883:JPP720887 JZI720883:JZL720887 KJE720883:KJH720887 KTA720883:KTD720887 LCW720883:LCZ720887 LMS720883:LMV720887 LWO720883:LWR720887 MGK720883:MGN720887 MQG720883:MQJ720887 NAC720883:NAF720887 NJY720883:NKB720887 NTU720883:NTX720887 ODQ720883:ODT720887 ONM720883:ONP720887 OXI720883:OXL720887 PHE720883:PHH720887 PRA720883:PRD720887 QAW720883:QAZ720887 QKS720883:QKV720887 QUO720883:QUR720887 REK720883:REN720887 ROG720883:ROJ720887 RYC720883:RYF720887 SHY720883:SIB720887 SRU720883:SRX720887 TBQ720883:TBT720887 TLM720883:TLP720887 TVI720883:TVL720887 UFE720883:UFH720887 UPA720883:UPD720887 UYW720883:UYZ720887 VIS720883:VIV720887 VSO720883:VSR720887 WCK720883:WCN720887 WMG720883:WMJ720887 WWC720883:WWF720887 U786419:X786423 JQ786419:JT786423 TM786419:TP786423 ADI786419:ADL786423 ANE786419:ANH786423 AXA786419:AXD786423 BGW786419:BGZ786423 BQS786419:BQV786423 CAO786419:CAR786423 CKK786419:CKN786423 CUG786419:CUJ786423 DEC786419:DEF786423 DNY786419:DOB786423 DXU786419:DXX786423 EHQ786419:EHT786423 ERM786419:ERP786423 FBI786419:FBL786423 FLE786419:FLH786423 FVA786419:FVD786423 GEW786419:GEZ786423 GOS786419:GOV786423 GYO786419:GYR786423 HIK786419:HIN786423 HSG786419:HSJ786423 ICC786419:ICF786423 ILY786419:IMB786423 IVU786419:IVX786423 JFQ786419:JFT786423 JPM786419:JPP786423 JZI786419:JZL786423 KJE786419:KJH786423 KTA786419:KTD786423 LCW786419:LCZ786423 LMS786419:LMV786423 LWO786419:LWR786423 MGK786419:MGN786423 MQG786419:MQJ786423 NAC786419:NAF786423 NJY786419:NKB786423 NTU786419:NTX786423 ODQ786419:ODT786423 ONM786419:ONP786423 OXI786419:OXL786423 PHE786419:PHH786423 PRA786419:PRD786423 QAW786419:QAZ786423 QKS786419:QKV786423 QUO786419:QUR786423 REK786419:REN786423 ROG786419:ROJ786423 RYC786419:RYF786423 SHY786419:SIB786423 SRU786419:SRX786423 TBQ786419:TBT786423 TLM786419:TLP786423 TVI786419:TVL786423 UFE786419:UFH786423 UPA786419:UPD786423 UYW786419:UYZ786423 VIS786419:VIV786423 VSO786419:VSR786423 WCK786419:WCN786423 WMG786419:WMJ786423 WWC786419:WWF786423 U851955:X851959 JQ851955:JT851959 TM851955:TP851959 ADI851955:ADL851959 ANE851955:ANH851959 AXA851955:AXD851959 BGW851955:BGZ851959 BQS851955:BQV851959 CAO851955:CAR851959 CKK851955:CKN851959 CUG851955:CUJ851959 DEC851955:DEF851959 DNY851955:DOB851959 DXU851955:DXX851959 EHQ851955:EHT851959 ERM851955:ERP851959 FBI851955:FBL851959 FLE851955:FLH851959 FVA851955:FVD851959 GEW851955:GEZ851959 GOS851955:GOV851959 GYO851955:GYR851959 HIK851955:HIN851959 HSG851955:HSJ851959 ICC851955:ICF851959 ILY851955:IMB851959 IVU851955:IVX851959 JFQ851955:JFT851959 JPM851955:JPP851959 JZI851955:JZL851959 KJE851955:KJH851959 KTA851955:KTD851959 LCW851955:LCZ851959 LMS851955:LMV851959 LWO851955:LWR851959 MGK851955:MGN851959 MQG851955:MQJ851959 NAC851955:NAF851959 NJY851955:NKB851959 NTU851955:NTX851959 ODQ851955:ODT851959 ONM851955:ONP851959 OXI851955:OXL851959 PHE851955:PHH851959 PRA851955:PRD851959 QAW851955:QAZ851959 QKS851955:QKV851959 QUO851955:QUR851959 REK851955:REN851959 ROG851955:ROJ851959 RYC851955:RYF851959 SHY851955:SIB851959 SRU851955:SRX851959 TBQ851955:TBT851959 TLM851955:TLP851959 TVI851955:TVL851959 UFE851955:UFH851959 UPA851955:UPD851959 UYW851955:UYZ851959 VIS851955:VIV851959 VSO851955:VSR851959 WCK851955:WCN851959 WMG851955:WMJ851959 WWC851955:WWF851959 U917491:X917495 JQ917491:JT917495 TM917491:TP917495 ADI917491:ADL917495 ANE917491:ANH917495 AXA917491:AXD917495 BGW917491:BGZ917495 BQS917491:BQV917495 CAO917491:CAR917495 CKK917491:CKN917495 CUG917491:CUJ917495 DEC917491:DEF917495 DNY917491:DOB917495 DXU917491:DXX917495 EHQ917491:EHT917495 ERM917491:ERP917495 FBI917491:FBL917495 FLE917491:FLH917495 FVA917491:FVD917495 GEW917491:GEZ917495 GOS917491:GOV917495 GYO917491:GYR917495 HIK917491:HIN917495 HSG917491:HSJ917495 ICC917491:ICF917495 ILY917491:IMB917495 IVU917491:IVX917495 JFQ917491:JFT917495 JPM917491:JPP917495 JZI917491:JZL917495 KJE917491:KJH917495 KTA917491:KTD917495 LCW917491:LCZ917495 LMS917491:LMV917495 LWO917491:LWR917495 MGK917491:MGN917495 MQG917491:MQJ917495 NAC917491:NAF917495 NJY917491:NKB917495 NTU917491:NTX917495 ODQ917491:ODT917495 ONM917491:ONP917495 OXI917491:OXL917495 PHE917491:PHH917495 PRA917491:PRD917495 QAW917491:QAZ917495 QKS917491:QKV917495 QUO917491:QUR917495 REK917491:REN917495 ROG917491:ROJ917495 RYC917491:RYF917495 SHY917491:SIB917495 SRU917491:SRX917495 TBQ917491:TBT917495 TLM917491:TLP917495 TVI917491:TVL917495 UFE917491:UFH917495 UPA917491:UPD917495 UYW917491:UYZ917495 VIS917491:VIV917495 VSO917491:VSR917495 WCK917491:WCN917495 WMG917491:WMJ917495 WWC917491:WWF917495 U983027:X983031 JQ983027:JT983031 TM983027:TP983031 ADI983027:ADL983031 ANE983027:ANH983031 AXA983027:AXD983031 BGW983027:BGZ983031 BQS983027:BQV983031 CAO983027:CAR983031 CKK983027:CKN983031 CUG983027:CUJ983031 DEC983027:DEF983031 DNY983027:DOB983031 DXU983027:DXX983031 EHQ983027:EHT983031 ERM983027:ERP983031 FBI983027:FBL983031 FLE983027:FLH983031 FVA983027:FVD983031 GEW983027:GEZ983031 GOS983027:GOV983031 GYO983027:GYR983031 HIK983027:HIN983031 HSG983027:HSJ983031 ICC983027:ICF983031 ILY983027:IMB983031 IVU983027:IVX983031 JFQ983027:JFT983031 JPM983027:JPP983031 JZI983027:JZL983031 KJE983027:KJH983031 KTA983027:KTD983031 LCW983027:LCZ983031 LMS983027:LMV983031 LWO983027:LWR983031 MGK983027:MGN983031 MQG983027:MQJ983031 NAC983027:NAF983031 NJY983027:NKB983031 NTU983027:NTX983031 ODQ983027:ODT983031 ONM983027:ONP983031 OXI983027:OXL983031 PHE983027:PHH983031 PRA983027:PRD983031 QAW983027:QAZ983031 QKS983027:QKV983031 QUO983027:QUR983031 REK983027:REN983031 ROG983027:ROJ983031 RYC983027:RYF983031 SHY983027:SIB983031 SRU983027:SRX983031 TBQ983027:TBT983031 TLM983027:TLP983031 TVI983027:TVL983031 UFE983027:UFH983031 UPA983027:UPD983031 UYW983027:UYZ983031 VIS983027:VIV983031 VSO983027:VSR983031 WCK983027:WCN983031 WMG983027:WMJ983031 WWC983027:WWF983031 TBD983091:TBG983095 JD110:JG114 SZ110:TC114 ACV110:ACY114 AMR110:AMU114 AWN110:AWQ114 BGJ110:BGM114 BQF110:BQI114 CAB110:CAE114 CJX110:CKA114 CTT110:CTW114 DDP110:DDS114 DNL110:DNO114 DXH110:DXK114 EHD110:EHG114 EQZ110:ERC114 FAV110:FAY114 FKR110:FKU114 FUN110:FUQ114 GEJ110:GEM114 GOF110:GOI114 GYB110:GYE114 HHX110:HIA114 HRT110:HRW114 IBP110:IBS114 ILL110:ILO114 IVH110:IVK114 JFD110:JFG114 JOZ110:JPC114 JYV110:JYY114 KIR110:KIU114 KSN110:KSQ114 LCJ110:LCM114 LMF110:LMI114 LWB110:LWE114 MFX110:MGA114 MPT110:MPW114 MZP110:MZS114 NJL110:NJO114 NTH110:NTK114 ODD110:ODG114 OMZ110:ONC114 OWV110:OWY114 PGR110:PGU114 PQN110:PQQ114 QAJ110:QAM114 QKF110:QKI114 QUB110:QUE114 RDX110:REA114 RNT110:RNW114 RXP110:RXS114 SHL110:SHO114 SRH110:SRK114 TBD110:TBG114 TKZ110:TLC114 TUV110:TUY114 UER110:UEU114 UON110:UOQ114 UYJ110:UYM114 VIF110:VII114 VSB110:VSE114 WBX110:WCA114 WLT110:WLW114 WVP110:WVS114 H65545:K65549 JD65545:JG65549 SZ65545:TC65549 ACV65545:ACY65549 AMR65545:AMU65549 AWN65545:AWQ65549 BGJ65545:BGM65549 BQF65545:BQI65549 CAB65545:CAE65549 CJX65545:CKA65549 CTT65545:CTW65549 DDP65545:DDS65549 DNL65545:DNO65549 DXH65545:DXK65549 EHD65545:EHG65549 EQZ65545:ERC65549 FAV65545:FAY65549 FKR65545:FKU65549 FUN65545:FUQ65549 GEJ65545:GEM65549 GOF65545:GOI65549 GYB65545:GYE65549 HHX65545:HIA65549 HRT65545:HRW65549 IBP65545:IBS65549 ILL65545:ILO65549 IVH65545:IVK65549 JFD65545:JFG65549 JOZ65545:JPC65549 JYV65545:JYY65549 KIR65545:KIU65549 KSN65545:KSQ65549 LCJ65545:LCM65549 LMF65545:LMI65549 LWB65545:LWE65549 MFX65545:MGA65549 MPT65545:MPW65549 MZP65545:MZS65549 NJL65545:NJO65549 NTH65545:NTK65549 ODD65545:ODG65549 OMZ65545:ONC65549 OWV65545:OWY65549 PGR65545:PGU65549 PQN65545:PQQ65549 QAJ65545:QAM65549 QKF65545:QKI65549 QUB65545:QUE65549 RDX65545:REA65549 RNT65545:RNW65549 RXP65545:RXS65549 SHL65545:SHO65549 SRH65545:SRK65549 TBD65545:TBG65549 TKZ65545:TLC65549 TUV65545:TUY65549 UER65545:UEU65549 UON65545:UOQ65549 UYJ65545:UYM65549 VIF65545:VII65549 VSB65545:VSE65549 WBX65545:WCA65549 WLT65545:WLW65549 WVP65545:WVS65549 H131081:K131085 JD131081:JG131085 SZ131081:TC131085 ACV131081:ACY131085 AMR131081:AMU131085 AWN131081:AWQ131085 BGJ131081:BGM131085 BQF131081:BQI131085 CAB131081:CAE131085 CJX131081:CKA131085 CTT131081:CTW131085 DDP131081:DDS131085 DNL131081:DNO131085 DXH131081:DXK131085 EHD131081:EHG131085 EQZ131081:ERC131085 FAV131081:FAY131085 FKR131081:FKU131085 FUN131081:FUQ131085 GEJ131081:GEM131085 GOF131081:GOI131085 GYB131081:GYE131085 HHX131081:HIA131085 HRT131081:HRW131085 IBP131081:IBS131085 ILL131081:ILO131085 IVH131081:IVK131085 JFD131081:JFG131085 JOZ131081:JPC131085 JYV131081:JYY131085 KIR131081:KIU131085 KSN131081:KSQ131085 LCJ131081:LCM131085 LMF131081:LMI131085 LWB131081:LWE131085 MFX131081:MGA131085 MPT131081:MPW131085 MZP131081:MZS131085 NJL131081:NJO131085 NTH131081:NTK131085 ODD131081:ODG131085 OMZ131081:ONC131085 OWV131081:OWY131085 PGR131081:PGU131085 PQN131081:PQQ131085 QAJ131081:QAM131085 QKF131081:QKI131085 QUB131081:QUE131085 RDX131081:REA131085 RNT131081:RNW131085 RXP131081:RXS131085 SHL131081:SHO131085 SRH131081:SRK131085 TBD131081:TBG131085 TKZ131081:TLC131085 TUV131081:TUY131085 UER131081:UEU131085 UON131081:UOQ131085 UYJ131081:UYM131085 VIF131081:VII131085 VSB131081:VSE131085 WBX131081:WCA131085 WLT131081:WLW131085 WVP131081:WVS131085 H196617:K196621 JD196617:JG196621 SZ196617:TC196621 ACV196617:ACY196621 AMR196617:AMU196621 AWN196617:AWQ196621 BGJ196617:BGM196621 BQF196617:BQI196621 CAB196617:CAE196621 CJX196617:CKA196621 CTT196617:CTW196621 DDP196617:DDS196621 DNL196617:DNO196621 DXH196617:DXK196621 EHD196617:EHG196621 EQZ196617:ERC196621 FAV196617:FAY196621 FKR196617:FKU196621 FUN196617:FUQ196621 GEJ196617:GEM196621 GOF196617:GOI196621 GYB196617:GYE196621 HHX196617:HIA196621 HRT196617:HRW196621 IBP196617:IBS196621 ILL196617:ILO196621 IVH196617:IVK196621 JFD196617:JFG196621 JOZ196617:JPC196621 JYV196617:JYY196621 KIR196617:KIU196621 KSN196617:KSQ196621 LCJ196617:LCM196621 LMF196617:LMI196621 LWB196617:LWE196621 MFX196617:MGA196621 MPT196617:MPW196621 MZP196617:MZS196621 NJL196617:NJO196621 NTH196617:NTK196621 ODD196617:ODG196621 OMZ196617:ONC196621 OWV196617:OWY196621 PGR196617:PGU196621 PQN196617:PQQ196621 QAJ196617:QAM196621 QKF196617:QKI196621 QUB196617:QUE196621 RDX196617:REA196621 RNT196617:RNW196621 RXP196617:RXS196621 SHL196617:SHO196621 SRH196617:SRK196621 TBD196617:TBG196621 TKZ196617:TLC196621 TUV196617:TUY196621 UER196617:UEU196621 UON196617:UOQ196621 UYJ196617:UYM196621 VIF196617:VII196621 VSB196617:VSE196621 WBX196617:WCA196621 WLT196617:WLW196621 WVP196617:WVS196621 H262153:K262157 JD262153:JG262157 SZ262153:TC262157 ACV262153:ACY262157 AMR262153:AMU262157 AWN262153:AWQ262157 BGJ262153:BGM262157 BQF262153:BQI262157 CAB262153:CAE262157 CJX262153:CKA262157 CTT262153:CTW262157 DDP262153:DDS262157 DNL262153:DNO262157 DXH262153:DXK262157 EHD262153:EHG262157 EQZ262153:ERC262157 FAV262153:FAY262157 FKR262153:FKU262157 FUN262153:FUQ262157 GEJ262153:GEM262157 GOF262153:GOI262157 GYB262153:GYE262157 HHX262153:HIA262157 HRT262153:HRW262157 IBP262153:IBS262157 ILL262153:ILO262157 IVH262153:IVK262157 JFD262153:JFG262157 JOZ262153:JPC262157 JYV262153:JYY262157 KIR262153:KIU262157 KSN262153:KSQ262157 LCJ262153:LCM262157 LMF262153:LMI262157 LWB262153:LWE262157 MFX262153:MGA262157 MPT262153:MPW262157 MZP262153:MZS262157 NJL262153:NJO262157 NTH262153:NTK262157 ODD262153:ODG262157 OMZ262153:ONC262157 OWV262153:OWY262157 PGR262153:PGU262157 PQN262153:PQQ262157 QAJ262153:QAM262157 QKF262153:QKI262157 QUB262153:QUE262157 RDX262153:REA262157 RNT262153:RNW262157 RXP262153:RXS262157 SHL262153:SHO262157 SRH262153:SRK262157 TBD262153:TBG262157 TKZ262153:TLC262157 TUV262153:TUY262157 UER262153:UEU262157 UON262153:UOQ262157 UYJ262153:UYM262157 VIF262153:VII262157 VSB262153:VSE262157 WBX262153:WCA262157 WLT262153:WLW262157 WVP262153:WVS262157 H327689:K327693 JD327689:JG327693 SZ327689:TC327693 ACV327689:ACY327693 AMR327689:AMU327693 AWN327689:AWQ327693 BGJ327689:BGM327693 BQF327689:BQI327693 CAB327689:CAE327693 CJX327689:CKA327693 CTT327689:CTW327693 DDP327689:DDS327693 DNL327689:DNO327693 DXH327689:DXK327693 EHD327689:EHG327693 EQZ327689:ERC327693 FAV327689:FAY327693 FKR327689:FKU327693 FUN327689:FUQ327693 GEJ327689:GEM327693 GOF327689:GOI327693 GYB327689:GYE327693 HHX327689:HIA327693 HRT327689:HRW327693 IBP327689:IBS327693 ILL327689:ILO327693 IVH327689:IVK327693 JFD327689:JFG327693 JOZ327689:JPC327693 JYV327689:JYY327693 KIR327689:KIU327693 KSN327689:KSQ327693 LCJ327689:LCM327693 LMF327689:LMI327693 LWB327689:LWE327693 MFX327689:MGA327693 MPT327689:MPW327693 MZP327689:MZS327693 NJL327689:NJO327693 NTH327689:NTK327693 ODD327689:ODG327693 OMZ327689:ONC327693 OWV327689:OWY327693 PGR327689:PGU327693 PQN327689:PQQ327693 QAJ327689:QAM327693 QKF327689:QKI327693 QUB327689:QUE327693 RDX327689:REA327693 RNT327689:RNW327693 RXP327689:RXS327693 SHL327689:SHO327693 SRH327689:SRK327693 TBD327689:TBG327693 TKZ327689:TLC327693 TUV327689:TUY327693 UER327689:UEU327693 UON327689:UOQ327693 UYJ327689:UYM327693 VIF327689:VII327693 VSB327689:VSE327693 WBX327689:WCA327693 WLT327689:WLW327693 WVP327689:WVS327693 H393225:K393229 JD393225:JG393229 SZ393225:TC393229 ACV393225:ACY393229 AMR393225:AMU393229 AWN393225:AWQ393229 BGJ393225:BGM393229 BQF393225:BQI393229 CAB393225:CAE393229 CJX393225:CKA393229 CTT393225:CTW393229 DDP393225:DDS393229 DNL393225:DNO393229 DXH393225:DXK393229 EHD393225:EHG393229 EQZ393225:ERC393229 FAV393225:FAY393229 FKR393225:FKU393229 FUN393225:FUQ393229 GEJ393225:GEM393229 GOF393225:GOI393229 GYB393225:GYE393229 HHX393225:HIA393229 HRT393225:HRW393229 IBP393225:IBS393229 ILL393225:ILO393229 IVH393225:IVK393229 JFD393225:JFG393229 JOZ393225:JPC393229 JYV393225:JYY393229 KIR393225:KIU393229 KSN393225:KSQ393229 LCJ393225:LCM393229 LMF393225:LMI393229 LWB393225:LWE393229 MFX393225:MGA393229 MPT393225:MPW393229 MZP393225:MZS393229 NJL393225:NJO393229 NTH393225:NTK393229 ODD393225:ODG393229 OMZ393225:ONC393229 OWV393225:OWY393229 PGR393225:PGU393229 PQN393225:PQQ393229 QAJ393225:QAM393229 QKF393225:QKI393229 QUB393225:QUE393229 RDX393225:REA393229 RNT393225:RNW393229 RXP393225:RXS393229 SHL393225:SHO393229 SRH393225:SRK393229 TBD393225:TBG393229 TKZ393225:TLC393229 TUV393225:TUY393229 UER393225:UEU393229 UON393225:UOQ393229 UYJ393225:UYM393229 VIF393225:VII393229 VSB393225:VSE393229 WBX393225:WCA393229 WLT393225:WLW393229 WVP393225:WVS393229 H458761:K458765 JD458761:JG458765 SZ458761:TC458765 ACV458761:ACY458765 AMR458761:AMU458765 AWN458761:AWQ458765 BGJ458761:BGM458765 BQF458761:BQI458765 CAB458761:CAE458765 CJX458761:CKA458765 CTT458761:CTW458765 DDP458761:DDS458765 DNL458761:DNO458765 DXH458761:DXK458765 EHD458761:EHG458765 EQZ458761:ERC458765 FAV458761:FAY458765 FKR458761:FKU458765 FUN458761:FUQ458765 GEJ458761:GEM458765 GOF458761:GOI458765 GYB458761:GYE458765 HHX458761:HIA458765 HRT458761:HRW458765 IBP458761:IBS458765 ILL458761:ILO458765 IVH458761:IVK458765 JFD458761:JFG458765 JOZ458761:JPC458765 JYV458761:JYY458765 KIR458761:KIU458765 KSN458761:KSQ458765 LCJ458761:LCM458765 LMF458761:LMI458765 LWB458761:LWE458765 MFX458761:MGA458765 MPT458761:MPW458765 MZP458761:MZS458765 NJL458761:NJO458765 NTH458761:NTK458765 ODD458761:ODG458765 OMZ458761:ONC458765 OWV458761:OWY458765 PGR458761:PGU458765 PQN458761:PQQ458765 QAJ458761:QAM458765 QKF458761:QKI458765 QUB458761:QUE458765 RDX458761:REA458765 RNT458761:RNW458765 RXP458761:RXS458765 SHL458761:SHO458765 SRH458761:SRK458765 TBD458761:TBG458765 TKZ458761:TLC458765 TUV458761:TUY458765 UER458761:UEU458765 UON458761:UOQ458765 UYJ458761:UYM458765 VIF458761:VII458765 VSB458761:VSE458765 WBX458761:WCA458765 WLT458761:WLW458765 WVP458761:WVS458765 H524297:K524301 JD524297:JG524301 SZ524297:TC524301 ACV524297:ACY524301 AMR524297:AMU524301 AWN524297:AWQ524301 BGJ524297:BGM524301 BQF524297:BQI524301 CAB524297:CAE524301 CJX524297:CKA524301 CTT524297:CTW524301 DDP524297:DDS524301 DNL524297:DNO524301 DXH524297:DXK524301 EHD524297:EHG524301 EQZ524297:ERC524301 FAV524297:FAY524301 FKR524297:FKU524301 FUN524297:FUQ524301 GEJ524297:GEM524301 GOF524297:GOI524301 GYB524297:GYE524301 HHX524297:HIA524301 HRT524297:HRW524301 IBP524297:IBS524301 ILL524297:ILO524301 IVH524297:IVK524301 JFD524297:JFG524301 JOZ524297:JPC524301 JYV524297:JYY524301 KIR524297:KIU524301 KSN524297:KSQ524301 LCJ524297:LCM524301 LMF524297:LMI524301 LWB524297:LWE524301 MFX524297:MGA524301 MPT524297:MPW524301 MZP524297:MZS524301 NJL524297:NJO524301 NTH524297:NTK524301 ODD524297:ODG524301 OMZ524297:ONC524301 OWV524297:OWY524301 PGR524297:PGU524301 PQN524297:PQQ524301 QAJ524297:QAM524301 QKF524297:QKI524301 QUB524297:QUE524301 RDX524297:REA524301 RNT524297:RNW524301 RXP524297:RXS524301 SHL524297:SHO524301 SRH524297:SRK524301 TBD524297:TBG524301 TKZ524297:TLC524301 TUV524297:TUY524301 UER524297:UEU524301 UON524297:UOQ524301 UYJ524297:UYM524301 VIF524297:VII524301 VSB524297:VSE524301 WBX524297:WCA524301 WLT524297:WLW524301 WVP524297:WVS524301 H589833:K589837 JD589833:JG589837 SZ589833:TC589837 ACV589833:ACY589837 AMR589833:AMU589837 AWN589833:AWQ589837 BGJ589833:BGM589837 BQF589833:BQI589837 CAB589833:CAE589837 CJX589833:CKA589837 CTT589833:CTW589837 DDP589833:DDS589837 DNL589833:DNO589837 DXH589833:DXK589837 EHD589833:EHG589837 EQZ589833:ERC589837 FAV589833:FAY589837 FKR589833:FKU589837 FUN589833:FUQ589837 GEJ589833:GEM589837 GOF589833:GOI589837 GYB589833:GYE589837 HHX589833:HIA589837 HRT589833:HRW589837 IBP589833:IBS589837 ILL589833:ILO589837 IVH589833:IVK589837 JFD589833:JFG589837 JOZ589833:JPC589837 JYV589833:JYY589837 KIR589833:KIU589837 KSN589833:KSQ589837 LCJ589833:LCM589837 LMF589833:LMI589837 LWB589833:LWE589837 MFX589833:MGA589837 MPT589833:MPW589837 MZP589833:MZS589837 NJL589833:NJO589837 NTH589833:NTK589837 ODD589833:ODG589837 OMZ589833:ONC589837 OWV589833:OWY589837 PGR589833:PGU589837 PQN589833:PQQ589837 QAJ589833:QAM589837 QKF589833:QKI589837 QUB589833:QUE589837 RDX589833:REA589837 RNT589833:RNW589837 RXP589833:RXS589837 SHL589833:SHO589837 SRH589833:SRK589837 TBD589833:TBG589837 TKZ589833:TLC589837 TUV589833:TUY589837 UER589833:UEU589837 UON589833:UOQ589837 UYJ589833:UYM589837 VIF589833:VII589837 VSB589833:VSE589837 WBX589833:WCA589837 WLT589833:WLW589837 WVP589833:WVS589837 H655369:K655373 JD655369:JG655373 SZ655369:TC655373 ACV655369:ACY655373 AMR655369:AMU655373 AWN655369:AWQ655373 BGJ655369:BGM655373 BQF655369:BQI655373 CAB655369:CAE655373 CJX655369:CKA655373 CTT655369:CTW655373 DDP655369:DDS655373 DNL655369:DNO655373 DXH655369:DXK655373 EHD655369:EHG655373 EQZ655369:ERC655373 FAV655369:FAY655373 FKR655369:FKU655373 FUN655369:FUQ655373 GEJ655369:GEM655373 GOF655369:GOI655373 GYB655369:GYE655373 HHX655369:HIA655373 HRT655369:HRW655373 IBP655369:IBS655373 ILL655369:ILO655373 IVH655369:IVK655373 JFD655369:JFG655373 JOZ655369:JPC655373 JYV655369:JYY655373 KIR655369:KIU655373 KSN655369:KSQ655373 LCJ655369:LCM655373 LMF655369:LMI655373 LWB655369:LWE655373 MFX655369:MGA655373 MPT655369:MPW655373 MZP655369:MZS655373 NJL655369:NJO655373 NTH655369:NTK655373 ODD655369:ODG655373 OMZ655369:ONC655373 OWV655369:OWY655373 PGR655369:PGU655373 PQN655369:PQQ655373 QAJ655369:QAM655373 QKF655369:QKI655373 QUB655369:QUE655373 RDX655369:REA655373 RNT655369:RNW655373 RXP655369:RXS655373 SHL655369:SHO655373 SRH655369:SRK655373 TBD655369:TBG655373 TKZ655369:TLC655373 TUV655369:TUY655373 UER655369:UEU655373 UON655369:UOQ655373 UYJ655369:UYM655373 VIF655369:VII655373 VSB655369:VSE655373 WBX655369:WCA655373 WLT655369:WLW655373 WVP655369:WVS655373 H720905:K720909 JD720905:JG720909 SZ720905:TC720909 ACV720905:ACY720909 AMR720905:AMU720909 AWN720905:AWQ720909 BGJ720905:BGM720909 BQF720905:BQI720909 CAB720905:CAE720909 CJX720905:CKA720909 CTT720905:CTW720909 DDP720905:DDS720909 DNL720905:DNO720909 DXH720905:DXK720909 EHD720905:EHG720909 EQZ720905:ERC720909 FAV720905:FAY720909 FKR720905:FKU720909 FUN720905:FUQ720909 GEJ720905:GEM720909 GOF720905:GOI720909 GYB720905:GYE720909 HHX720905:HIA720909 HRT720905:HRW720909 IBP720905:IBS720909 ILL720905:ILO720909 IVH720905:IVK720909 JFD720905:JFG720909 JOZ720905:JPC720909 JYV720905:JYY720909 KIR720905:KIU720909 KSN720905:KSQ720909 LCJ720905:LCM720909 LMF720905:LMI720909 LWB720905:LWE720909 MFX720905:MGA720909 MPT720905:MPW720909 MZP720905:MZS720909 NJL720905:NJO720909 NTH720905:NTK720909 ODD720905:ODG720909 OMZ720905:ONC720909 OWV720905:OWY720909 PGR720905:PGU720909 PQN720905:PQQ720909 QAJ720905:QAM720909 QKF720905:QKI720909 QUB720905:QUE720909 RDX720905:REA720909 RNT720905:RNW720909 RXP720905:RXS720909 SHL720905:SHO720909 SRH720905:SRK720909 TBD720905:TBG720909 TKZ720905:TLC720909 TUV720905:TUY720909 UER720905:UEU720909 UON720905:UOQ720909 UYJ720905:UYM720909 VIF720905:VII720909 VSB720905:VSE720909 WBX720905:WCA720909 WLT720905:WLW720909 WVP720905:WVS720909 H786441:K786445 JD786441:JG786445 SZ786441:TC786445 ACV786441:ACY786445 AMR786441:AMU786445 AWN786441:AWQ786445 BGJ786441:BGM786445 BQF786441:BQI786445 CAB786441:CAE786445 CJX786441:CKA786445 CTT786441:CTW786445 DDP786441:DDS786445 DNL786441:DNO786445 DXH786441:DXK786445 EHD786441:EHG786445 EQZ786441:ERC786445 FAV786441:FAY786445 FKR786441:FKU786445 FUN786441:FUQ786445 GEJ786441:GEM786445 GOF786441:GOI786445 GYB786441:GYE786445 HHX786441:HIA786445 HRT786441:HRW786445 IBP786441:IBS786445 ILL786441:ILO786445 IVH786441:IVK786445 JFD786441:JFG786445 JOZ786441:JPC786445 JYV786441:JYY786445 KIR786441:KIU786445 KSN786441:KSQ786445 LCJ786441:LCM786445 LMF786441:LMI786445 LWB786441:LWE786445 MFX786441:MGA786445 MPT786441:MPW786445 MZP786441:MZS786445 NJL786441:NJO786445 NTH786441:NTK786445 ODD786441:ODG786445 OMZ786441:ONC786445 OWV786441:OWY786445 PGR786441:PGU786445 PQN786441:PQQ786445 QAJ786441:QAM786445 QKF786441:QKI786445 QUB786441:QUE786445 RDX786441:REA786445 RNT786441:RNW786445 RXP786441:RXS786445 SHL786441:SHO786445 SRH786441:SRK786445 TBD786441:TBG786445 TKZ786441:TLC786445 TUV786441:TUY786445 UER786441:UEU786445 UON786441:UOQ786445 UYJ786441:UYM786445 VIF786441:VII786445 VSB786441:VSE786445 WBX786441:WCA786445 WLT786441:WLW786445 WVP786441:WVS786445 H851977:K851981 JD851977:JG851981 SZ851977:TC851981 ACV851977:ACY851981 AMR851977:AMU851981 AWN851977:AWQ851981 BGJ851977:BGM851981 BQF851977:BQI851981 CAB851977:CAE851981 CJX851977:CKA851981 CTT851977:CTW851981 DDP851977:DDS851981 DNL851977:DNO851981 DXH851977:DXK851981 EHD851977:EHG851981 EQZ851977:ERC851981 FAV851977:FAY851981 FKR851977:FKU851981 FUN851977:FUQ851981 GEJ851977:GEM851981 GOF851977:GOI851981 GYB851977:GYE851981 HHX851977:HIA851981 HRT851977:HRW851981 IBP851977:IBS851981 ILL851977:ILO851981 IVH851977:IVK851981 JFD851977:JFG851981 JOZ851977:JPC851981 JYV851977:JYY851981 KIR851977:KIU851981 KSN851977:KSQ851981 LCJ851977:LCM851981 LMF851977:LMI851981 LWB851977:LWE851981 MFX851977:MGA851981 MPT851977:MPW851981 MZP851977:MZS851981 NJL851977:NJO851981 NTH851977:NTK851981 ODD851977:ODG851981 OMZ851977:ONC851981 OWV851977:OWY851981 PGR851977:PGU851981 PQN851977:PQQ851981 QAJ851977:QAM851981 QKF851977:QKI851981 QUB851977:QUE851981 RDX851977:REA851981 RNT851977:RNW851981 RXP851977:RXS851981 SHL851977:SHO851981 SRH851977:SRK851981 TBD851977:TBG851981 TKZ851977:TLC851981 TUV851977:TUY851981 UER851977:UEU851981 UON851977:UOQ851981 UYJ851977:UYM851981 VIF851977:VII851981 VSB851977:VSE851981 WBX851977:WCA851981 WLT851977:WLW851981 WVP851977:WVS851981 H917513:K917517 JD917513:JG917517 SZ917513:TC917517 ACV917513:ACY917517 AMR917513:AMU917517 AWN917513:AWQ917517 BGJ917513:BGM917517 BQF917513:BQI917517 CAB917513:CAE917517 CJX917513:CKA917517 CTT917513:CTW917517 DDP917513:DDS917517 DNL917513:DNO917517 DXH917513:DXK917517 EHD917513:EHG917517 EQZ917513:ERC917517 FAV917513:FAY917517 FKR917513:FKU917517 FUN917513:FUQ917517 GEJ917513:GEM917517 GOF917513:GOI917517 GYB917513:GYE917517 HHX917513:HIA917517 HRT917513:HRW917517 IBP917513:IBS917517 ILL917513:ILO917517 IVH917513:IVK917517 JFD917513:JFG917517 JOZ917513:JPC917517 JYV917513:JYY917517 KIR917513:KIU917517 KSN917513:KSQ917517 LCJ917513:LCM917517 LMF917513:LMI917517 LWB917513:LWE917517 MFX917513:MGA917517 MPT917513:MPW917517 MZP917513:MZS917517 NJL917513:NJO917517 NTH917513:NTK917517 ODD917513:ODG917517 OMZ917513:ONC917517 OWV917513:OWY917517 PGR917513:PGU917517 PQN917513:PQQ917517 QAJ917513:QAM917517 QKF917513:QKI917517 QUB917513:QUE917517 RDX917513:REA917517 RNT917513:RNW917517 RXP917513:RXS917517 SHL917513:SHO917517 SRH917513:SRK917517 TBD917513:TBG917517 TKZ917513:TLC917517 TUV917513:TUY917517 UER917513:UEU917517 UON917513:UOQ917517 UYJ917513:UYM917517 VIF917513:VII917517 VSB917513:VSE917517 WBX917513:WCA917517 WLT917513:WLW917517 WVP917513:WVS917517 H983049:K983053 JD983049:JG983053 SZ983049:TC983053 ACV983049:ACY983053 AMR983049:AMU983053 AWN983049:AWQ983053 BGJ983049:BGM983053 BQF983049:BQI983053 CAB983049:CAE983053 CJX983049:CKA983053 CTT983049:CTW983053 DDP983049:DDS983053 DNL983049:DNO983053 DXH983049:DXK983053 EHD983049:EHG983053 EQZ983049:ERC983053 FAV983049:FAY983053 FKR983049:FKU983053 FUN983049:FUQ983053 GEJ983049:GEM983053 GOF983049:GOI983053 GYB983049:GYE983053 HHX983049:HIA983053 HRT983049:HRW983053 IBP983049:IBS983053 ILL983049:ILO983053 IVH983049:IVK983053 JFD983049:JFG983053 JOZ983049:JPC983053 JYV983049:JYY983053 KIR983049:KIU983053 KSN983049:KSQ983053 LCJ983049:LCM983053 LMF983049:LMI983053 LWB983049:LWE983053 MFX983049:MGA983053 MPT983049:MPW983053 MZP983049:MZS983053 NJL983049:NJO983053 NTH983049:NTK983053 ODD983049:ODG983053 OMZ983049:ONC983053 OWV983049:OWY983053 PGR983049:PGU983053 PQN983049:PQQ983053 QAJ983049:QAM983053 QKF983049:QKI983053 QUB983049:QUE983053 RDX983049:REA983053 RNT983049:RNW983053 RXP983049:RXS983053 SHL983049:SHO983053 SRH983049:SRK983053 TBD983049:TBG983053 TKZ983049:TLC983053 TUV983049:TUY983053 UER983049:UEU983053 UON983049:UOQ983053 UYJ983049:UYM983053 VIF983049:VII983053 VSB983049:VSE983053 WBX983049:WCA983053 WLT983049:WLW983053 WVP983049:WVS983053 SRH983091:SRK983095 JQ110:JT114 TM110:TP114 ADI110:ADL114 ANE110:ANH114 AXA110:AXD114 BGW110:BGZ114 BQS110:BQV114 CAO110:CAR114 CKK110:CKN114 CUG110:CUJ114 DEC110:DEF114 DNY110:DOB114 DXU110:DXX114 EHQ110:EHT114 ERM110:ERP114 FBI110:FBL114 FLE110:FLH114 FVA110:FVD114 GEW110:GEZ114 GOS110:GOV114 GYO110:GYR114 HIK110:HIN114 HSG110:HSJ114 ICC110:ICF114 ILY110:IMB114 IVU110:IVX114 JFQ110:JFT114 JPM110:JPP114 JZI110:JZL114 KJE110:KJH114 KTA110:KTD114 LCW110:LCZ114 LMS110:LMV114 LWO110:LWR114 MGK110:MGN114 MQG110:MQJ114 NAC110:NAF114 NJY110:NKB114 NTU110:NTX114 ODQ110:ODT114 ONM110:ONP114 OXI110:OXL114 PHE110:PHH114 PRA110:PRD114 QAW110:QAZ114 QKS110:QKV114 QUO110:QUR114 REK110:REN114 ROG110:ROJ114 RYC110:RYF114 SHY110:SIB114 SRU110:SRX114 TBQ110:TBT114 TLM110:TLP114 TVI110:TVL114 UFE110:UFH114 UPA110:UPD114 UYW110:UYZ114 VIS110:VIV114 VSO110:VSR114 WCK110:WCN114 WMG110:WMJ114 WWC110:WWF114 U65545:X65549 JQ65545:JT65549 TM65545:TP65549 ADI65545:ADL65549 ANE65545:ANH65549 AXA65545:AXD65549 BGW65545:BGZ65549 BQS65545:BQV65549 CAO65545:CAR65549 CKK65545:CKN65549 CUG65545:CUJ65549 DEC65545:DEF65549 DNY65545:DOB65549 DXU65545:DXX65549 EHQ65545:EHT65549 ERM65545:ERP65549 FBI65545:FBL65549 FLE65545:FLH65549 FVA65545:FVD65549 GEW65545:GEZ65549 GOS65545:GOV65549 GYO65545:GYR65549 HIK65545:HIN65549 HSG65545:HSJ65549 ICC65545:ICF65549 ILY65545:IMB65549 IVU65545:IVX65549 JFQ65545:JFT65549 JPM65545:JPP65549 JZI65545:JZL65549 KJE65545:KJH65549 KTA65545:KTD65549 LCW65545:LCZ65549 LMS65545:LMV65549 LWO65545:LWR65549 MGK65545:MGN65549 MQG65545:MQJ65549 NAC65545:NAF65549 NJY65545:NKB65549 NTU65545:NTX65549 ODQ65545:ODT65549 ONM65545:ONP65549 OXI65545:OXL65549 PHE65545:PHH65549 PRA65545:PRD65549 QAW65545:QAZ65549 QKS65545:QKV65549 QUO65545:QUR65549 REK65545:REN65549 ROG65545:ROJ65549 RYC65545:RYF65549 SHY65545:SIB65549 SRU65545:SRX65549 TBQ65545:TBT65549 TLM65545:TLP65549 TVI65545:TVL65549 UFE65545:UFH65549 UPA65545:UPD65549 UYW65545:UYZ65549 VIS65545:VIV65549 VSO65545:VSR65549 WCK65545:WCN65549 WMG65545:WMJ65549 WWC65545:WWF65549 U131081:X131085 JQ131081:JT131085 TM131081:TP131085 ADI131081:ADL131085 ANE131081:ANH131085 AXA131081:AXD131085 BGW131081:BGZ131085 BQS131081:BQV131085 CAO131081:CAR131085 CKK131081:CKN131085 CUG131081:CUJ131085 DEC131081:DEF131085 DNY131081:DOB131085 DXU131081:DXX131085 EHQ131081:EHT131085 ERM131081:ERP131085 FBI131081:FBL131085 FLE131081:FLH131085 FVA131081:FVD131085 GEW131081:GEZ131085 GOS131081:GOV131085 GYO131081:GYR131085 HIK131081:HIN131085 HSG131081:HSJ131085 ICC131081:ICF131085 ILY131081:IMB131085 IVU131081:IVX131085 JFQ131081:JFT131085 JPM131081:JPP131085 JZI131081:JZL131085 KJE131081:KJH131085 KTA131081:KTD131085 LCW131081:LCZ131085 LMS131081:LMV131085 LWO131081:LWR131085 MGK131081:MGN131085 MQG131081:MQJ131085 NAC131081:NAF131085 NJY131081:NKB131085 NTU131081:NTX131085 ODQ131081:ODT131085 ONM131081:ONP131085 OXI131081:OXL131085 PHE131081:PHH131085 PRA131081:PRD131085 QAW131081:QAZ131085 QKS131081:QKV131085 QUO131081:QUR131085 REK131081:REN131085 ROG131081:ROJ131085 RYC131081:RYF131085 SHY131081:SIB131085 SRU131081:SRX131085 TBQ131081:TBT131085 TLM131081:TLP131085 TVI131081:TVL131085 UFE131081:UFH131085 UPA131081:UPD131085 UYW131081:UYZ131085 VIS131081:VIV131085 VSO131081:VSR131085 WCK131081:WCN131085 WMG131081:WMJ131085 WWC131081:WWF131085 U196617:X196621 JQ196617:JT196621 TM196617:TP196621 ADI196617:ADL196621 ANE196617:ANH196621 AXA196617:AXD196621 BGW196617:BGZ196621 BQS196617:BQV196621 CAO196617:CAR196621 CKK196617:CKN196621 CUG196617:CUJ196621 DEC196617:DEF196621 DNY196617:DOB196621 DXU196617:DXX196621 EHQ196617:EHT196621 ERM196617:ERP196621 FBI196617:FBL196621 FLE196617:FLH196621 FVA196617:FVD196621 GEW196617:GEZ196621 GOS196617:GOV196621 GYO196617:GYR196621 HIK196617:HIN196621 HSG196617:HSJ196621 ICC196617:ICF196621 ILY196617:IMB196621 IVU196617:IVX196621 JFQ196617:JFT196621 JPM196617:JPP196621 JZI196617:JZL196621 KJE196617:KJH196621 KTA196617:KTD196621 LCW196617:LCZ196621 LMS196617:LMV196621 LWO196617:LWR196621 MGK196617:MGN196621 MQG196617:MQJ196621 NAC196617:NAF196621 NJY196617:NKB196621 NTU196617:NTX196621 ODQ196617:ODT196621 ONM196617:ONP196621 OXI196617:OXL196621 PHE196617:PHH196621 PRA196617:PRD196621 QAW196617:QAZ196621 QKS196617:QKV196621 QUO196617:QUR196621 REK196617:REN196621 ROG196617:ROJ196621 RYC196617:RYF196621 SHY196617:SIB196621 SRU196617:SRX196621 TBQ196617:TBT196621 TLM196617:TLP196621 TVI196617:TVL196621 UFE196617:UFH196621 UPA196617:UPD196621 UYW196617:UYZ196621 VIS196617:VIV196621 VSO196617:VSR196621 WCK196617:WCN196621 WMG196617:WMJ196621 WWC196617:WWF196621 U262153:X262157 JQ262153:JT262157 TM262153:TP262157 ADI262153:ADL262157 ANE262153:ANH262157 AXA262153:AXD262157 BGW262153:BGZ262157 BQS262153:BQV262157 CAO262153:CAR262157 CKK262153:CKN262157 CUG262153:CUJ262157 DEC262153:DEF262157 DNY262153:DOB262157 DXU262153:DXX262157 EHQ262153:EHT262157 ERM262153:ERP262157 FBI262153:FBL262157 FLE262153:FLH262157 FVA262153:FVD262157 GEW262153:GEZ262157 GOS262153:GOV262157 GYO262153:GYR262157 HIK262153:HIN262157 HSG262153:HSJ262157 ICC262153:ICF262157 ILY262153:IMB262157 IVU262153:IVX262157 JFQ262153:JFT262157 JPM262153:JPP262157 JZI262153:JZL262157 KJE262153:KJH262157 KTA262153:KTD262157 LCW262153:LCZ262157 LMS262153:LMV262157 LWO262153:LWR262157 MGK262153:MGN262157 MQG262153:MQJ262157 NAC262153:NAF262157 NJY262153:NKB262157 NTU262153:NTX262157 ODQ262153:ODT262157 ONM262153:ONP262157 OXI262153:OXL262157 PHE262153:PHH262157 PRA262153:PRD262157 QAW262153:QAZ262157 QKS262153:QKV262157 QUO262153:QUR262157 REK262153:REN262157 ROG262153:ROJ262157 RYC262153:RYF262157 SHY262153:SIB262157 SRU262153:SRX262157 TBQ262153:TBT262157 TLM262153:TLP262157 TVI262153:TVL262157 UFE262153:UFH262157 UPA262153:UPD262157 UYW262153:UYZ262157 VIS262153:VIV262157 VSO262153:VSR262157 WCK262153:WCN262157 WMG262153:WMJ262157 WWC262153:WWF262157 U327689:X327693 JQ327689:JT327693 TM327689:TP327693 ADI327689:ADL327693 ANE327689:ANH327693 AXA327689:AXD327693 BGW327689:BGZ327693 BQS327689:BQV327693 CAO327689:CAR327693 CKK327689:CKN327693 CUG327689:CUJ327693 DEC327689:DEF327693 DNY327689:DOB327693 DXU327689:DXX327693 EHQ327689:EHT327693 ERM327689:ERP327693 FBI327689:FBL327693 FLE327689:FLH327693 FVA327689:FVD327693 GEW327689:GEZ327693 GOS327689:GOV327693 GYO327689:GYR327693 HIK327689:HIN327693 HSG327689:HSJ327693 ICC327689:ICF327693 ILY327689:IMB327693 IVU327689:IVX327693 JFQ327689:JFT327693 JPM327689:JPP327693 JZI327689:JZL327693 KJE327689:KJH327693 KTA327689:KTD327693 LCW327689:LCZ327693 LMS327689:LMV327693 LWO327689:LWR327693 MGK327689:MGN327693 MQG327689:MQJ327693 NAC327689:NAF327693 NJY327689:NKB327693 NTU327689:NTX327693 ODQ327689:ODT327693 ONM327689:ONP327693 OXI327689:OXL327693 PHE327689:PHH327693 PRA327689:PRD327693 QAW327689:QAZ327693 QKS327689:QKV327693 QUO327689:QUR327693 REK327689:REN327693 ROG327689:ROJ327693 RYC327689:RYF327693 SHY327689:SIB327693 SRU327689:SRX327693 TBQ327689:TBT327693 TLM327689:TLP327693 TVI327689:TVL327693 UFE327689:UFH327693 UPA327689:UPD327693 UYW327689:UYZ327693 VIS327689:VIV327693 VSO327689:VSR327693 WCK327689:WCN327693 WMG327689:WMJ327693 WWC327689:WWF327693 U393225:X393229 JQ393225:JT393229 TM393225:TP393229 ADI393225:ADL393229 ANE393225:ANH393229 AXA393225:AXD393229 BGW393225:BGZ393229 BQS393225:BQV393229 CAO393225:CAR393229 CKK393225:CKN393229 CUG393225:CUJ393229 DEC393225:DEF393229 DNY393225:DOB393229 DXU393225:DXX393229 EHQ393225:EHT393229 ERM393225:ERP393229 FBI393225:FBL393229 FLE393225:FLH393229 FVA393225:FVD393229 GEW393225:GEZ393229 GOS393225:GOV393229 GYO393225:GYR393229 HIK393225:HIN393229 HSG393225:HSJ393229 ICC393225:ICF393229 ILY393225:IMB393229 IVU393225:IVX393229 JFQ393225:JFT393229 JPM393225:JPP393229 JZI393225:JZL393229 KJE393225:KJH393229 KTA393225:KTD393229 LCW393225:LCZ393229 LMS393225:LMV393229 LWO393225:LWR393229 MGK393225:MGN393229 MQG393225:MQJ393229 NAC393225:NAF393229 NJY393225:NKB393229 NTU393225:NTX393229 ODQ393225:ODT393229 ONM393225:ONP393229 OXI393225:OXL393229 PHE393225:PHH393229 PRA393225:PRD393229 QAW393225:QAZ393229 QKS393225:QKV393229 QUO393225:QUR393229 REK393225:REN393229 ROG393225:ROJ393229 RYC393225:RYF393229 SHY393225:SIB393229 SRU393225:SRX393229 TBQ393225:TBT393229 TLM393225:TLP393229 TVI393225:TVL393229 UFE393225:UFH393229 UPA393225:UPD393229 UYW393225:UYZ393229 VIS393225:VIV393229 VSO393225:VSR393229 WCK393225:WCN393229 WMG393225:WMJ393229 WWC393225:WWF393229 U458761:X458765 JQ458761:JT458765 TM458761:TP458765 ADI458761:ADL458765 ANE458761:ANH458765 AXA458761:AXD458765 BGW458761:BGZ458765 BQS458761:BQV458765 CAO458761:CAR458765 CKK458761:CKN458765 CUG458761:CUJ458765 DEC458761:DEF458765 DNY458761:DOB458765 DXU458761:DXX458765 EHQ458761:EHT458765 ERM458761:ERP458765 FBI458761:FBL458765 FLE458761:FLH458765 FVA458761:FVD458765 GEW458761:GEZ458765 GOS458761:GOV458765 GYO458761:GYR458765 HIK458761:HIN458765 HSG458761:HSJ458765 ICC458761:ICF458765 ILY458761:IMB458765 IVU458761:IVX458765 JFQ458761:JFT458765 JPM458761:JPP458765 JZI458761:JZL458765 KJE458761:KJH458765 KTA458761:KTD458765 LCW458761:LCZ458765 LMS458761:LMV458765 LWO458761:LWR458765 MGK458761:MGN458765 MQG458761:MQJ458765 NAC458761:NAF458765 NJY458761:NKB458765 NTU458761:NTX458765 ODQ458761:ODT458765 ONM458761:ONP458765 OXI458761:OXL458765 PHE458761:PHH458765 PRA458761:PRD458765 QAW458761:QAZ458765 QKS458761:QKV458765 QUO458761:QUR458765 REK458761:REN458765 ROG458761:ROJ458765 RYC458761:RYF458765 SHY458761:SIB458765 SRU458761:SRX458765 TBQ458761:TBT458765 TLM458761:TLP458765 TVI458761:TVL458765 UFE458761:UFH458765 UPA458761:UPD458765 UYW458761:UYZ458765 VIS458761:VIV458765 VSO458761:VSR458765 WCK458761:WCN458765 WMG458761:WMJ458765 WWC458761:WWF458765 U524297:X524301 JQ524297:JT524301 TM524297:TP524301 ADI524297:ADL524301 ANE524297:ANH524301 AXA524297:AXD524301 BGW524297:BGZ524301 BQS524297:BQV524301 CAO524297:CAR524301 CKK524297:CKN524301 CUG524297:CUJ524301 DEC524297:DEF524301 DNY524297:DOB524301 DXU524297:DXX524301 EHQ524297:EHT524301 ERM524297:ERP524301 FBI524297:FBL524301 FLE524297:FLH524301 FVA524297:FVD524301 GEW524297:GEZ524301 GOS524297:GOV524301 GYO524297:GYR524301 HIK524297:HIN524301 HSG524297:HSJ524301 ICC524297:ICF524301 ILY524297:IMB524301 IVU524297:IVX524301 JFQ524297:JFT524301 JPM524297:JPP524301 JZI524297:JZL524301 KJE524297:KJH524301 KTA524297:KTD524301 LCW524297:LCZ524301 LMS524297:LMV524301 LWO524297:LWR524301 MGK524297:MGN524301 MQG524297:MQJ524301 NAC524297:NAF524301 NJY524297:NKB524301 NTU524297:NTX524301 ODQ524297:ODT524301 ONM524297:ONP524301 OXI524297:OXL524301 PHE524297:PHH524301 PRA524297:PRD524301 QAW524297:QAZ524301 QKS524297:QKV524301 QUO524297:QUR524301 REK524297:REN524301 ROG524297:ROJ524301 RYC524297:RYF524301 SHY524297:SIB524301 SRU524297:SRX524301 TBQ524297:TBT524301 TLM524297:TLP524301 TVI524297:TVL524301 UFE524297:UFH524301 UPA524297:UPD524301 UYW524297:UYZ524301 VIS524297:VIV524301 VSO524297:VSR524301 WCK524297:WCN524301 WMG524297:WMJ524301 WWC524297:WWF524301 U589833:X589837 JQ589833:JT589837 TM589833:TP589837 ADI589833:ADL589837 ANE589833:ANH589837 AXA589833:AXD589837 BGW589833:BGZ589837 BQS589833:BQV589837 CAO589833:CAR589837 CKK589833:CKN589837 CUG589833:CUJ589837 DEC589833:DEF589837 DNY589833:DOB589837 DXU589833:DXX589837 EHQ589833:EHT589837 ERM589833:ERP589837 FBI589833:FBL589837 FLE589833:FLH589837 FVA589833:FVD589837 GEW589833:GEZ589837 GOS589833:GOV589837 GYO589833:GYR589837 HIK589833:HIN589837 HSG589833:HSJ589837 ICC589833:ICF589837 ILY589833:IMB589837 IVU589833:IVX589837 JFQ589833:JFT589837 JPM589833:JPP589837 JZI589833:JZL589837 KJE589833:KJH589837 KTA589833:KTD589837 LCW589833:LCZ589837 LMS589833:LMV589837 LWO589833:LWR589837 MGK589833:MGN589837 MQG589833:MQJ589837 NAC589833:NAF589837 NJY589833:NKB589837 NTU589833:NTX589837 ODQ589833:ODT589837 ONM589833:ONP589837 OXI589833:OXL589837 PHE589833:PHH589837 PRA589833:PRD589837 QAW589833:QAZ589837 QKS589833:QKV589837 QUO589833:QUR589837 REK589833:REN589837 ROG589833:ROJ589837 RYC589833:RYF589837 SHY589833:SIB589837 SRU589833:SRX589837 TBQ589833:TBT589837 TLM589833:TLP589837 TVI589833:TVL589837 UFE589833:UFH589837 UPA589833:UPD589837 UYW589833:UYZ589837 VIS589833:VIV589837 VSO589833:VSR589837 WCK589833:WCN589837 WMG589833:WMJ589837 WWC589833:WWF589837 U655369:X655373 JQ655369:JT655373 TM655369:TP655373 ADI655369:ADL655373 ANE655369:ANH655373 AXA655369:AXD655373 BGW655369:BGZ655373 BQS655369:BQV655373 CAO655369:CAR655373 CKK655369:CKN655373 CUG655369:CUJ655373 DEC655369:DEF655373 DNY655369:DOB655373 DXU655369:DXX655373 EHQ655369:EHT655373 ERM655369:ERP655373 FBI655369:FBL655373 FLE655369:FLH655373 FVA655369:FVD655373 GEW655369:GEZ655373 GOS655369:GOV655373 GYO655369:GYR655373 HIK655369:HIN655373 HSG655369:HSJ655373 ICC655369:ICF655373 ILY655369:IMB655373 IVU655369:IVX655373 JFQ655369:JFT655373 JPM655369:JPP655373 JZI655369:JZL655373 KJE655369:KJH655373 KTA655369:KTD655373 LCW655369:LCZ655373 LMS655369:LMV655373 LWO655369:LWR655373 MGK655369:MGN655373 MQG655369:MQJ655373 NAC655369:NAF655373 NJY655369:NKB655373 NTU655369:NTX655373 ODQ655369:ODT655373 ONM655369:ONP655373 OXI655369:OXL655373 PHE655369:PHH655373 PRA655369:PRD655373 QAW655369:QAZ655373 QKS655369:QKV655373 QUO655369:QUR655373 REK655369:REN655373 ROG655369:ROJ655373 RYC655369:RYF655373 SHY655369:SIB655373 SRU655369:SRX655373 TBQ655369:TBT655373 TLM655369:TLP655373 TVI655369:TVL655373 UFE655369:UFH655373 UPA655369:UPD655373 UYW655369:UYZ655373 VIS655369:VIV655373 VSO655369:VSR655373 WCK655369:WCN655373 WMG655369:WMJ655373 WWC655369:WWF655373 U720905:X720909 JQ720905:JT720909 TM720905:TP720909 ADI720905:ADL720909 ANE720905:ANH720909 AXA720905:AXD720909 BGW720905:BGZ720909 BQS720905:BQV720909 CAO720905:CAR720909 CKK720905:CKN720909 CUG720905:CUJ720909 DEC720905:DEF720909 DNY720905:DOB720909 DXU720905:DXX720909 EHQ720905:EHT720909 ERM720905:ERP720909 FBI720905:FBL720909 FLE720905:FLH720909 FVA720905:FVD720909 GEW720905:GEZ720909 GOS720905:GOV720909 GYO720905:GYR720909 HIK720905:HIN720909 HSG720905:HSJ720909 ICC720905:ICF720909 ILY720905:IMB720909 IVU720905:IVX720909 JFQ720905:JFT720909 JPM720905:JPP720909 JZI720905:JZL720909 KJE720905:KJH720909 KTA720905:KTD720909 LCW720905:LCZ720909 LMS720905:LMV720909 LWO720905:LWR720909 MGK720905:MGN720909 MQG720905:MQJ720909 NAC720905:NAF720909 NJY720905:NKB720909 NTU720905:NTX720909 ODQ720905:ODT720909 ONM720905:ONP720909 OXI720905:OXL720909 PHE720905:PHH720909 PRA720905:PRD720909 QAW720905:QAZ720909 QKS720905:QKV720909 QUO720905:QUR720909 REK720905:REN720909 ROG720905:ROJ720909 RYC720905:RYF720909 SHY720905:SIB720909 SRU720905:SRX720909 TBQ720905:TBT720909 TLM720905:TLP720909 TVI720905:TVL720909 UFE720905:UFH720909 UPA720905:UPD720909 UYW720905:UYZ720909 VIS720905:VIV720909 VSO720905:VSR720909 WCK720905:WCN720909 WMG720905:WMJ720909 WWC720905:WWF720909 U786441:X786445 JQ786441:JT786445 TM786441:TP786445 ADI786441:ADL786445 ANE786441:ANH786445 AXA786441:AXD786445 BGW786441:BGZ786445 BQS786441:BQV786445 CAO786441:CAR786445 CKK786441:CKN786445 CUG786441:CUJ786445 DEC786441:DEF786445 DNY786441:DOB786445 DXU786441:DXX786445 EHQ786441:EHT786445 ERM786441:ERP786445 FBI786441:FBL786445 FLE786441:FLH786445 FVA786441:FVD786445 GEW786441:GEZ786445 GOS786441:GOV786445 GYO786441:GYR786445 HIK786441:HIN786445 HSG786441:HSJ786445 ICC786441:ICF786445 ILY786441:IMB786445 IVU786441:IVX786445 JFQ786441:JFT786445 JPM786441:JPP786445 JZI786441:JZL786445 KJE786441:KJH786445 KTA786441:KTD786445 LCW786441:LCZ786445 LMS786441:LMV786445 LWO786441:LWR786445 MGK786441:MGN786445 MQG786441:MQJ786445 NAC786441:NAF786445 NJY786441:NKB786445 NTU786441:NTX786445 ODQ786441:ODT786445 ONM786441:ONP786445 OXI786441:OXL786445 PHE786441:PHH786445 PRA786441:PRD786445 QAW786441:QAZ786445 QKS786441:QKV786445 QUO786441:QUR786445 REK786441:REN786445 ROG786441:ROJ786445 RYC786441:RYF786445 SHY786441:SIB786445 SRU786441:SRX786445 TBQ786441:TBT786445 TLM786441:TLP786445 TVI786441:TVL786445 UFE786441:UFH786445 UPA786441:UPD786445 UYW786441:UYZ786445 VIS786441:VIV786445 VSO786441:VSR786445 WCK786441:WCN786445 WMG786441:WMJ786445 WWC786441:WWF786445 U851977:X851981 JQ851977:JT851981 TM851977:TP851981 ADI851977:ADL851981 ANE851977:ANH851981 AXA851977:AXD851981 BGW851977:BGZ851981 BQS851977:BQV851981 CAO851977:CAR851981 CKK851977:CKN851981 CUG851977:CUJ851981 DEC851977:DEF851981 DNY851977:DOB851981 DXU851977:DXX851981 EHQ851977:EHT851981 ERM851977:ERP851981 FBI851977:FBL851981 FLE851977:FLH851981 FVA851977:FVD851981 GEW851977:GEZ851981 GOS851977:GOV851981 GYO851977:GYR851981 HIK851977:HIN851981 HSG851977:HSJ851981 ICC851977:ICF851981 ILY851977:IMB851981 IVU851977:IVX851981 JFQ851977:JFT851981 JPM851977:JPP851981 JZI851977:JZL851981 KJE851977:KJH851981 KTA851977:KTD851981 LCW851977:LCZ851981 LMS851977:LMV851981 LWO851977:LWR851981 MGK851977:MGN851981 MQG851977:MQJ851981 NAC851977:NAF851981 NJY851977:NKB851981 NTU851977:NTX851981 ODQ851977:ODT851981 ONM851977:ONP851981 OXI851977:OXL851981 PHE851977:PHH851981 PRA851977:PRD851981 QAW851977:QAZ851981 QKS851977:QKV851981 QUO851977:QUR851981 REK851977:REN851981 ROG851977:ROJ851981 RYC851977:RYF851981 SHY851977:SIB851981 SRU851977:SRX851981 TBQ851977:TBT851981 TLM851977:TLP851981 TVI851977:TVL851981 UFE851977:UFH851981 UPA851977:UPD851981 UYW851977:UYZ851981 VIS851977:VIV851981 VSO851977:VSR851981 WCK851977:WCN851981 WMG851977:WMJ851981 WWC851977:WWF851981 U917513:X917517 JQ917513:JT917517 TM917513:TP917517 ADI917513:ADL917517 ANE917513:ANH917517 AXA917513:AXD917517 BGW917513:BGZ917517 BQS917513:BQV917517 CAO917513:CAR917517 CKK917513:CKN917517 CUG917513:CUJ917517 DEC917513:DEF917517 DNY917513:DOB917517 DXU917513:DXX917517 EHQ917513:EHT917517 ERM917513:ERP917517 FBI917513:FBL917517 FLE917513:FLH917517 FVA917513:FVD917517 GEW917513:GEZ917517 GOS917513:GOV917517 GYO917513:GYR917517 HIK917513:HIN917517 HSG917513:HSJ917517 ICC917513:ICF917517 ILY917513:IMB917517 IVU917513:IVX917517 JFQ917513:JFT917517 JPM917513:JPP917517 JZI917513:JZL917517 KJE917513:KJH917517 KTA917513:KTD917517 LCW917513:LCZ917517 LMS917513:LMV917517 LWO917513:LWR917517 MGK917513:MGN917517 MQG917513:MQJ917517 NAC917513:NAF917517 NJY917513:NKB917517 NTU917513:NTX917517 ODQ917513:ODT917517 ONM917513:ONP917517 OXI917513:OXL917517 PHE917513:PHH917517 PRA917513:PRD917517 QAW917513:QAZ917517 QKS917513:QKV917517 QUO917513:QUR917517 REK917513:REN917517 ROG917513:ROJ917517 RYC917513:RYF917517 SHY917513:SIB917517 SRU917513:SRX917517 TBQ917513:TBT917517 TLM917513:TLP917517 TVI917513:TVL917517 UFE917513:UFH917517 UPA917513:UPD917517 UYW917513:UYZ917517 VIS917513:VIV917517 VSO917513:VSR917517 WCK917513:WCN917517 WMG917513:WMJ917517 WWC917513:WWF917517 U983049:X983053 JQ983049:JT983053 TM983049:TP983053 ADI983049:ADL983053 ANE983049:ANH983053 AXA983049:AXD983053 BGW983049:BGZ983053 BQS983049:BQV983053 CAO983049:CAR983053 CKK983049:CKN983053 CUG983049:CUJ983053 DEC983049:DEF983053 DNY983049:DOB983053 DXU983049:DXX983053 EHQ983049:EHT983053 ERM983049:ERP983053 FBI983049:FBL983053 FLE983049:FLH983053 FVA983049:FVD983053 GEW983049:GEZ983053 GOS983049:GOV983053 GYO983049:GYR983053 HIK983049:HIN983053 HSG983049:HSJ983053 ICC983049:ICF983053 ILY983049:IMB983053 IVU983049:IVX983053 JFQ983049:JFT983053 JPM983049:JPP983053 JZI983049:JZL983053 KJE983049:KJH983053 KTA983049:KTD983053 LCW983049:LCZ983053 LMS983049:LMV983053 LWO983049:LWR983053 MGK983049:MGN983053 MQG983049:MQJ983053 NAC983049:NAF983053 NJY983049:NKB983053 NTU983049:NTX983053 ODQ983049:ODT983053 ONM983049:ONP983053 OXI983049:OXL983053 PHE983049:PHH983053 PRA983049:PRD983053 QAW983049:QAZ983053 QKS983049:QKV983053 QUO983049:QUR983053 REK983049:REN983053 ROG983049:ROJ983053 RYC983049:RYF983053 SHY983049:SIB983053 SRU983049:SRX983053 TBQ983049:TBT983053 TLM983049:TLP983053 TVI983049:TVL983053 UFE983049:UFH983053 UPA983049:UPD983053 UYW983049:UYZ983053 VIS983049:VIV983053 VSO983049:VSR983053 WCK983049:WCN983053 WMG983049:WMJ983053 WWC983049:WWF983053 SHL983091:SHO983095 JD131:JG135 SZ131:TC135 ACV131:ACY135 AMR131:AMU135 AWN131:AWQ135 BGJ131:BGM135 BQF131:BQI135 CAB131:CAE135 CJX131:CKA135 CTT131:CTW135 DDP131:DDS135 DNL131:DNO135 DXH131:DXK135 EHD131:EHG135 EQZ131:ERC135 FAV131:FAY135 FKR131:FKU135 FUN131:FUQ135 GEJ131:GEM135 GOF131:GOI135 GYB131:GYE135 HHX131:HIA135 HRT131:HRW135 IBP131:IBS135 ILL131:ILO135 IVH131:IVK135 JFD131:JFG135 JOZ131:JPC135 JYV131:JYY135 KIR131:KIU135 KSN131:KSQ135 LCJ131:LCM135 LMF131:LMI135 LWB131:LWE135 MFX131:MGA135 MPT131:MPW135 MZP131:MZS135 NJL131:NJO135 NTH131:NTK135 ODD131:ODG135 OMZ131:ONC135 OWV131:OWY135 PGR131:PGU135 PQN131:PQQ135 QAJ131:QAM135 QKF131:QKI135 QUB131:QUE135 RDX131:REA135 RNT131:RNW135 RXP131:RXS135 SHL131:SHO135 SRH131:SRK135 TBD131:TBG135 TKZ131:TLC135 TUV131:TUY135 UER131:UEU135 UON131:UOQ135 UYJ131:UYM135 VIF131:VII135 VSB131:VSE135 WBX131:WCA135 WLT131:WLW135 WVP131:WVS135 H65566:K65570 JD65566:JG65570 SZ65566:TC65570 ACV65566:ACY65570 AMR65566:AMU65570 AWN65566:AWQ65570 BGJ65566:BGM65570 BQF65566:BQI65570 CAB65566:CAE65570 CJX65566:CKA65570 CTT65566:CTW65570 DDP65566:DDS65570 DNL65566:DNO65570 DXH65566:DXK65570 EHD65566:EHG65570 EQZ65566:ERC65570 FAV65566:FAY65570 FKR65566:FKU65570 FUN65566:FUQ65570 GEJ65566:GEM65570 GOF65566:GOI65570 GYB65566:GYE65570 HHX65566:HIA65570 HRT65566:HRW65570 IBP65566:IBS65570 ILL65566:ILO65570 IVH65566:IVK65570 JFD65566:JFG65570 JOZ65566:JPC65570 JYV65566:JYY65570 KIR65566:KIU65570 KSN65566:KSQ65570 LCJ65566:LCM65570 LMF65566:LMI65570 LWB65566:LWE65570 MFX65566:MGA65570 MPT65566:MPW65570 MZP65566:MZS65570 NJL65566:NJO65570 NTH65566:NTK65570 ODD65566:ODG65570 OMZ65566:ONC65570 OWV65566:OWY65570 PGR65566:PGU65570 PQN65566:PQQ65570 QAJ65566:QAM65570 QKF65566:QKI65570 QUB65566:QUE65570 RDX65566:REA65570 RNT65566:RNW65570 RXP65566:RXS65570 SHL65566:SHO65570 SRH65566:SRK65570 TBD65566:TBG65570 TKZ65566:TLC65570 TUV65566:TUY65570 UER65566:UEU65570 UON65566:UOQ65570 UYJ65566:UYM65570 VIF65566:VII65570 VSB65566:VSE65570 WBX65566:WCA65570 WLT65566:WLW65570 WVP65566:WVS65570 H131102:K131106 JD131102:JG131106 SZ131102:TC131106 ACV131102:ACY131106 AMR131102:AMU131106 AWN131102:AWQ131106 BGJ131102:BGM131106 BQF131102:BQI131106 CAB131102:CAE131106 CJX131102:CKA131106 CTT131102:CTW131106 DDP131102:DDS131106 DNL131102:DNO131106 DXH131102:DXK131106 EHD131102:EHG131106 EQZ131102:ERC131106 FAV131102:FAY131106 FKR131102:FKU131106 FUN131102:FUQ131106 GEJ131102:GEM131106 GOF131102:GOI131106 GYB131102:GYE131106 HHX131102:HIA131106 HRT131102:HRW131106 IBP131102:IBS131106 ILL131102:ILO131106 IVH131102:IVK131106 JFD131102:JFG131106 JOZ131102:JPC131106 JYV131102:JYY131106 KIR131102:KIU131106 KSN131102:KSQ131106 LCJ131102:LCM131106 LMF131102:LMI131106 LWB131102:LWE131106 MFX131102:MGA131106 MPT131102:MPW131106 MZP131102:MZS131106 NJL131102:NJO131106 NTH131102:NTK131106 ODD131102:ODG131106 OMZ131102:ONC131106 OWV131102:OWY131106 PGR131102:PGU131106 PQN131102:PQQ131106 QAJ131102:QAM131106 QKF131102:QKI131106 QUB131102:QUE131106 RDX131102:REA131106 RNT131102:RNW131106 RXP131102:RXS131106 SHL131102:SHO131106 SRH131102:SRK131106 TBD131102:TBG131106 TKZ131102:TLC131106 TUV131102:TUY131106 UER131102:UEU131106 UON131102:UOQ131106 UYJ131102:UYM131106 VIF131102:VII131106 VSB131102:VSE131106 WBX131102:WCA131106 WLT131102:WLW131106 WVP131102:WVS131106 H196638:K196642 JD196638:JG196642 SZ196638:TC196642 ACV196638:ACY196642 AMR196638:AMU196642 AWN196638:AWQ196642 BGJ196638:BGM196642 BQF196638:BQI196642 CAB196638:CAE196642 CJX196638:CKA196642 CTT196638:CTW196642 DDP196638:DDS196642 DNL196638:DNO196642 DXH196638:DXK196642 EHD196638:EHG196642 EQZ196638:ERC196642 FAV196638:FAY196642 FKR196638:FKU196642 FUN196638:FUQ196642 GEJ196638:GEM196642 GOF196638:GOI196642 GYB196638:GYE196642 HHX196638:HIA196642 HRT196638:HRW196642 IBP196638:IBS196642 ILL196638:ILO196642 IVH196638:IVK196642 JFD196638:JFG196642 JOZ196638:JPC196642 JYV196638:JYY196642 KIR196638:KIU196642 KSN196638:KSQ196642 LCJ196638:LCM196642 LMF196638:LMI196642 LWB196638:LWE196642 MFX196638:MGA196642 MPT196638:MPW196642 MZP196638:MZS196642 NJL196638:NJO196642 NTH196638:NTK196642 ODD196638:ODG196642 OMZ196638:ONC196642 OWV196638:OWY196642 PGR196638:PGU196642 PQN196638:PQQ196642 QAJ196638:QAM196642 QKF196638:QKI196642 QUB196638:QUE196642 RDX196638:REA196642 RNT196638:RNW196642 RXP196638:RXS196642 SHL196638:SHO196642 SRH196638:SRK196642 TBD196638:TBG196642 TKZ196638:TLC196642 TUV196638:TUY196642 UER196638:UEU196642 UON196638:UOQ196642 UYJ196638:UYM196642 VIF196638:VII196642 VSB196638:VSE196642 WBX196638:WCA196642 WLT196638:WLW196642 WVP196638:WVS196642 H262174:K262178 JD262174:JG262178 SZ262174:TC262178 ACV262174:ACY262178 AMR262174:AMU262178 AWN262174:AWQ262178 BGJ262174:BGM262178 BQF262174:BQI262178 CAB262174:CAE262178 CJX262174:CKA262178 CTT262174:CTW262178 DDP262174:DDS262178 DNL262174:DNO262178 DXH262174:DXK262178 EHD262174:EHG262178 EQZ262174:ERC262178 FAV262174:FAY262178 FKR262174:FKU262178 FUN262174:FUQ262178 GEJ262174:GEM262178 GOF262174:GOI262178 GYB262174:GYE262178 HHX262174:HIA262178 HRT262174:HRW262178 IBP262174:IBS262178 ILL262174:ILO262178 IVH262174:IVK262178 JFD262174:JFG262178 JOZ262174:JPC262178 JYV262174:JYY262178 KIR262174:KIU262178 KSN262174:KSQ262178 LCJ262174:LCM262178 LMF262174:LMI262178 LWB262174:LWE262178 MFX262174:MGA262178 MPT262174:MPW262178 MZP262174:MZS262178 NJL262174:NJO262178 NTH262174:NTK262178 ODD262174:ODG262178 OMZ262174:ONC262178 OWV262174:OWY262178 PGR262174:PGU262178 PQN262174:PQQ262178 QAJ262174:QAM262178 QKF262174:QKI262178 QUB262174:QUE262178 RDX262174:REA262178 RNT262174:RNW262178 RXP262174:RXS262178 SHL262174:SHO262178 SRH262174:SRK262178 TBD262174:TBG262178 TKZ262174:TLC262178 TUV262174:TUY262178 UER262174:UEU262178 UON262174:UOQ262178 UYJ262174:UYM262178 VIF262174:VII262178 VSB262174:VSE262178 WBX262174:WCA262178 WLT262174:WLW262178 WVP262174:WVS262178 H327710:K327714 JD327710:JG327714 SZ327710:TC327714 ACV327710:ACY327714 AMR327710:AMU327714 AWN327710:AWQ327714 BGJ327710:BGM327714 BQF327710:BQI327714 CAB327710:CAE327714 CJX327710:CKA327714 CTT327710:CTW327714 DDP327710:DDS327714 DNL327710:DNO327714 DXH327710:DXK327714 EHD327710:EHG327714 EQZ327710:ERC327714 FAV327710:FAY327714 FKR327710:FKU327714 FUN327710:FUQ327714 GEJ327710:GEM327714 GOF327710:GOI327714 GYB327710:GYE327714 HHX327710:HIA327714 HRT327710:HRW327714 IBP327710:IBS327714 ILL327710:ILO327714 IVH327710:IVK327714 JFD327710:JFG327714 JOZ327710:JPC327714 JYV327710:JYY327714 KIR327710:KIU327714 KSN327710:KSQ327714 LCJ327710:LCM327714 LMF327710:LMI327714 LWB327710:LWE327714 MFX327710:MGA327714 MPT327710:MPW327714 MZP327710:MZS327714 NJL327710:NJO327714 NTH327710:NTK327714 ODD327710:ODG327714 OMZ327710:ONC327714 OWV327710:OWY327714 PGR327710:PGU327714 PQN327710:PQQ327714 QAJ327710:QAM327714 QKF327710:QKI327714 QUB327710:QUE327714 RDX327710:REA327714 RNT327710:RNW327714 RXP327710:RXS327714 SHL327710:SHO327714 SRH327710:SRK327714 TBD327710:TBG327714 TKZ327710:TLC327714 TUV327710:TUY327714 UER327710:UEU327714 UON327710:UOQ327714 UYJ327710:UYM327714 VIF327710:VII327714 VSB327710:VSE327714 WBX327710:WCA327714 WLT327710:WLW327714 WVP327710:WVS327714 H393246:K393250 JD393246:JG393250 SZ393246:TC393250 ACV393246:ACY393250 AMR393246:AMU393250 AWN393246:AWQ393250 BGJ393246:BGM393250 BQF393246:BQI393250 CAB393246:CAE393250 CJX393246:CKA393250 CTT393246:CTW393250 DDP393246:DDS393250 DNL393246:DNO393250 DXH393246:DXK393250 EHD393246:EHG393250 EQZ393246:ERC393250 FAV393246:FAY393250 FKR393246:FKU393250 FUN393246:FUQ393250 GEJ393246:GEM393250 GOF393246:GOI393250 GYB393246:GYE393250 HHX393246:HIA393250 HRT393246:HRW393250 IBP393246:IBS393250 ILL393246:ILO393250 IVH393246:IVK393250 JFD393246:JFG393250 JOZ393246:JPC393250 JYV393246:JYY393250 KIR393246:KIU393250 KSN393246:KSQ393250 LCJ393246:LCM393250 LMF393246:LMI393250 LWB393246:LWE393250 MFX393246:MGA393250 MPT393246:MPW393250 MZP393246:MZS393250 NJL393246:NJO393250 NTH393246:NTK393250 ODD393246:ODG393250 OMZ393246:ONC393250 OWV393246:OWY393250 PGR393246:PGU393250 PQN393246:PQQ393250 QAJ393246:QAM393250 QKF393246:QKI393250 QUB393246:QUE393250 RDX393246:REA393250 RNT393246:RNW393250 RXP393246:RXS393250 SHL393246:SHO393250 SRH393246:SRK393250 TBD393246:TBG393250 TKZ393246:TLC393250 TUV393246:TUY393250 UER393246:UEU393250 UON393246:UOQ393250 UYJ393246:UYM393250 VIF393246:VII393250 VSB393246:VSE393250 WBX393246:WCA393250 WLT393246:WLW393250 WVP393246:WVS393250 H458782:K458786 JD458782:JG458786 SZ458782:TC458786 ACV458782:ACY458786 AMR458782:AMU458786 AWN458782:AWQ458786 BGJ458782:BGM458786 BQF458782:BQI458786 CAB458782:CAE458786 CJX458782:CKA458786 CTT458782:CTW458786 DDP458782:DDS458786 DNL458782:DNO458786 DXH458782:DXK458786 EHD458782:EHG458786 EQZ458782:ERC458786 FAV458782:FAY458786 FKR458782:FKU458786 FUN458782:FUQ458786 GEJ458782:GEM458786 GOF458782:GOI458786 GYB458782:GYE458786 HHX458782:HIA458786 HRT458782:HRW458786 IBP458782:IBS458786 ILL458782:ILO458786 IVH458782:IVK458786 JFD458782:JFG458786 JOZ458782:JPC458786 JYV458782:JYY458786 KIR458782:KIU458786 KSN458782:KSQ458786 LCJ458782:LCM458786 LMF458782:LMI458786 LWB458782:LWE458786 MFX458782:MGA458786 MPT458782:MPW458786 MZP458782:MZS458786 NJL458782:NJO458786 NTH458782:NTK458786 ODD458782:ODG458786 OMZ458782:ONC458786 OWV458782:OWY458786 PGR458782:PGU458786 PQN458782:PQQ458786 QAJ458782:QAM458786 QKF458782:QKI458786 QUB458782:QUE458786 RDX458782:REA458786 RNT458782:RNW458786 RXP458782:RXS458786 SHL458782:SHO458786 SRH458782:SRK458786 TBD458782:TBG458786 TKZ458782:TLC458786 TUV458782:TUY458786 UER458782:UEU458786 UON458782:UOQ458786 UYJ458782:UYM458786 VIF458782:VII458786 VSB458782:VSE458786 WBX458782:WCA458786 WLT458782:WLW458786 WVP458782:WVS458786 H524318:K524322 JD524318:JG524322 SZ524318:TC524322 ACV524318:ACY524322 AMR524318:AMU524322 AWN524318:AWQ524322 BGJ524318:BGM524322 BQF524318:BQI524322 CAB524318:CAE524322 CJX524318:CKA524322 CTT524318:CTW524322 DDP524318:DDS524322 DNL524318:DNO524322 DXH524318:DXK524322 EHD524318:EHG524322 EQZ524318:ERC524322 FAV524318:FAY524322 FKR524318:FKU524322 FUN524318:FUQ524322 GEJ524318:GEM524322 GOF524318:GOI524322 GYB524318:GYE524322 HHX524318:HIA524322 HRT524318:HRW524322 IBP524318:IBS524322 ILL524318:ILO524322 IVH524318:IVK524322 JFD524318:JFG524322 JOZ524318:JPC524322 JYV524318:JYY524322 KIR524318:KIU524322 KSN524318:KSQ524322 LCJ524318:LCM524322 LMF524318:LMI524322 LWB524318:LWE524322 MFX524318:MGA524322 MPT524318:MPW524322 MZP524318:MZS524322 NJL524318:NJO524322 NTH524318:NTK524322 ODD524318:ODG524322 OMZ524318:ONC524322 OWV524318:OWY524322 PGR524318:PGU524322 PQN524318:PQQ524322 QAJ524318:QAM524322 QKF524318:QKI524322 QUB524318:QUE524322 RDX524318:REA524322 RNT524318:RNW524322 RXP524318:RXS524322 SHL524318:SHO524322 SRH524318:SRK524322 TBD524318:TBG524322 TKZ524318:TLC524322 TUV524318:TUY524322 UER524318:UEU524322 UON524318:UOQ524322 UYJ524318:UYM524322 VIF524318:VII524322 VSB524318:VSE524322 WBX524318:WCA524322 WLT524318:WLW524322 WVP524318:WVS524322 H589854:K589858 JD589854:JG589858 SZ589854:TC589858 ACV589854:ACY589858 AMR589854:AMU589858 AWN589854:AWQ589858 BGJ589854:BGM589858 BQF589854:BQI589858 CAB589854:CAE589858 CJX589854:CKA589858 CTT589854:CTW589858 DDP589854:DDS589858 DNL589854:DNO589858 DXH589854:DXK589858 EHD589854:EHG589858 EQZ589854:ERC589858 FAV589854:FAY589858 FKR589854:FKU589858 FUN589854:FUQ589858 GEJ589854:GEM589858 GOF589854:GOI589858 GYB589854:GYE589858 HHX589854:HIA589858 HRT589854:HRW589858 IBP589854:IBS589858 ILL589854:ILO589858 IVH589854:IVK589858 JFD589854:JFG589858 JOZ589854:JPC589858 JYV589854:JYY589858 KIR589854:KIU589858 KSN589854:KSQ589858 LCJ589854:LCM589858 LMF589854:LMI589858 LWB589854:LWE589858 MFX589854:MGA589858 MPT589854:MPW589858 MZP589854:MZS589858 NJL589854:NJO589858 NTH589854:NTK589858 ODD589854:ODG589858 OMZ589854:ONC589858 OWV589854:OWY589858 PGR589854:PGU589858 PQN589854:PQQ589858 QAJ589854:QAM589858 QKF589854:QKI589858 QUB589854:QUE589858 RDX589854:REA589858 RNT589854:RNW589858 RXP589854:RXS589858 SHL589854:SHO589858 SRH589854:SRK589858 TBD589854:TBG589858 TKZ589854:TLC589858 TUV589854:TUY589858 UER589854:UEU589858 UON589854:UOQ589858 UYJ589854:UYM589858 VIF589854:VII589858 VSB589854:VSE589858 WBX589854:WCA589858 WLT589854:WLW589858 WVP589854:WVS589858 H655390:K655394 JD655390:JG655394 SZ655390:TC655394 ACV655390:ACY655394 AMR655390:AMU655394 AWN655390:AWQ655394 BGJ655390:BGM655394 BQF655390:BQI655394 CAB655390:CAE655394 CJX655390:CKA655394 CTT655390:CTW655394 DDP655390:DDS655394 DNL655390:DNO655394 DXH655390:DXK655394 EHD655390:EHG655394 EQZ655390:ERC655394 FAV655390:FAY655394 FKR655390:FKU655394 FUN655390:FUQ655394 GEJ655390:GEM655394 GOF655390:GOI655394 GYB655390:GYE655394 HHX655390:HIA655394 HRT655390:HRW655394 IBP655390:IBS655394 ILL655390:ILO655394 IVH655390:IVK655394 JFD655390:JFG655394 JOZ655390:JPC655394 JYV655390:JYY655394 KIR655390:KIU655394 KSN655390:KSQ655394 LCJ655390:LCM655394 LMF655390:LMI655394 LWB655390:LWE655394 MFX655390:MGA655394 MPT655390:MPW655394 MZP655390:MZS655394 NJL655390:NJO655394 NTH655390:NTK655394 ODD655390:ODG655394 OMZ655390:ONC655394 OWV655390:OWY655394 PGR655390:PGU655394 PQN655390:PQQ655394 QAJ655390:QAM655394 QKF655390:QKI655394 QUB655390:QUE655394 RDX655390:REA655394 RNT655390:RNW655394 RXP655390:RXS655394 SHL655390:SHO655394 SRH655390:SRK655394 TBD655390:TBG655394 TKZ655390:TLC655394 TUV655390:TUY655394 UER655390:UEU655394 UON655390:UOQ655394 UYJ655390:UYM655394 VIF655390:VII655394 VSB655390:VSE655394 WBX655390:WCA655394 WLT655390:WLW655394 WVP655390:WVS655394 H720926:K720930 JD720926:JG720930 SZ720926:TC720930 ACV720926:ACY720930 AMR720926:AMU720930 AWN720926:AWQ720930 BGJ720926:BGM720930 BQF720926:BQI720930 CAB720926:CAE720930 CJX720926:CKA720930 CTT720926:CTW720930 DDP720926:DDS720930 DNL720926:DNO720930 DXH720926:DXK720930 EHD720926:EHG720930 EQZ720926:ERC720930 FAV720926:FAY720930 FKR720926:FKU720930 FUN720926:FUQ720930 GEJ720926:GEM720930 GOF720926:GOI720930 GYB720926:GYE720930 HHX720926:HIA720930 HRT720926:HRW720930 IBP720926:IBS720930 ILL720926:ILO720930 IVH720926:IVK720930 JFD720926:JFG720930 JOZ720926:JPC720930 JYV720926:JYY720930 KIR720926:KIU720930 KSN720926:KSQ720930 LCJ720926:LCM720930 LMF720926:LMI720930 LWB720926:LWE720930 MFX720926:MGA720930 MPT720926:MPW720930 MZP720926:MZS720930 NJL720926:NJO720930 NTH720926:NTK720930 ODD720926:ODG720930 OMZ720926:ONC720930 OWV720926:OWY720930 PGR720926:PGU720930 PQN720926:PQQ720930 QAJ720926:QAM720930 QKF720926:QKI720930 QUB720926:QUE720930 RDX720926:REA720930 RNT720926:RNW720930 RXP720926:RXS720930 SHL720926:SHO720930 SRH720926:SRK720930 TBD720926:TBG720930 TKZ720926:TLC720930 TUV720926:TUY720930 UER720926:UEU720930 UON720926:UOQ720930 UYJ720926:UYM720930 VIF720926:VII720930 VSB720926:VSE720930 WBX720926:WCA720930 WLT720926:WLW720930 WVP720926:WVS720930 H786462:K786466 JD786462:JG786466 SZ786462:TC786466 ACV786462:ACY786466 AMR786462:AMU786466 AWN786462:AWQ786466 BGJ786462:BGM786466 BQF786462:BQI786466 CAB786462:CAE786466 CJX786462:CKA786466 CTT786462:CTW786466 DDP786462:DDS786466 DNL786462:DNO786466 DXH786462:DXK786466 EHD786462:EHG786466 EQZ786462:ERC786466 FAV786462:FAY786466 FKR786462:FKU786466 FUN786462:FUQ786466 GEJ786462:GEM786466 GOF786462:GOI786466 GYB786462:GYE786466 HHX786462:HIA786466 HRT786462:HRW786466 IBP786462:IBS786466 ILL786462:ILO786466 IVH786462:IVK786466 JFD786462:JFG786466 JOZ786462:JPC786466 JYV786462:JYY786466 KIR786462:KIU786466 KSN786462:KSQ786466 LCJ786462:LCM786466 LMF786462:LMI786466 LWB786462:LWE786466 MFX786462:MGA786466 MPT786462:MPW786466 MZP786462:MZS786466 NJL786462:NJO786466 NTH786462:NTK786466 ODD786462:ODG786466 OMZ786462:ONC786466 OWV786462:OWY786466 PGR786462:PGU786466 PQN786462:PQQ786466 QAJ786462:QAM786466 QKF786462:QKI786466 QUB786462:QUE786466 RDX786462:REA786466 RNT786462:RNW786466 RXP786462:RXS786466 SHL786462:SHO786466 SRH786462:SRK786466 TBD786462:TBG786466 TKZ786462:TLC786466 TUV786462:TUY786466 UER786462:UEU786466 UON786462:UOQ786466 UYJ786462:UYM786466 VIF786462:VII786466 VSB786462:VSE786466 WBX786462:WCA786466 WLT786462:WLW786466 WVP786462:WVS786466 H851998:K852002 JD851998:JG852002 SZ851998:TC852002 ACV851998:ACY852002 AMR851998:AMU852002 AWN851998:AWQ852002 BGJ851998:BGM852002 BQF851998:BQI852002 CAB851998:CAE852002 CJX851998:CKA852002 CTT851998:CTW852002 DDP851998:DDS852002 DNL851998:DNO852002 DXH851998:DXK852002 EHD851998:EHG852002 EQZ851998:ERC852002 FAV851998:FAY852002 FKR851998:FKU852002 FUN851998:FUQ852002 GEJ851998:GEM852002 GOF851998:GOI852002 GYB851998:GYE852002 HHX851998:HIA852002 HRT851998:HRW852002 IBP851998:IBS852002 ILL851998:ILO852002 IVH851998:IVK852002 JFD851998:JFG852002 JOZ851998:JPC852002 JYV851998:JYY852002 KIR851998:KIU852002 KSN851998:KSQ852002 LCJ851998:LCM852002 LMF851998:LMI852002 LWB851998:LWE852002 MFX851998:MGA852002 MPT851998:MPW852002 MZP851998:MZS852002 NJL851998:NJO852002 NTH851998:NTK852002 ODD851998:ODG852002 OMZ851998:ONC852002 OWV851998:OWY852002 PGR851998:PGU852002 PQN851998:PQQ852002 QAJ851998:QAM852002 QKF851998:QKI852002 QUB851998:QUE852002 RDX851998:REA852002 RNT851998:RNW852002 RXP851998:RXS852002 SHL851998:SHO852002 SRH851998:SRK852002 TBD851998:TBG852002 TKZ851998:TLC852002 TUV851998:TUY852002 UER851998:UEU852002 UON851998:UOQ852002 UYJ851998:UYM852002 VIF851998:VII852002 VSB851998:VSE852002 WBX851998:WCA852002 WLT851998:WLW852002 WVP851998:WVS852002 H917534:K917538 JD917534:JG917538 SZ917534:TC917538 ACV917534:ACY917538 AMR917534:AMU917538 AWN917534:AWQ917538 BGJ917534:BGM917538 BQF917534:BQI917538 CAB917534:CAE917538 CJX917534:CKA917538 CTT917534:CTW917538 DDP917534:DDS917538 DNL917534:DNO917538 DXH917534:DXK917538 EHD917534:EHG917538 EQZ917534:ERC917538 FAV917534:FAY917538 FKR917534:FKU917538 FUN917534:FUQ917538 GEJ917534:GEM917538 GOF917534:GOI917538 GYB917534:GYE917538 HHX917534:HIA917538 HRT917534:HRW917538 IBP917534:IBS917538 ILL917534:ILO917538 IVH917534:IVK917538 JFD917534:JFG917538 JOZ917534:JPC917538 JYV917534:JYY917538 KIR917534:KIU917538 KSN917534:KSQ917538 LCJ917534:LCM917538 LMF917534:LMI917538 LWB917534:LWE917538 MFX917534:MGA917538 MPT917534:MPW917538 MZP917534:MZS917538 NJL917534:NJO917538 NTH917534:NTK917538 ODD917534:ODG917538 OMZ917534:ONC917538 OWV917534:OWY917538 PGR917534:PGU917538 PQN917534:PQQ917538 QAJ917534:QAM917538 QKF917534:QKI917538 QUB917534:QUE917538 RDX917534:REA917538 RNT917534:RNW917538 RXP917534:RXS917538 SHL917534:SHO917538 SRH917534:SRK917538 TBD917534:TBG917538 TKZ917534:TLC917538 TUV917534:TUY917538 UER917534:UEU917538 UON917534:UOQ917538 UYJ917534:UYM917538 VIF917534:VII917538 VSB917534:VSE917538 WBX917534:WCA917538 WLT917534:WLW917538 WVP917534:WVS917538 H983070:K983074 JD983070:JG983074 SZ983070:TC983074 ACV983070:ACY983074 AMR983070:AMU983074 AWN983070:AWQ983074 BGJ983070:BGM983074 BQF983070:BQI983074 CAB983070:CAE983074 CJX983070:CKA983074 CTT983070:CTW983074 DDP983070:DDS983074 DNL983070:DNO983074 DXH983070:DXK983074 EHD983070:EHG983074 EQZ983070:ERC983074 FAV983070:FAY983074 FKR983070:FKU983074 FUN983070:FUQ983074 GEJ983070:GEM983074 GOF983070:GOI983074 GYB983070:GYE983074 HHX983070:HIA983074 HRT983070:HRW983074 IBP983070:IBS983074 ILL983070:ILO983074 IVH983070:IVK983074 JFD983070:JFG983074 JOZ983070:JPC983074 JYV983070:JYY983074 KIR983070:KIU983074 KSN983070:KSQ983074 LCJ983070:LCM983074 LMF983070:LMI983074 LWB983070:LWE983074 MFX983070:MGA983074 MPT983070:MPW983074 MZP983070:MZS983074 NJL983070:NJO983074 NTH983070:NTK983074 ODD983070:ODG983074 OMZ983070:ONC983074 OWV983070:OWY983074 PGR983070:PGU983074 PQN983070:PQQ983074 QAJ983070:QAM983074 QKF983070:QKI983074 QUB983070:QUE983074 RDX983070:REA983074 RNT983070:RNW983074 RXP983070:RXS983074 SHL983070:SHO983074 SRH983070:SRK983074 TBD983070:TBG983074 TKZ983070:TLC983074 TUV983070:TUY983074 UER983070:UEU983074 UON983070:UOQ983074 UYJ983070:UYM983074 VIF983070:VII983074 VSB983070:VSE983074 WBX983070:WCA983074 WLT983070:WLW983074 WVP983070:WVS983074 RXP983091:RXS983095 JQ131:JT135 TM131:TP135 ADI131:ADL135 ANE131:ANH135 AXA131:AXD135 BGW131:BGZ135 BQS131:BQV135 CAO131:CAR135 CKK131:CKN135 CUG131:CUJ135 DEC131:DEF135 DNY131:DOB135 DXU131:DXX135 EHQ131:EHT135 ERM131:ERP135 FBI131:FBL135 FLE131:FLH135 FVA131:FVD135 GEW131:GEZ135 GOS131:GOV135 GYO131:GYR135 HIK131:HIN135 HSG131:HSJ135 ICC131:ICF135 ILY131:IMB135 IVU131:IVX135 JFQ131:JFT135 JPM131:JPP135 JZI131:JZL135 KJE131:KJH135 KTA131:KTD135 LCW131:LCZ135 LMS131:LMV135 LWO131:LWR135 MGK131:MGN135 MQG131:MQJ135 NAC131:NAF135 NJY131:NKB135 NTU131:NTX135 ODQ131:ODT135 ONM131:ONP135 OXI131:OXL135 PHE131:PHH135 PRA131:PRD135 QAW131:QAZ135 QKS131:QKV135 QUO131:QUR135 REK131:REN135 ROG131:ROJ135 RYC131:RYF135 SHY131:SIB135 SRU131:SRX135 TBQ131:TBT135 TLM131:TLP135 TVI131:TVL135 UFE131:UFH135 UPA131:UPD135 UYW131:UYZ135 VIS131:VIV135 VSO131:VSR135 WCK131:WCN135 WMG131:WMJ135 WWC131:WWF135 U65566:X65570 JQ65566:JT65570 TM65566:TP65570 ADI65566:ADL65570 ANE65566:ANH65570 AXA65566:AXD65570 BGW65566:BGZ65570 BQS65566:BQV65570 CAO65566:CAR65570 CKK65566:CKN65570 CUG65566:CUJ65570 DEC65566:DEF65570 DNY65566:DOB65570 DXU65566:DXX65570 EHQ65566:EHT65570 ERM65566:ERP65570 FBI65566:FBL65570 FLE65566:FLH65570 FVA65566:FVD65570 GEW65566:GEZ65570 GOS65566:GOV65570 GYO65566:GYR65570 HIK65566:HIN65570 HSG65566:HSJ65570 ICC65566:ICF65570 ILY65566:IMB65570 IVU65566:IVX65570 JFQ65566:JFT65570 JPM65566:JPP65570 JZI65566:JZL65570 KJE65566:KJH65570 KTA65566:KTD65570 LCW65566:LCZ65570 LMS65566:LMV65570 LWO65566:LWR65570 MGK65566:MGN65570 MQG65566:MQJ65570 NAC65566:NAF65570 NJY65566:NKB65570 NTU65566:NTX65570 ODQ65566:ODT65570 ONM65566:ONP65570 OXI65566:OXL65570 PHE65566:PHH65570 PRA65566:PRD65570 QAW65566:QAZ65570 QKS65566:QKV65570 QUO65566:QUR65570 REK65566:REN65570 ROG65566:ROJ65570 RYC65566:RYF65570 SHY65566:SIB65570 SRU65566:SRX65570 TBQ65566:TBT65570 TLM65566:TLP65570 TVI65566:TVL65570 UFE65566:UFH65570 UPA65566:UPD65570 UYW65566:UYZ65570 VIS65566:VIV65570 VSO65566:VSR65570 WCK65566:WCN65570 WMG65566:WMJ65570 WWC65566:WWF65570 U131102:X131106 JQ131102:JT131106 TM131102:TP131106 ADI131102:ADL131106 ANE131102:ANH131106 AXA131102:AXD131106 BGW131102:BGZ131106 BQS131102:BQV131106 CAO131102:CAR131106 CKK131102:CKN131106 CUG131102:CUJ131106 DEC131102:DEF131106 DNY131102:DOB131106 DXU131102:DXX131106 EHQ131102:EHT131106 ERM131102:ERP131106 FBI131102:FBL131106 FLE131102:FLH131106 FVA131102:FVD131106 GEW131102:GEZ131106 GOS131102:GOV131106 GYO131102:GYR131106 HIK131102:HIN131106 HSG131102:HSJ131106 ICC131102:ICF131106 ILY131102:IMB131106 IVU131102:IVX131106 JFQ131102:JFT131106 JPM131102:JPP131106 JZI131102:JZL131106 KJE131102:KJH131106 KTA131102:KTD131106 LCW131102:LCZ131106 LMS131102:LMV131106 LWO131102:LWR131106 MGK131102:MGN131106 MQG131102:MQJ131106 NAC131102:NAF131106 NJY131102:NKB131106 NTU131102:NTX131106 ODQ131102:ODT131106 ONM131102:ONP131106 OXI131102:OXL131106 PHE131102:PHH131106 PRA131102:PRD131106 QAW131102:QAZ131106 QKS131102:QKV131106 QUO131102:QUR131106 REK131102:REN131106 ROG131102:ROJ131106 RYC131102:RYF131106 SHY131102:SIB131106 SRU131102:SRX131106 TBQ131102:TBT131106 TLM131102:TLP131106 TVI131102:TVL131106 UFE131102:UFH131106 UPA131102:UPD131106 UYW131102:UYZ131106 VIS131102:VIV131106 VSO131102:VSR131106 WCK131102:WCN131106 WMG131102:WMJ131106 WWC131102:WWF131106 U196638:X196642 JQ196638:JT196642 TM196638:TP196642 ADI196638:ADL196642 ANE196638:ANH196642 AXA196638:AXD196642 BGW196638:BGZ196642 BQS196638:BQV196642 CAO196638:CAR196642 CKK196638:CKN196642 CUG196638:CUJ196642 DEC196638:DEF196642 DNY196638:DOB196642 DXU196638:DXX196642 EHQ196638:EHT196642 ERM196638:ERP196642 FBI196638:FBL196642 FLE196638:FLH196642 FVA196638:FVD196642 GEW196638:GEZ196642 GOS196638:GOV196642 GYO196638:GYR196642 HIK196638:HIN196642 HSG196638:HSJ196642 ICC196638:ICF196642 ILY196638:IMB196642 IVU196638:IVX196642 JFQ196638:JFT196642 JPM196638:JPP196642 JZI196638:JZL196642 KJE196638:KJH196642 KTA196638:KTD196642 LCW196638:LCZ196642 LMS196638:LMV196642 LWO196638:LWR196642 MGK196638:MGN196642 MQG196638:MQJ196642 NAC196638:NAF196642 NJY196638:NKB196642 NTU196638:NTX196642 ODQ196638:ODT196642 ONM196638:ONP196642 OXI196638:OXL196642 PHE196638:PHH196642 PRA196638:PRD196642 QAW196638:QAZ196642 QKS196638:QKV196642 QUO196638:QUR196642 REK196638:REN196642 ROG196638:ROJ196642 RYC196638:RYF196642 SHY196638:SIB196642 SRU196638:SRX196642 TBQ196638:TBT196642 TLM196638:TLP196642 TVI196638:TVL196642 UFE196638:UFH196642 UPA196638:UPD196642 UYW196638:UYZ196642 VIS196638:VIV196642 VSO196638:VSR196642 WCK196638:WCN196642 WMG196638:WMJ196642 WWC196638:WWF196642 U262174:X262178 JQ262174:JT262178 TM262174:TP262178 ADI262174:ADL262178 ANE262174:ANH262178 AXA262174:AXD262178 BGW262174:BGZ262178 BQS262174:BQV262178 CAO262174:CAR262178 CKK262174:CKN262178 CUG262174:CUJ262178 DEC262174:DEF262178 DNY262174:DOB262178 DXU262174:DXX262178 EHQ262174:EHT262178 ERM262174:ERP262178 FBI262174:FBL262178 FLE262174:FLH262178 FVA262174:FVD262178 GEW262174:GEZ262178 GOS262174:GOV262178 GYO262174:GYR262178 HIK262174:HIN262178 HSG262174:HSJ262178 ICC262174:ICF262178 ILY262174:IMB262178 IVU262174:IVX262178 JFQ262174:JFT262178 JPM262174:JPP262178 JZI262174:JZL262178 KJE262174:KJH262178 KTA262174:KTD262178 LCW262174:LCZ262178 LMS262174:LMV262178 LWO262174:LWR262178 MGK262174:MGN262178 MQG262174:MQJ262178 NAC262174:NAF262178 NJY262174:NKB262178 NTU262174:NTX262178 ODQ262174:ODT262178 ONM262174:ONP262178 OXI262174:OXL262178 PHE262174:PHH262178 PRA262174:PRD262178 QAW262174:QAZ262178 QKS262174:QKV262178 QUO262174:QUR262178 REK262174:REN262178 ROG262174:ROJ262178 RYC262174:RYF262178 SHY262174:SIB262178 SRU262174:SRX262178 TBQ262174:TBT262178 TLM262174:TLP262178 TVI262174:TVL262178 UFE262174:UFH262178 UPA262174:UPD262178 UYW262174:UYZ262178 VIS262174:VIV262178 VSO262174:VSR262178 WCK262174:WCN262178 WMG262174:WMJ262178 WWC262174:WWF262178 U327710:X327714 JQ327710:JT327714 TM327710:TP327714 ADI327710:ADL327714 ANE327710:ANH327714 AXA327710:AXD327714 BGW327710:BGZ327714 BQS327710:BQV327714 CAO327710:CAR327714 CKK327710:CKN327714 CUG327710:CUJ327714 DEC327710:DEF327714 DNY327710:DOB327714 DXU327710:DXX327714 EHQ327710:EHT327714 ERM327710:ERP327714 FBI327710:FBL327714 FLE327710:FLH327714 FVA327710:FVD327714 GEW327710:GEZ327714 GOS327710:GOV327714 GYO327710:GYR327714 HIK327710:HIN327714 HSG327710:HSJ327714 ICC327710:ICF327714 ILY327710:IMB327714 IVU327710:IVX327714 JFQ327710:JFT327714 JPM327710:JPP327714 JZI327710:JZL327714 KJE327710:KJH327714 KTA327710:KTD327714 LCW327710:LCZ327714 LMS327710:LMV327714 LWO327710:LWR327714 MGK327710:MGN327714 MQG327710:MQJ327714 NAC327710:NAF327714 NJY327710:NKB327714 NTU327710:NTX327714 ODQ327710:ODT327714 ONM327710:ONP327714 OXI327710:OXL327714 PHE327710:PHH327714 PRA327710:PRD327714 QAW327710:QAZ327714 QKS327710:QKV327714 QUO327710:QUR327714 REK327710:REN327714 ROG327710:ROJ327714 RYC327710:RYF327714 SHY327710:SIB327714 SRU327710:SRX327714 TBQ327710:TBT327714 TLM327710:TLP327714 TVI327710:TVL327714 UFE327710:UFH327714 UPA327710:UPD327714 UYW327710:UYZ327714 VIS327710:VIV327714 VSO327710:VSR327714 WCK327710:WCN327714 WMG327710:WMJ327714 WWC327710:WWF327714 U393246:X393250 JQ393246:JT393250 TM393246:TP393250 ADI393246:ADL393250 ANE393246:ANH393250 AXA393246:AXD393250 BGW393246:BGZ393250 BQS393246:BQV393250 CAO393246:CAR393250 CKK393246:CKN393250 CUG393246:CUJ393250 DEC393246:DEF393250 DNY393246:DOB393250 DXU393246:DXX393250 EHQ393246:EHT393250 ERM393246:ERP393250 FBI393246:FBL393250 FLE393246:FLH393250 FVA393246:FVD393250 GEW393246:GEZ393250 GOS393246:GOV393250 GYO393246:GYR393250 HIK393246:HIN393250 HSG393246:HSJ393250 ICC393246:ICF393250 ILY393246:IMB393250 IVU393246:IVX393250 JFQ393246:JFT393250 JPM393246:JPP393250 JZI393246:JZL393250 KJE393246:KJH393250 KTA393246:KTD393250 LCW393246:LCZ393250 LMS393246:LMV393250 LWO393246:LWR393250 MGK393246:MGN393250 MQG393246:MQJ393250 NAC393246:NAF393250 NJY393246:NKB393250 NTU393246:NTX393250 ODQ393246:ODT393250 ONM393246:ONP393250 OXI393246:OXL393250 PHE393246:PHH393250 PRA393246:PRD393250 QAW393246:QAZ393250 QKS393246:QKV393250 QUO393246:QUR393250 REK393246:REN393250 ROG393246:ROJ393250 RYC393246:RYF393250 SHY393246:SIB393250 SRU393246:SRX393250 TBQ393246:TBT393250 TLM393246:TLP393250 TVI393246:TVL393250 UFE393246:UFH393250 UPA393246:UPD393250 UYW393246:UYZ393250 VIS393246:VIV393250 VSO393246:VSR393250 WCK393246:WCN393250 WMG393246:WMJ393250 WWC393246:WWF393250 U458782:X458786 JQ458782:JT458786 TM458782:TP458786 ADI458782:ADL458786 ANE458782:ANH458786 AXA458782:AXD458786 BGW458782:BGZ458786 BQS458782:BQV458786 CAO458782:CAR458786 CKK458782:CKN458786 CUG458782:CUJ458786 DEC458782:DEF458786 DNY458782:DOB458786 DXU458782:DXX458786 EHQ458782:EHT458786 ERM458782:ERP458786 FBI458782:FBL458786 FLE458782:FLH458786 FVA458782:FVD458786 GEW458782:GEZ458786 GOS458782:GOV458786 GYO458782:GYR458786 HIK458782:HIN458786 HSG458782:HSJ458786 ICC458782:ICF458786 ILY458782:IMB458786 IVU458782:IVX458786 JFQ458782:JFT458786 JPM458782:JPP458786 JZI458782:JZL458786 KJE458782:KJH458786 KTA458782:KTD458786 LCW458782:LCZ458786 LMS458782:LMV458786 LWO458782:LWR458786 MGK458782:MGN458786 MQG458782:MQJ458786 NAC458782:NAF458786 NJY458782:NKB458786 NTU458782:NTX458786 ODQ458782:ODT458786 ONM458782:ONP458786 OXI458782:OXL458786 PHE458782:PHH458786 PRA458782:PRD458786 QAW458782:QAZ458786 QKS458782:QKV458786 QUO458782:QUR458786 REK458782:REN458786 ROG458782:ROJ458786 RYC458782:RYF458786 SHY458782:SIB458786 SRU458782:SRX458786 TBQ458782:TBT458786 TLM458782:TLP458786 TVI458782:TVL458786 UFE458782:UFH458786 UPA458782:UPD458786 UYW458782:UYZ458786 VIS458782:VIV458786 VSO458782:VSR458786 WCK458782:WCN458786 WMG458782:WMJ458786 WWC458782:WWF458786 U524318:X524322 JQ524318:JT524322 TM524318:TP524322 ADI524318:ADL524322 ANE524318:ANH524322 AXA524318:AXD524322 BGW524318:BGZ524322 BQS524318:BQV524322 CAO524318:CAR524322 CKK524318:CKN524322 CUG524318:CUJ524322 DEC524318:DEF524322 DNY524318:DOB524322 DXU524318:DXX524322 EHQ524318:EHT524322 ERM524318:ERP524322 FBI524318:FBL524322 FLE524318:FLH524322 FVA524318:FVD524322 GEW524318:GEZ524322 GOS524318:GOV524322 GYO524318:GYR524322 HIK524318:HIN524322 HSG524318:HSJ524322 ICC524318:ICF524322 ILY524318:IMB524322 IVU524318:IVX524322 JFQ524318:JFT524322 JPM524318:JPP524322 JZI524318:JZL524322 KJE524318:KJH524322 KTA524318:KTD524322 LCW524318:LCZ524322 LMS524318:LMV524322 LWO524318:LWR524322 MGK524318:MGN524322 MQG524318:MQJ524322 NAC524318:NAF524322 NJY524318:NKB524322 NTU524318:NTX524322 ODQ524318:ODT524322 ONM524318:ONP524322 OXI524318:OXL524322 PHE524318:PHH524322 PRA524318:PRD524322 QAW524318:QAZ524322 QKS524318:QKV524322 QUO524318:QUR524322 REK524318:REN524322 ROG524318:ROJ524322 RYC524318:RYF524322 SHY524318:SIB524322 SRU524318:SRX524322 TBQ524318:TBT524322 TLM524318:TLP524322 TVI524318:TVL524322 UFE524318:UFH524322 UPA524318:UPD524322 UYW524318:UYZ524322 VIS524318:VIV524322 VSO524318:VSR524322 WCK524318:WCN524322 WMG524318:WMJ524322 WWC524318:WWF524322 U589854:X589858 JQ589854:JT589858 TM589854:TP589858 ADI589854:ADL589858 ANE589854:ANH589858 AXA589854:AXD589858 BGW589854:BGZ589858 BQS589854:BQV589858 CAO589854:CAR589858 CKK589854:CKN589858 CUG589854:CUJ589858 DEC589854:DEF589858 DNY589854:DOB589858 DXU589854:DXX589858 EHQ589854:EHT589858 ERM589854:ERP589858 FBI589854:FBL589858 FLE589854:FLH589858 FVA589854:FVD589858 GEW589854:GEZ589858 GOS589854:GOV589858 GYO589854:GYR589858 HIK589854:HIN589858 HSG589854:HSJ589858 ICC589854:ICF589858 ILY589854:IMB589858 IVU589854:IVX589858 JFQ589854:JFT589858 JPM589854:JPP589858 JZI589854:JZL589858 KJE589854:KJH589858 KTA589854:KTD589858 LCW589854:LCZ589858 LMS589854:LMV589858 LWO589854:LWR589858 MGK589854:MGN589858 MQG589854:MQJ589858 NAC589854:NAF589858 NJY589854:NKB589858 NTU589854:NTX589858 ODQ589854:ODT589858 ONM589854:ONP589858 OXI589854:OXL589858 PHE589854:PHH589858 PRA589854:PRD589858 QAW589854:QAZ589858 QKS589854:QKV589858 QUO589854:QUR589858 REK589854:REN589858 ROG589854:ROJ589858 RYC589854:RYF589858 SHY589854:SIB589858 SRU589854:SRX589858 TBQ589854:TBT589858 TLM589854:TLP589858 TVI589854:TVL589858 UFE589854:UFH589858 UPA589854:UPD589858 UYW589854:UYZ589858 VIS589854:VIV589858 VSO589854:VSR589858 WCK589854:WCN589858 WMG589854:WMJ589858 WWC589854:WWF589858 U655390:X655394 JQ655390:JT655394 TM655390:TP655394 ADI655390:ADL655394 ANE655390:ANH655394 AXA655390:AXD655394 BGW655390:BGZ655394 BQS655390:BQV655394 CAO655390:CAR655394 CKK655390:CKN655394 CUG655390:CUJ655394 DEC655390:DEF655394 DNY655390:DOB655394 DXU655390:DXX655394 EHQ655390:EHT655394 ERM655390:ERP655394 FBI655390:FBL655394 FLE655390:FLH655394 FVA655390:FVD655394 GEW655390:GEZ655394 GOS655390:GOV655394 GYO655390:GYR655394 HIK655390:HIN655394 HSG655390:HSJ655394 ICC655390:ICF655394 ILY655390:IMB655394 IVU655390:IVX655394 JFQ655390:JFT655394 JPM655390:JPP655394 JZI655390:JZL655394 KJE655390:KJH655394 KTA655390:KTD655394 LCW655390:LCZ655394 LMS655390:LMV655394 LWO655390:LWR655394 MGK655390:MGN655394 MQG655390:MQJ655394 NAC655390:NAF655394 NJY655390:NKB655394 NTU655390:NTX655394 ODQ655390:ODT655394 ONM655390:ONP655394 OXI655390:OXL655394 PHE655390:PHH655394 PRA655390:PRD655394 QAW655390:QAZ655394 QKS655390:QKV655394 QUO655390:QUR655394 REK655390:REN655394 ROG655390:ROJ655394 RYC655390:RYF655394 SHY655390:SIB655394 SRU655390:SRX655394 TBQ655390:TBT655394 TLM655390:TLP655394 TVI655390:TVL655394 UFE655390:UFH655394 UPA655390:UPD655394 UYW655390:UYZ655394 VIS655390:VIV655394 VSO655390:VSR655394 WCK655390:WCN655394 WMG655390:WMJ655394 WWC655390:WWF655394 U720926:X720930 JQ720926:JT720930 TM720926:TP720930 ADI720926:ADL720930 ANE720926:ANH720930 AXA720926:AXD720930 BGW720926:BGZ720930 BQS720926:BQV720930 CAO720926:CAR720930 CKK720926:CKN720930 CUG720926:CUJ720930 DEC720926:DEF720930 DNY720926:DOB720930 DXU720926:DXX720930 EHQ720926:EHT720930 ERM720926:ERP720930 FBI720926:FBL720930 FLE720926:FLH720930 FVA720926:FVD720930 GEW720926:GEZ720930 GOS720926:GOV720930 GYO720926:GYR720930 HIK720926:HIN720930 HSG720926:HSJ720930 ICC720926:ICF720930 ILY720926:IMB720930 IVU720926:IVX720930 JFQ720926:JFT720930 JPM720926:JPP720930 JZI720926:JZL720930 KJE720926:KJH720930 KTA720926:KTD720930 LCW720926:LCZ720930 LMS720926:LMV720930 LWO720926:LWR720930 MGK720926:MGN720930 MQG720926:MQJ720930 NAC720926:NAF720930 NJY720926:NKB720930 NTU720926:NTX720930 ODQ720926:ODT720930 ONM720926:ONP720930 OXI720926:OXL720930 PHE720926:PHH720930 PRA720926:PRD720930 QAW720926:QAZ720930 QKS720926:QKV720930 QUO720926:QUR720930 REK720926:REN720930 ROG720926:ROJ720930 RYC720926:RYF720930 SHY720926:SIB720930 SRU720926:SRX720930 TBQ720926:TBT720930 TLM720926:TLP720930 TVI720926:TVL720930 UFE720926:UFH720930 UPA720926:UPD720930 UYW720926:UYZ720930 VIS720926:VIV720930 VSO720926:VSR720930 WCK720926:WCN720930 WMG720926:WMJ720930 WWC720926:WWF720930 U786462:X786466 JQ786462:JT786466 TM786462:TP786466 ADI786462:ADL786466 ANE786462:ANH786466 AXA786462:AXD786466 BGW786462:BGZ786466 BQS786462:BQV786466 CAO786462:CAR786466 CKK786462:CKN786466 CUG786462:CUJ786466 DEC786462:DEF786466 DNY786462:DOB786466 DXU786462:DXX786466 EHQ786462:EHT786466 ERM786462:ERP786466 FBI786462:FBL786466 FLE786462:FLH786466 FVA786462:FVD786466 GEW786462:GEZ786466 GOS786462:GOV786466 GYO786462:GYR786466 HIK786462:HIN786466 HSG786462:HSJ786466 ICC786462:ICF786466 ILY786462:IMB786466 IVU786462:IVX786466 JFQ786462:JFT786466 JPM786462:JPP786466 JZI786462:JZL786466 KJE786462:KJH786466 KTA786462:KTD786466 LCW786462:LCZ786466 LMS786462:LMV786466 LWO786462:LWR786466 MGK786462:MGN786466 MQG786462:MQJ786466 NAC786462:NAF786466 NJY786462:NKB786466 NTU786462:NTX786466 ODQ786462:ODT786466 ONM786462:ONP786466 OXI786462:OXL786466 PHE786462:PHH786466 PRA786462:PRD786466 QAW786462:QAZ786466 QKS786462:QKV786466 QUO786462:QUR786466 REK786462:REN786466 ROG786462:ROJ786466 RYC786462:RYF786466 SHY786462:SIB786466 SRU786462:SRX786466 TBQ786462:TBT786466 TLM786462:TLP786466 TVI786462:TVL786466 UFE786462:UFH786466 UPA786462:UPD786466 UYW786462:UYZ786466 VIS786462:VIV786466 VSO786462:VSR786466 WCK786462:WCN786466 WMG786462:WMJ786466 WWC786462:WWF786466 U851998:X852002 JQ851998:JT852002 TM851998:TP852002 ADI851998:ADL852002 ANE851998:ANH852002 AXA851998:AXD852002 BGW851998:BGZ852002 BQS851998:BQV852002 CAO851998:CAR852002 CKK851998:CKN852002 CUG851998:CUJ852002 DEC851998:DEF852002 DNY851998:DOB852002 DXU851998:DXX852002 EHQ851998:EHT852002 ERM851998:ERP852002 FBI851998:FBL852002 FLE851998:FLH852002 FVA851998:FVD852002 GEW851998:GEZ852002 GOS851998:GOV852002 GYO851998:GYR852002 HIK851998:HIN852002 HSG851998:HSJ852002 ICC851998:ICF852002 ILY851998:IMB852002 IVU851998:IVX852002 JFQ851998:JFT852002 JPM851998:JPP852002 JZI851998:JZL852002 KJE851998:KJH852002 KTA851998:KTD852002 LCW851998:LCZ852002 LMS851998:LMV852002 LWO851998:LWR852002 MGK851998:MGN852002 MQG851998:MQJ852002 NAC851998:NAF852002 NJY851998:NKB852002 NTU851998:NTX852002 ODQ851998:ODT852002 ONM851998:ONP852002 OXI851998:OXL852002 PHE851998:PHH852002 PRA851998:PRD852002 QAW851998:QAZ852002 QKS851998:QKV852002 QUO851998:QUR852002 REK851998:REN852002 ROG851998:ROJ852002 RYC851998:RYF852002 SHY851998:SIB852002 SRU851998:SRX852002 TBQ851998:TBT852002 TLM851998:TLP852002 TVI851998:TVL852002 UFE851998:UFH852002 UPA851998:UPD852002 UYW851998:UYZ852002 VIS851998:VIV852002 VSO851998:VSR852002 WCK851998:WCN852002 WMG851998:WMJ852002 WWC851998:WWF852002 U917534:X917538 JQ917534:JT917538 TM917534:TP917538 ADI917534:ADL917538 ANE917534:ANH917538 AXA917534:AXD917538 BGW917534:BGZ917538 BQS917534:BQV917538 CAO917534:CAR917538 CKK917534:CKN917538 CUG917534:CUJ917538 DEC917534:DEF917538 DNY917534:DOB917538 DXU917534:DXX917538 EHQ917534:EHT917538 ERM917534:ERP917538 FBI917534:FBL917538 FLE917534:FLH917538 FVA917534:FVD917538 GEW917534:GEZ917538 GOS917534:GOV917538 GYO917534:GYR917538 HIK917534:HIN917538 HSG917534:HSJ917538 ICC917534:ICF917538 ILY917534:IMB917538 IVU917534:IVX917538 JFQ917534:JFT917538 JPM917534:JPP917538 JZI917534:JZL917538 KJE917534:KJH917538 KTA917534:KTD917538 LCW917534:LCZ917538 LMS917534:LMV917538 LWO917534:LWR917538 MGK917534:MGN917538 MQG917534:MQJ917538 NAC917534:NAF917538 NJY917534:NKB917538 NTU917534:NTX917538 ODQ917534:ODT917538 ONM917534:ONP917538 OXI917534:OXL917538 PHE917534:PHH917538 PRA917534:PRD917538 QAW917534:QAZ917538 QKS917534:QKV917538 QUO917534:QUR917538 REK917534:REN917538 ROG917534:ROJ917538 RYC917534:RYF917538 SHY917534:SIB917538 SRU917534:SRX917538 TBQ917534:TBT917538 TLM917534:TLP917538 TVI917534:TVL917538 UFE917534:UFH917538 UPA917534:UPD917538 UYW917534:UYZ917538 VIS917534:VIV917538 VSO917534:VSR917538 WCK917534:WCN917538 WMG917534:WMJ917538 WWC917534:WWF917538 U983070:X983074 JQ983070:JT983074 TM983070:TP983074 ADI983070:ADL983074 ANE983070:ANH983074 AXA983070:AXD983074 BGW983070:BGZ983074 BQS983070:BQV983074 CAO983070:CAR983074 CKK983070:CKN983074 CUG983070:CUJ983074 DEC983070:DEF983074 DNY983070:DOB983074 DXU983070:DXX983074 EHQ983070:EHT983074 ERM983070:ERP983074 FBI983070:FBL983074 FLE983070:FLH983074 FVA983070:FVD983074 GEW983070:GEZ983074 GOS983070:GOV983074 GYO983070:GYR983074 HIK983070:HIN983074 HSG983070:HSJ983074 ICC983070:ICF983074 ILY983070:IMB983074 IVU983070:IVX983074 JFQ983070:JFT983074 JPM983070:JPP983074 JZI983070:JZL983074 KJE983070:KJH983074 KTA983070:KTD983074 LCW983070:LCZ983074 LMS983070:LMV983074 LWO983070:LWR983074 MGK983070:MGN983074 MQG983070:MQJ983074 NAC983070:NAF983074 NJY983070:NKB983074 NTU983070:NTX983074 ODQ983070:ODT983074 ONM983070:ONP983074 OXI983070:OXL983074 PHE983070:PHH983074 PRA983070:PRD983074 QAW983070:QAZ983074 QKS983070:QKV983074 QUO983070:QUR983074 REK983070:REN983074 ROG983070:ROJ983074 RYC983070:RYF983074 SHY983070:SIB983074 SRU983070:SRX983074 TBQ983070:TBT983074 TLM983070:TLP983074 TVI983070:TVL983074 UFE983070:UFH983074 UPA983070:UPD983074 UYW983070:UYZ983074 VIS983070:VIV983074 VSO983070:VSR983074 WCK983070:WCN983074 WMG983070:WMJ983074 WWC983070:WWF983074 RNT983091:RNW983095 JD152:JG156 SZ152:TC156 ACV152:ACY156 AMR152:AMU156 AWN152:AWQ156 BGJ152:BGM156 BQF152:BQI156 CAB152:CAE156 CJX152:CKA156 CTT152:CTW156 DDP152:DDS156 DNL152:DNO156 DXH152:DXK156 EHD152:EHG156 EQZ152:ERC156 FAV152:FAY156 FKR152:FKU156 FUN152:FUQ156 GEJ152:GEM156 GOF152:GOI156 GYB152:GYE156 HHX152:HIA156 HRT152:HRW156 IBP152:IBS156 ILL152:ILO156 IVH152:IVK156 JFD152:JFG156 JOZ152:JPC156 JYV152:JYY156 KIR152:KIU156 KSN152:KSQ156 LCJ152:LCM156 LMF152:LMI156 LWB152:LWE156 MFX152:MGA156 MPT152:MPW156 MZP152:MZS156 NJL152:NJO156 NTH152:NTK156 ODD152:ODG156 OMZ152:ONC156 OWV152:OWY156 PGR152:PGU156 PQN152:PQQ156 QAJ152:QAM156 QKF152:QKI156 QUB152:QUE156 RDX152:REA156 RNT152:RNW156 RXP152:RXS156 SHL152:SHO156 SRH152:SRK156 TBD152:TBG156 TKZ152:TLC156 TUV152:TUY156 UER152:UEU156 UON152:UOQ156 UYJ152:UYM156 VIF152:VII156 VSB152:VSE156 WBX152:WCA156 WLT152:WLW156 WVP152:WVS156 H65587:K65591 JD65587:JG65591 SZ65587:TC65591 ACV65587:ACY65591 AMR65587:AMU65591 AWN65587:AWQ65591 BGJ65587:BGM65591 BQF65587:BQI65591 CAB65587:CAE65591 CJX65587:CKA65591 CTT65587:CTW65591 DDP65587:DDS65591 DNL65587:DNO65591 DXH65587:DXK65591 EHD65587:EHG65591 EQZ65587:ERC65591 FAV65587:FAY65591 FKR65587:FKU65591 FUN65587:FUQ65591 GEJ65587:GEM65591 GOF65587:GOI65591 GYB65587:GYE65591 HHX65587:HIA65591 HRT65587:HRW65591 IBP65587:IBS65591 ILL65587:ILO65591 IVH65587:IVK65591 JFD65587:JFG65591 JOZ65587:JPC65591 JYV65587:JYY65591 KIR65587:KIU65591 KSN65587:KSQ65591 LCJ65587:LCM65591 LMF65587:LMI65591 LWB65587:LWE65591 MFX65587:MGA65591 MPT65587:MPW65591 MZP65587:MZS65591 NJL65587:NJO65591 NTH65587:NTK65591 ODD65587:ODG65591 OMZ65587:ONC65591 OWV65587:OWY65591 PGR65587:PGU65591 PQN65587:PQQ65591 QAJ65587:QAM65591 QKF65587:QKI65591 QUB65587:QUE65591 RDX65587:REA65591 RNT65587:RNW65591 RXP65587:RXS65591 SHL65587:SHO65591 SRH65587:SRK65591 TBD65587:TBG65591 TKZ65587:TLC65591 TUV65587:TUY65591 UER65587:UEU65591 UON65587:UOQ65591 UYJ65587:UYM65591 VIF65587:VII65591 VSB65587:VSE65591 WBX65587:WCA65591 WLT65587:WLW65591 WVP65587:WVS65591 H131123:K131127 JD131123:JG131127 SZ131123:TC131127 ACV131123:ACY131127 AMR131123:AMU131127 AWN131123:AWQ131127 BGJ131123:BGM131127 BQF131123:BQI131127 CAB131123:CAE131127 CJX131123:CKA131127 CTT131123:CTW131127 DDP131123:DDS131127 DNL131123:DNO131127 DXH131123:DXK131127 EHD131123:EHG131127 EQZ131123:ERC131127 FAV131123:FAY131127 FKR131123:FKU131127 FUN131123:FUQ131127 GEJ131123:GEM131127 GOF131123:GOI131127 GYB131123:GYE131127 HHX131123:HIA131127 HRT131123:HRW131127 IBP131123:IBS131127 ILL131123:ILO131127 IVH131123:IVK131127 JFD131123:JFG131127 JOZ131123:JPC131127 JYV131123:JYY131127 KIR131123:KIU131127 KSN131123:KSQ131127 LCJ131123:LCM131127 LMF131123:LMI131127 LWB131123:LWE131127 MFX131123:MGA131127 MPT131123:MPW131127 MZP131123:MZS131127 NJL131123:NJO131127 NTH131123:NTK131127 ODD131123:ODG131127 OMZ131123:ONC131127 OWV131123:OWY131127 PGR131123:PGU131127 PQN131123:PQQ131127 QAJ131123:QAM131127 QKF131123:QKI131127 QUB131123:QUE131127 RDX131123:REA131127 RNT131123:RNW131127 RXP131123:RXS131127 SHL131123:SHO131127 SRH131123:SRK131127 TBD131123:TBG131127 TKZ131123:TLC131127 TUV131123:TUY131127 UER131123:UEU131127 UON131123:UOQ131127 UYJ131123:UYM131127 VIF131123:VII131127 VSB131123:VSE131127 WBX131123:WCA131127 WLT131123:WLW131127 WVP131123:WVS131127 H196659:K196663 JD196659:JG196663 SZ196659:TC196663 ACV196659:ACY196663 AMR196659:AMU196663 AWN196659:AWQ196663 BGJ196659:BGM196663 BQF196659:BQI196663 CAB196659:CAE196663 CJX196659:CKA196663 CTT196659:CTW196663 DDP196659:DDS196663 DNL196659:DNO196663 DXH196659:DXK196663 EHD196659:EHG196663 EQZ196659:ERC196663 FAV196659:FAY196663 FKR196659:FKU196663 FUN196659:FUQ196663 GEJ196659:GEM196663 GOF196659:GOI196663 GYB196659:GYE196663 HHX196659:HIA196663 HRT196659:HRW196663 IBP196659:IBS196663 ILL196659:ILO196663 IVH196659:IVK196663 JFD196659:JFG196663 JOZ196659:JPC196663 JYV196659:JYY196663 KIR196659:KIU196663 KSN196659:KSQ196663 LCJ196659:LCM196663 LMF196659:LMI196663 LWB196659:LWE196663 MFX196659:MGA196663 MPT196659:MPW196663 MZP196659:MZS196663 NJL196659:NJO196663 NTH196659:NTK196663 ODD196659:ODG196663 OMZ196659:ONC196663 OWV196659:OWY196663 PGR196659:PGU196663 PQN196659:PQQ196663 QAJ196659:QAM196663 QKF196659:QKI196663 QUB196659:QUE196663 RDX196659:REA196663 RNT196659:RNW196663 RXP196659:RXS196663 SHL196659:SHO196663 SRH196659:SRK196663 TBD196659:TBG196663 TKZ196659:TLC196663 TUV196659:TUY196663 UER196659:UEU196663 UON196659:UOQ196663 UYJ196659:UYM196663 VIF196659:VII196663 VSB196659:VSE196663 WBX196659:WCA196663 WLT196659:WLW196663 WVP196659:WVS196663 H262195:K262199 JD262195:JG262199 SZ262195:TC262199 ACV262195:ACY262199 AMR262195:AMU262199 AWN262195:AWQ262199 BGJ262195:BGM262199 BQF262195:BQI262199 CAB262195:CAE262199 CJX262195:CKA262199 CTT262195:CTW262199 DDP262195:DDS262199 DNL262195:DNO262199 DXH262195:DXK262199 EHD262195:EHG262199 EQZ262195:ERC262199 FAV262195:FAY262199 FKR262195:FKU262199 FUN262195:FUQ262199 GEJ262195:GEM262199 GOF262195:GOI262199 GYB262195:GYE262199 HHX262195:HIA262199 HRT262195:HRW262199 IBP262195:IBS262199 ILL262195:ILO262199 IVH262195:IVK262199 JFD262195:JFG262199 JOZ262195:JPC262199 JYV262195:JYY262199 KIR262195:KIU262199 KSN262195:KSQ262199 LCJ262195:LCM262199 LMF262195:LMI262199 LWB262195:LWE262199 MFX262195:MGA262199 MPT262195:MPW262199 MZP262195:MZS262199 NJL262195:NJO262199 NTH262195:NTK262199 ODD262195:ODG262199 OMZ262195:ONC262199 OWV262195:OWY262199 PGR262195:PGU262199 PQN262195:PQQ262199 QAJ262195:QAM262199 QKF262195:QKI262199 QUB262195:QUE262199 RDX262195:REA262199 RNT262195:RNW262199 RXP262195:RXS262199 SHL262195:SHO262199 SRH262195:SRK262199 TBD262195:TBG262199 TKZ262195:TLC262199 TUV262195:TUY262199 UER262195:UEU262199 UON262195:UOQ262199 UYJ262195:UYM262199 VIF262195:VII262199 VSB262195:VSE262199 WBX262195:WCA262199 WLT262195:WLW262199 WVP262195:WVS262199 H327731:K327735 JD327731:JG327735 SZ327731:TC327735 ACV327731:ACY327735 AMR327731:AMU327735 AWN327731:AWQ327735 BGJ327731:BGM327735 BQF327731:BQI327735 CAB327731:CAE327735 CJX327731:CKA327735 CTT327731:CTW327735 DDP327731:DDS327735 DNL327731:DNO327735 DXH327731:DXK327735 EHD327731:EHG327735 EQZ327731:ERC327735 FAV327731:FAY327735 FKR327731:FKU327735 FUN327731:FUQ327735 GEJ327731:GEM327735 GOF327731:GOI327735 GYB327731:GYE327735 HHX327731:HIA327735 HRT327731:HRW327735 IBP327731:IBS327735 ILL327731:ILO327735 IVH327731:IVK327735 JFD327731:JFG327735 JOZ327731:JPC327735 JYV327731:JYY327735 KIR327731:KIU327735 KSN327731:KSQ327735 LCJ327731:LCM327735 LMF327731:LMI327735 LWB327731:LWE327735 MFX327731:MGA327735 MPT327731:MPW327735 MZP327731:MZS327735 NJL327731:NJO327735 NTH327731:NTK327735 ODD327731:ODG327735 OMZ327731:ONC327735 OWV327731:OWY327735 PGR327731:PGU327735 PQN327731:PQQ327735 QAJ327731:QAM327735 QKF327731:QKI327735 QUB327731:QUE327735 RDX327731:REA327735 RNT327731:RNW327735 RXP327731:RXS327735 SHL327731:SHO327735 SRH327731:SRK327735 TBD327731:TBG327735 TKZ327731:TLC327735 TUV327731:TUY327735 UER327731:UEU327735 UON327731:UOQ327735 UYJ327731:UYM327735 VIF327731:VII327735 VSB327731:VSE327735 WBX327731:WCA327735 WLT327731:WLW327735 WVP327731:WVS327735 H393267:K393271 JD393267:JG393271 SZ393267:TC393271 ACV393267:ACY393271 AMR393267:AMU393271 AWN393267:AWQ393271 BGJ393267:BGM393271 BQF393267:BQI393271 CAB393267:CAE393271 CJX393267:CKA393271 CTT393267:CTW393271 DDP393267:DDS393271 DNL393267:DNO393271 DXH393267:DXK393271 EHD393267:EHG393271 EQZ393267:ERC393271 FAV393267:FAY393271 FKR393267:FKU393271 FUN393267:FUQ393271 GEJ393267:GEM393271 GOF393267:GOI393271 GYB393267:GYE393271 HHX393267:HIA393271 HRT393267:HRW393271 IBP393267:IBS393271 ILL393267:ILO393271 IVH393267:IVK393271 JFD393267:JFG393271 JOZ393267:JPC393271 JYV393267:JYY393271 KIR393267:KIU393271 KSN393267:KSQ393271 LCJ393267:LCM393271 LMF393267:LMI393271 LWB393267:LWE393271 MFX393267:MGA393271 MPT393267:MPW393271 MZP393267:MZS393271 NJL393267:NJO393271 NTH393267:NTK393271 ODD393267:ODG393271 OMZ393267:ONC393271 OWV393267:OWY393271 PGR393267:PGU393271 PQN393267:PQQ393271 QAJ393267:QAM393271 QKF393267:QKI393271 QUB393267:QUE393271 RDX393267:REA393271 RNT393267:RNW393271 RXP393267:RXS393271 SHL393267:SHO393271 SRH393267:SRK393271 TBD393267:TBG393271 TKZ393267:TLC393271 TUV393267:TUY393271 UER393267:UEU393271 UON393267:UOQ393271 UYJ393267:UYM393271 VIF393267:VII393271 VSB393267:VSE393271 WBX393267:WCA393271 WLT393267:WLW393271 WVP393267:WVS393271 H458803:K458807 JD458803:JG458807 SZ458803:TC458807 ACV458803:ACY458807 AMR458803:AMU458807 AWN458803:AWQ458807 BGJ458803:BGM458807 BQF458803:BQI458807 CAB458803:CAE458807 CJX458803:CKA458807 CTT458803:CTW458807 DDP458803:DDS458807 DNL458803:DNO458807 DXH458803:DXK458807 EHD458803:EHG458807 EQZ458803:ERC458807 FAV458803:FAY458807 FKR458803:FKU458807 FUN458803:FUQ458807 GEJ458803:GEM458807 GOF458803:GOI458807 GYB458803:GYE458807 HHX458803:HIA458807 HRT458803:HRW458807 IBP458803:IBS458807 ILL458803:ILO458807 IVH458803:IVK458807 JFD458803:JFG458807 JOZ458803:JPC458807 JYV458803:JYY458807 KIR458803:KIU458807 KSN458803:KSQ458807 LCJ458803:LCM458807 LMF458803:LMI458807 LWB458803:LWE458807 MFX458803:MGA458807 MPT458803:MPW458807 MZP458803:MZS458807 NJL458803:NJO458807 NTH458803:NTK458807 ODD458803:ODG458807 OMZ458803:ONC458807 OWV458803:OWY458807 PGR458803:PGU458807 PQN458803:PQQ458807 QAJ458803:QAM458807 QKF458803:QKI458807 QUB458803:QUE458807 RDX458803:REA458807 RNT458803:RNW458807 RXP458803:RXS458807 SHL458803:SHO458807 SRH458803:SRK458807 TBD458803:TBG458807 TKZ458803:TLC458807 TUV458803:TUY458807 UER458803:UEU458807 UON458803:UOQ458807 UYJ458803:UYM458807 VIF458803:VII458807 VSB458803:VSE458807 WBX458803:WCA458807 WLT458803:WLW458807 WVP458803:WVS458807 H524339:K524343 JD524339:JG524343 SZ524339:TC524343 ACV524339:ACY524343 AMR524339:AMU524343 AWN524339:AWQ524343 BGJ524339:BGM524343 BQF524339:BQI524343 CAB524339:CAE524343 CJX524339:CKA524343 CTT524339:CTW524343 DDP524339:DDS524343 DNL524339:DNO524343 DXH524339:DXK524343 EHD524339:EHG524343 EQZ524339:ERC524343 FAV524339:FAY524343 FKR524339:FKU524343 FUN524339:FUQ524343 GEJ524339:GEM524343 GOF524339:GOI524343 GYB524339:GYE524343 HHX524339:HIA524343 HRT524339:HRW524343 IBP524339:IBS524343 ILL524339:ILO524343 IVH524339:IVK524343 JFD524339:JFG524343 JOZ524339:JPC524343 JYV524339:JYY524343 KIR524339:KIU524343 KSN524339:KSQ524343 LCJ524339:LCM524343 LMF524339:LMI524343 LWB524339:LWE524343 MFX524339:MGA524343 MPT524339:MPW524343 MZP524339:MZS524343 NJL524339:NJO524343 NTH524339:NTK524343 ODD524339:ODG524343 OMZ524339:ONC524343 OWV524339:OWY524343 PGR524339:PGU524343 PQN524339:PQQ524343 QAJ524339:QAM524343 QKF524339:QKI524343 QUB524339:QUE524343 RDX524339:REA524343 RNT524339:RNW524343 RXP524339:RXS524343 SHL524339:SHO524343 SRH524339:SRK524343 TBD524339:TBG524343 TKZ524339:TLC524343 TUV524339:TUY524343 UER524339:UEU524343 UON524339:UOQ524343 UYJ524339:UYM524343 VIF524339:VII524343 VSB524339:VSE524343 WBX524339:WCA524343 WLT524339:WLW524343 WVP524339:WVS524343 H589875:K589879 JD589875:JG589879 SZ589875:TC589879 ACV589875:ACY589879 AMR589875:AMU589879 AWN589875:AWQ589879 BGJ589875:BGM589879 BQF589875:BQI589879 CAB589875:CAE589879 CJX589875:CKA589879 CTT589875:CTW589879 DDP589875:DDS589879 DNL589875:DNO589879 DXH589875:DXK589879 EHD589875:EHG589879 EQZ589875:ERC589879 FAV589875:FAY589879 FKR589875:FKU589879 FUN589875:FUQ589879 GEJ589875:GEM589879 GOF589875:GOI589879 GYB589875:GYE589879 HHX589875:HIA589879 HRT589875:HRW589879 IBP589875:IBS589879 ILL589875:ILO589879 IVH589875:IVK589879 JFD589875:JFG589879 JOZ589875:JPC589879 JYV589875:JYY589879 KIR589875:KIU589879 KSN589875:KSQ589879 LCJ589875:LCM589879 LMF589875:LMI589879 LWB589875:LWE589879 MFX589875:MGA589879 MPT589875:MPW589879 MZP589875:MZS589879 NJL589875:NJO589879 NTH589875:NTK589879 ODD589875:ODG589879 OMZ589875:ONC589879 OWV589875:OWY589879 PGR589875:PGU589879 PQN589875:PQQ589879 QAJ589875:QAM589879 QKF589875:QKI589879 QUB589875:QUE589879 RDX589875:REA589879 RNT589875:RNW589879 RXP589875:RXS589879 SHL589875:SHO589879 SRH589875:SRK589879 TBD589875:TBG589879 TKZ589875:TLC589879 TUV589875:TUY589879 UER589875:UEU589879 UON589875:UOQ589879 UYJ589875:UYM589879 VIF589875:VII589879 VSB589875:VSE589879 WBX589875:WCA589879 WLT589875:WLW589879 WVP589875:WVS589879 H655411:K655415 JD655411:JG655415 SZ655411:TC655415 ACV655411:ACY655415 AMR655411:AMU655415 AWN655411:AWQ655415 BGJ655411:BGM655415 BQF655411:BQI655415 CAB655411:CAE655415 CJX655411:CKA655415 CTT655411:CTW655415 DDP655411:DDS655415 DNL655411:DNO655415 DXH655411:DXK655415 EHD655411:EHG655415 EQZ655411:ERC655415 FAV655411:FAY655415 FKR655411:FKU655415 FUN655411:FUQ655415 GEJ655411:GEM655415 GOF655411:GOI655415 GYB655411:GYE655415 HHX655411:HIA655415 HRT655411:HRW655415 IBP655411:IBS655415 ILL655411:ILO655415 IVH655411:IVK655415 JFD655411:JFG655415 JOZ655411:JPC655415 JYV655411:JYY655415 KIR655411:KIU655415 KSN655411:KSQ655415 LCJ655411:LCM655415 LMF655411:LMI655415 LWB655411:LWE655415 MFX655411:MGA655415 MPT655411:MPW655415 MZP655411:MZS655415 NJL655411:NJO655415 NTH655411:NTK655415 ODD655411:ODG655415 OMZ655411:ONC655415 OWV655411:OWY655415 PGR655411:PGU655415 PQN655411:PQQ655415 QAJ655411:QAM655415 QKF655411:QKI655415 QUB655411:QUE655415 RDX655411:REA655415 RNT655411:RNW655415 RXP655411:RXS655415 SHL655411:SHO655415 SRH655411:SRK655415 TBD655411:TBG655415 TKZ655411:TLC655415 TUV655411:TUY655415 UER655411:UEU655415 UON655411:UOQ655415 UYJ655411:UYM655415 VIF655411:VII655415 VSB655411:VSE655415 WBX655411:WCA655415 WLT655411:WLW655415 WVP655411:WVS655415 H720947:K720951 JD720947:JG720951 SZ720947:TC720951 ACV720947:ACY720951 AMR720947:AMU720951 AWN720947:AWQ720951 BGJ720947:BGM720951 BQF720947:BQI720951 CAB720947:CAE720951 CJX720947:CKA720951 CTT720947:CTW720951 DDP720947:DDS720951 DNL720947:DNO720951 DXH720947:DXK720951 EHD720947:EHG720951 EQZ720947:ERC720951 FAV720947:FAY720951 FKR720947:FKU720951 FUN720947:FUQ720951 GEJ720947:GEM720951 GOF720947:GOI720951 GYB720947:GYE720951 HHX720947:HIA720951 HRT720947:HRW720951 IBP720947:IBS720951 ILL720947:ILO720951 IVH720947:IVK720951 JFD720947:JFG720951 JOZ720947:JPC720951 JYV720947:JYY720951 KIR720947:KIU720951 KSN720947:KSQ720951 LCJ720947:LCM720951 LMF720947:LMI720951 LWB720947:LWE720951 MFX720947:MGA720951 MPT720947:MPW720951 MZP720947:MZS720951 NJL720947:NJO720951 NTH720947:NTK720951 ODD720947:ODG720951 OMZ720947:ONC720951 OWV720947:OWY720951 PGR720947:PGU720951 PQN720947:PQQ720951 QAJ720947:QAM720951 QKF720947:QKI720951 QUB720947:QUE720951 RDX720947:REA720951 RNT720947:RNW720951 RXP720947:RXS720951 SHL720947:SHO720951 SRH720947:SRK720951 TBD720947:TBG720951 TKZ720947:TLC720951 TUV720947:TUY720951 UER720947:UEU720951 UON720947:UOQ720951 UYJ720947:UYM720951 VIF720947:VII720951 VSB720947:VSE720951 WBX720947:WCA720951 WLT720947:WLW720951 WVP720947:WVS720951 H786483:K786487 JD786483:JG786487 SZ786483:TC786487 ACV786483:ACY786487 AMR786483:AMU786487 AWN786483:AWQ786487 BGJ786483:BGM786487 BQF786483:BQI786487 CAB786483:CAE786487 CJX786483:CKA786487 CTT786483:CTW786487 DDP786483:DDS786487 DNL786483:DNO786487 DXH786483:DXK786487 EHD786483:EHG786487 EQZ786483:ERC786487 FAV786483:FAY786487 FKR786483:FKU786487 FUN786483:FUQ786487 GEJ786483:GEM786487 GOF786483:GOI786487 GYB786483:GYE786487 HHX786483:HIA786487 HRT786483:HRW786487 IBP786483:IBS786487 ILL786483:ILO786487 IVH786483:IVK786487 JFD786483:JFG786487 JOZ786483:JPC786487 JYV786483:JYY786487 KIR786483:KIU786487 KSN786483:KSQ786487 LCJ786483:LCM786487 LMF786483:LMI786487 LWB786483:LWE786487 MFX786483:MGA786487 MPT786483:MPW786487 MZP786483:MZS786487 NJL786483:NJO786487 NTH786483:NTK786487 ODD786483:ODG786487 OMZ786483:ONC786487 OWV786483:OWY786487 PGR786483:PGU786487 PQN786483:PQQ786487 QAJ786483:QAM786487 QKF786483:QKI786487 QUB786483:QUE786487 RDX786483:REA786487 RNT786483:RNW786487 RXP786483:RXS786487 SHL786483:SHO786487 SRH786483:SRK786487 TBD786483:TBG786487 TKZ786483:TLC786487 TUV786483:TUY786487 UER786483:UEU786487 UON786483:UOQ786487 UYJ786483:UYM786487 VIF786483:VII786487 VSB786483:VSE786487 WBX786483:WCA786487 WLT786483:WLW786487 WVP786483:WVS786487 H852019:K852023 JD852019:JG852023 SZ852019:TC852023 ACV852019:ACY852023 AMR852019:AMU852023 AWN852019:AWQ852023 BGJ852019:BGM852023 BQF852019:BQI852023 CAB852019:CAE852023 CJX852019:CKA852023 CTT852019:CTW852023 DDP852019:DDS852023 DNL852019:DNO852023 DXH852019:DXK852023 EHD852019:EHG852023 EQZ852019:ERC852023 FAV852019:FAY852023 FKR852019:FKU852023 FUN852019:FUQ852023 GEJ852019:GEM852023 GOF852019:GOI852023 GYB852019:GYE852023 HHX852019:HIA852023 HRT852019:HRW852023 IBP852019:IBS852023 ILL852019:ILO852023 IVH852019:IVK852023 JFD852019:JFG852023 JOZ852019:JPC852023 JYV852019:JYY852023 KIR852019:KIU852023 KSN852019:KSQ852023 LCJ852019:LCM852023 LMF852019:LMI852023 LWB852019:LWE852023 MFX852019:MGA852023 MPT852019:MPW852023 MZP852019:MZS852023 NJL852019:NJO852023 NTH852019:NTK852023 ODD852019:ODG852023 OMZ852019:ONC852023 OWV852019:OWY852023 PGR852019:PGU852023 PQN852019:PQQ852023 QAJ852019:QAM852023 QKF852019:QKI852023 QUB852019:QUE852023 RDX852019:REA852023 RNT852019:RNW852023 RXP852019:RXS852023 SHL852019:SHO852023 SRH852019:SRK852023 TBD852019:TBG852023 TKZ852019:TLC852023 TUV852019:TUY852023 UER852019:UEU852023 UON852019:UOQ852023 UYJ852019:UYM852023 VIF852019:VII852023 VSB852019:VSE852023 WBX852019:WCA852023 WLT852019:WLW852023 WVP852019:WVS852023 H917555:K917559 JD917555:JG917559 SZ917555:TC917559 ACV917555:ACY917559 AMR917555:AMU917559 AWN917555:AWQ917559 BGJ917555:BGM917559 BQF917555:BQI917559 CAB917555:CAE917559 CJX917555:CKA917559 CTT917555:CTW917559 DDP917555:DDS917559 DNL917555:DNO917559 DXH917555:DXK917559 EHD917555:EHG917559 EQZ917555:ERC917559 FAV917555:FAY917559 FKR917555:FKU917559 FUN917555:FUQ917559 GEJ917555:GEM917559 GOF917555:GOI917559 GYB917555:GYE917559 HHX917555:HIA917559 HRT917555:HRW917559 IBP917555:IBS917559 ILL917555:ILO917559 IVH917555:IVK917559 JFD917555:JFG917559 JOZ917555:JPC917559 JYV917555:JYY917559 KIR917555:KIU917559 KSN917555:KSQ917559 LCJ917555:LCM917559 LMF917555:LMI917559 LWB917555:LWE917559 MFX917555:MGA917559 MPT917555:MPW917559 MZP917555:MZS917559 NJL917555:NJO917559 NTH917555:NTK917559 ODD917555:ODG917559 OMZ917555:ONC917559 OWV917555:OWY917559 PGR917555:PGU917559 PQN917555:PQQ917559 QAJ917555:QAM917559 QKF917555:QKI917559 QUB917555:QUE917559 RDX917555:REA917559 RNT917555:RNW917559 RXP917555:RXS917559 SHL917555:SHO917559 SRH917555:SRK917559 TBD917555:TBG917559 TKZ917555:TLC917559 TUV917555:TUY917559 UER917555:UEU917559 UON917555:UOQ917559 UYJ917555:UYM917559 VIF917555:VII917559 VSB917555:VSE917559 WBX917555:WCA917559 WLT917555:WLW917559 WVP917555:WVS917559 H983091:K983095 JD983091:JG983095 SZ983091:TC983095 ACV983091:ACY983095 AMR983091:AMU983095 AWN983091:AWQ983095 BGJ983091:BGM983095 BQF983091:BQI983095 CAB983091:CAE983095 CJX983091:CKA983095 CTT983091:CTW983095 DDP983091:DDS983095 DNL983091:DNO983095 DXH983091:DXK983095 EHD983091:EHG983095 EQZ983091:ERC983095 FAV983091:FAY983095 FKR983091:FKU983095 FUN983091:FUQ983095 GEJ983091:GEM983095 GOF983091:GOI983095 GYB983091:GYE983095 HHX983091:HIA983095 HRT983091:HRW983095 IBP983091:IBS983095 ILL983091:ILO983095 IVH983091:IVK983095 JFD983091:JFG983095 JOZ983091:JPC983095 JYV983091:JYY983095 KIR983091:KIU983095 KSN983091:KSQ983095 LCJ983091:LCM983095 LMF983091:LMI983095 LWB983091:LWE983095 MFX983091:MGA983095 MPT983091:MPW983095 MZP983091:MZS983095 NJL983091:NJO983095 NTH983091:NTK983095 ODD983091:ODG983095 OMZ983091:ONC983095 OWV983091:OWY983095 PGR983091:PGU983095 PQN983091:PQQ983095 QAJ983091:QAM983095 QKF983091:QKI983095 QUB983091:QUE983095 RDX983091:REA983095 JD174:JG178 SZ174:TC178 ACV174:ACY178 AMR174:AMU178 AWN174:AWQ178 BGJ174:BGM178 BQF174:BQI178 CAB174:CAE178 CJX174:CKA178 CTT174:CTW178 DDP174:DDS178 DNL174:DNO178 DXH174:DXK178 EHD174:EHG178 EQZ174:ERC178 FAV174:FAY178 FKR174:FKU178 FUN174:FUQ178 GEJ174:GEM178 GOF174:GOI178 GYB174:GYE178 HHX174:HIA178 HRT174:HRW178 IBP174:IBS178 ILL174:ILO178 IVH174:IVK178 JFD174:JFG178 JOZ174:JPC178 JYV174:JYY178 KIR174:KIU178 KSN174:KSQ178 LCJ174:LCM178 LMF174:LMI178 LWB174:LWE178 MFX174:MGA178 MPT174:MPW178 MZP174:MZS178 NJL174:NJO178 NTH174:NTK178 ODD174:ODG178 OMZ174:ONC178 OWV174:OWY178 PGR174:PGU178 PQN174:PQQ178 QAJ174:QAM178 QKF174:QKI178 QUB174:QUE178 RDX174:REA178 RNT174:RNW178 RXP174:RXS178 SHL174:SHO178 SRH174:SRK178 TBD174:TBG178 TKZ174:TLC178 TUV174:TUY178 UER174:UEU178 UON174:UOQ178 UYJ174:UYM178 VIF174:VII178 VSB174:VSE178 WBX174:WCA178 WLT174:WLW178 WVP174:WVS178 JQ174:JT178 TM174:TP178 ADI174:ADL178 ANE174:ANH178 AXA174:AXD178 BGW174:BGZ178 BQS174:BQV178 CAO174:CAR178 CKK174:CKN178 CUG174:CUJ178 DEC174:DEF178 DNY174:DOB178 DXU174:DXX178 EHQ174:EHT178 ERM174:ERP178 FBI174:FBL178 FLE174:FLH178 FVA174:FVD178 GEW174:GEZ178 GOS174:GOV178 GYO174:GYR178 HIK174:HIN178 HSG174:HSJ178 ICC174:ICF178 ILY174:IMB178 IVU174:IVX178 JFQ174:JFT178 JPM174:JPP178 JZI174:JZL178 KJE174:KJH178 KTA174:KTD178 LCW174:LCZ178 LMS174:LMV178 LWO174:LWR178 MGK174:MGN178 MQG174:MQJ178 NAC174:NAF178 NJY174:NKB178 NTU174:NTX178 ODQ174:ODT178 ONM174:ONP178 OXI174:OXL178 PHE174:PHH178 PRA174:PRD178 QAW174:QAZ178 QKS174:QKV178 QUO174:QUR178 REK174:REN178 ROG174:ROJ178 RYC174:RYF178 SHY174:SIB178 SRU174:SRX178 TBQ174:TBT178 TLM174:TLP178 TVI174:TVL178 UFE174:UFH178 UPA174:UPD178 UYW174:UYZ178 VIS174:VIV178 VSO174:VSR178 WCK174:WCN178 WMG174:WMJ178 WWC174:WWF178 JD195:JG199 SZ195:TC199 ACV195:ACY199 AMR195:AMU199 AWN195:AWQ199 BGJ195:BGM199 BQF195:BQI199 CAB195:CAE199 CJX195:CKA199 CTT195:CTW199 DDP195:DDS199 DNL195:DNO199 DXH195:DXK199 EHD195:EHG199 EQZ195:ERC199 FAV195:FAY199 FKR195:FKU199 FUN195:FUQ199 GEJ195:GEM199 GOF195:GOI199 GYB195:GYE199 HHX195:HIA199 HRT195:HRW199 IBP195:IBS199 ILL195:ILO199 IVH195:IVK199 JFD195:JFG199 JOZ195:JPC199 JYV195:JYY199 KIR195:KIU199 KSN195:KSQ199 LCJ195:LCM199 LMF195:LMI199 LWB195:LWE199 MFX195:MGA199 MPT195:MPW199 MZP195:MZS199 NJL195:NJO199 NTH195:NTK199 ODD195:ODG199 OMZ195:ONC199 OWV195:OWY199 PGR195:PGU199 PQN195:PQQ199 QAJ195:QAM199 QKF195:QKI199 QUB195:QUE199 RDX195:REA199 RNT195:RNW199 RXP195:RXS199 SHL195:SHO199 SRH195:SRK199 TBD195:TBG199 TKZ195:TLC199 TUV195:TUY199 UER195:UEU199 UON195:UOQ199 UYJ195:UYM199 VIF195:VII199 VSB195:VSE199 WBX195:WCA199 WLT195:WLW199 WVP195:WVS199 JQ195:JT199 TM195:TP199 ADI195:ADL199 ANE195:ANH199 AXA195:AXD199 BGW195:BGZ199 BQS195:BQV199 CAO195:CAR199 CKK195:CKN199 CUG195:CUJ199 DEC195:DEF199 DNY195:DOB199 DXU195:DXX199 EHQ195:EHT199 ERM195:ERP199 FBI195:FBL199 FLE195:FLH199 FVA195:FVD199 GEW195:GEZ199 GOS195:GOV199 GYO195:GYR199 HIK195:HIN199 HSG195:HSJ199 ICC195:ICF199 ILY195:IMB199 IVU195:IVX199 JFQ195:JFT199 JPM195:JPP199 JZI195:JZL199 KJE195:KJH199 KTA195:KTD199 LCW195:LCZ199 LMS195:LMV199 LWO195:LWR199 MGK195:MGN199 MQG195:MQJ199 NAC195:NAF199 NJY195:NKB199 NTU195:NTX199 ODQ195:ODT199 ONM195:ONP199 OXI195:OXL199 PHE195:PHH199 PRA195:PRD199 QAW195:QAZ199 QKS195:QKV199 QUO195:QUR199 REK195:REN199 ROG195:ROJ199 RYC195:RYF199 SHY195:SIB199 SRU195:SRX199 TBQ195:TBT199 TLM195:TLP199 TVI195:TVL199 UFE195:UFH199 UPA195:UPD199 UYW195:UYZ199 VIS195:VIV199 VSO195:VSR199 WCK195:WCN199 WMG195:WMJ199 WWC195:WWF199 JD216:JG220 SZ216:TC220 ACV216:ACY220 AMR216:AMU220 AWN216:AWQ220 BGJ216:BGM220 BQF216:BQI220 CAB216:CAE220 CJX216:CKA220 CTT216:CTW220 DDP216:DDS220 DNL216:DNO220 DXH216:DXK220 EHD216:EHG220 EQZ216:ERC220 FAV216:FAY220 FKR216:FKU220 FUN216:FUQ220 GEJ216:GEM220 GOF216:GOI220 GYB216:GYE220 HHX216:HIA220 HRT216:HRW220 IBP216:IBS220 ILL216:ILO220 IVH216:IVK220 JFD216:JFG220 JOZ216:JPC220 JYV216:JYY220 KIR216:KIU220 KSN216:KSQ220 LCJ216:LCM220 LMF216:LMI220 LWB216:LWE220 MFX216:MGA220 MPT216:MPW220 MZP216:MZS220 NJL216:NJO220 NTH216:NTK220 ODD216:ODG220 OMZ216:ONC220 OWV216:OWY220 PGR216:PGU220 PQN216:PQQ220 QAJ216:QAM220 QKF216:QKI220 QUB216:QUE220 RDX216:REA220 RNT216:RNW220 RXP216:RXS220 SHL216:SHO220 SRH216:SRK220 TBD216:TBG220 TKZ216:TLC220 TUV216:TUY220 UER216:UEU220 UON216:UOQ220 UYJ216:UYM220 VIF216:VII220 VSB216:VSE220 WBX216:WCA220 WLT216:WLW220 WVP216:WVS220 JQ216:JT220 TM216:TP220 ADI216:ADL220 ANE216:ANH220 AXA216:AXD220 BGW216:BGZ220 BQS216:BQV220 CAO216:CAR220 CKK216:CKN220 CUG216:CUJ220 DEC216:DEF220 DNY216:DOB220 DXU216:DXX220 EHQ216:EHT220 ERM216:ERP220 FBI216:FBL220 FLE216:FLH220 FVA216:FVD220 GEW216:GEZ220 GOS216:GOV220 GYO216:GYR220 HIK216:HIN220 HSG216:HSJ220 ICC216:ICF220 ILY216:IMB220 IVU216:IVX220 JFQ216:JFT220 JPM216:JPP220 JZI216:JZL220 KJE216:KJH220 KTA216:KTD220 LCW216:LCZ220 LMS216:LMV220 LWO216:LWR220 MGK216:MGN220 MQG216:MQJ220 NAC216:NAF220 NJY216:NKB220 NTU216:NTX220 ODQ216:ODT220 ONM216:ONP220 OXI216:OXL220 PHE216:PHH220 PRA216:PRD220 QAW216:QAZ220 QKS216:QKV220 QUO216:QUR220 REK216:REN220 ROG216:ROJ220 RYC216:RYF220 SHY216:SIB220 SRU216:SRX220 TBQ216:TBT220 TLM216:TLP220 TVI216:TVL220 UFE216:UFH220 UPA216:UPD220 UYW216:UYZ220 VIS216:VIV220 VSO216:VSR220 WCK216:WCN220 WMG216:WMJ220 WWC216:WWF220 JD237:JG241 SZ237:TC241 ACV237:ACY241 AMR237:AMU241 AWN237:AWQ241 BGJ237:BGM241 BQF237:BQI241 CAB237:CAE241 CJX237:CKA241 CTT237:CTW241 DDP237:DDS241 DNL237:DNO241 DXH237:DXK241 EHD237:EHG241 EQZ237:ERC241 FAV237:FAY241 FKR237:FKU241 FUN237:FUQ241 GEJ237:GEM241 GOF237:GOI241 GYB237:GYE241 HHX237:HIA241 HRT237:HRW241 IBP237:IBS241 ILL237:ILO241 IVH237:IVK241 JFD237:JFG241 JOZ237:JPC241 JYV237:JYY241 KIR237:KIU241 KSN237:KSQ241 LCJ237:LCM241 LMF237:LMI241 LWB237:LWE241 MFX237:MGA241 MPT237:MPW241 MZP237:MZS241 NJL237:NJO241 NTH237:NTK241 ODD237:ODG241 OMZ237:ONC241 OWV237:OWY241 PGR237:PGU241 PQN237:PQQ241 QAJ237:QAM241 QKF237:QKI241 QUB237:QUE241 RDX237:REA241 RNT237:RNW241 RXP237:RXS241 SHL237:SHO241 SRH237:SRK241 TBD237:TBG241 TKZ237:TLC241 TUV237:TUY241 UER237:UEU241 UON237:UOQ241 UYJ237:UYM241 VIF237:VII241 VSB237:VSE241 WBX237:WCA241 WLT237:WLW241 WVP237:WVS241 JQ237:JT241 TM237:TP241 ADI237:ADL241 ANE237:ANH241 AXA237:AXD241 BGW237:BGZ241 BQS237:BQV241 CAO237:CAR241 CKK237:CKN241 CUG237:CUJ241 DEC237:DEF241 DNY237:DOB241 DXU237:DXX241 EHQ237:EHT241 ERM237:ERP241 FBI237:FBL241 FLE237:FLH241 FVA237:FVD241 GEW237:GEZ241 GOS237:GOV241 GYO237:GYR241 HIK237:HIN241 HSG237:HSJ241 ICC237:ICF241 ILY237:IMB241 IVU237:IVX241 JFQ237:JFT241 JPM237:JPP241 JZI237:JZL241 KJE237:KJH241 KTA237:KTD241 LCW237:LCZ241 LMS237:LMV241 LWO237:LWR241 MGK237:MGN241 MQG237:MQJ241 NAC237:NAF241 NJY237:NKB241 NTU237:NTX241 ODQ237:ODT241 ONM237:ONP241 OXI237:OXL241 PHE237:PHH241 PRA237:PRD241 QAW237:QAZ241 QKS237:QKV241 QUO237:QUR241 REK237:REN241 ROG237:ROJ241 RYC237:RYF241 SHY237:SIB241 SRU237:SRX241 TBQ237:TBT241 TLM237:TLP241 TVI237:TVL241 UFE237:UFH241 UPA237:UPD241 UYW237:UYZ241 VIS237:VIV241 VSO237:VSR241 WCK237:WCN241 WMG237:WMJ241 WWC237:WWF241 JD259:JG263 SZ259:TC263 ACV259:ACY263 AMR259:AMU263 AWN259:AWQ263 BGJ259:BGM263 BQF259:BQI263 CAB259:CAE263 CJX259:CKA263 CTT259:CTW263 DDP259:DDS263 DNL259:DNO263 DXH259:DXK263 EHD259:EHG263 EQZ259:ERC263 FAV259:FAY263 FKR259:FKU263 FUN259:FUQ263 GEJ259:GEM263 GOF259:GOI263 GYB259:GYE263 HHX259:HIA263 HRT259:HRW263 IBP259:IBS263 ILL259:ILO263 IVH259:IVK263 JFD259:JFG263 JOZ259:JPC263 JYV259:JYY263 KIR259:KIU263 KSN259:KSQ263 LCJ259:LCM263 LMF259:LMI263 LWB259:LWE263 MFX259:MGA263 MPT259:MPW263 MZP259:MZS263 NJL259:NJO263 NTH259:NTK263 ODD259:ODG263 OMZ259:ONC263 OWV259:OWY263 PGR259:PGU263 PQN259:PQQ263 QAJ259:QAM263 QKF259:QKI263 QUB259:QUE263 RDX259:REA263 RNT259:RNW263 RXP259:RXS263 SHL259:SHO263 SRH259:SRK263 TBD259:TBG263 TKZ259:TLC263 TUV259:TUY263 UER259:UEU263 UON259:UOQ263 UYJ259:UYM263 VIF259:VII263 VSB259:VSE263 WBX259:WCA263 WLT259:WLW263 WVP259:WVS263 JQ259:JT263 TM259:TP263 ADI259:ADL263 ANE259:ANH263 AXA259:AXD263 BGW259:BGZ263 BQS259:BQV263 CAO259:CAR263 CKK259:CKN263 CUG259:CUJ263 DEC259:DEF263 DNY259:DOB263 DXU259:DXX263 EHQ259:EHT263 ERM259:ERP263 FBI259:FBL263 FLE259:FLH263 FVA259:FVD263 GEW259:GEZ263 GOS259:GOV263 GYO259:GYR263 HIK259:HIN263 HSG259:HSJ263 ICC259:ICF263 ILY259:IMB263 IVU259:IVX263 JFQ259:JFT263 JPM259:JPP263 JZI259:JZL263 KJE259:KJH263 KTA259:KTD263 LCW259:LCZ263 LMS259:LMV263 LWO259:LWR263 MGK259:MGN263 MQG259:MQJ263 NAC259:NAF263 NJY259:NKB263 NTU259:NTX263 ODQ259:ODT263 ONM259:ONP263 OXI259:OXL263 PHE259:PHH263 PRA259:PRD263 QAW259:QAZ263 QKS259:QKV263 QUO259:QUR263 REK259:REN263 ROG259:ROJ263 RYC259:RYF263 SHY259:SIB263 SRU259:SRX263 TBQ259:TBT263 TLM259:TLP263 TVI259:TVL263 UFE259:UFH263 UPA259:UPD263 UYW259:UYZ263 VIS259:VIV263 VSO259:VSR263 WCK259:WCN263 WMG259:WMJ263 WWC259:WWF263 JD280:JG284 SZ280:TC284 ACV280:ACY284 AMR280:AMU284 AWN280:AWQ284 BGJ280:BGM284 BQF280:BQI284 CAB280:CAE284 CJX280:CKA284 CTT280:CTW284 DDP280:DDS284 DNL280:DNO284 DXH280:DXK284 EHD280:EHG284 EQZ280:ERC284 FAV280:FAY284 FKR280:FKU284 FUN280:FUQ284 GEJ280:GEM284 GOF280:GOI284 GYB280:GYE284 HHX280:HIA284 HRT280:HRW284 IBP280:IBS284 ILL280:ILO284 IVH280:IVK284 JFD280:JFG284 JOZ280:JPC284 JYV280:JYY284 KIR280:KIU284 KSN280:KSQ284 LCJ280:LCM284 LMF280:LMI284 LWB280:LWE284 MFX280:MGA284 MPT280:MPW284 MZP280:MZS284 NJL280:NJO284 NTH280:NTK284 ODD280:ODG284 OMZ280:ONC284 OWV280:OWY284 PGR280:PGU284 PQN280:PQQ284 QAJ280:QAM284 QKF280:QKI284 QUB280:QUE284 RDX280:REA284 RNT280:RNW284 RXP280:RXS284 SHL280:SHO284 SRH280:SRK284 TBD280:TBG284 TKZ280:TLC284 TUV280:TUY284 UER280:UEU284 UON280:UOQ284 UYJ280:UYM284 VIF280:VII284 VSB280:VSE284 WBX280:WCA284 WLT280:WLW284 WVP280:WVS284 JQ280:JT284 TM280:TP284 ADI280:ADL284 ANE280:ANH284 AXA280:AXD284 BGW280:BGZ284 BQS280:BQV284 CAO280:CAR284 CKK280:CKN284 CUG280:CUJ284 DEC280:DEF284 DNY280:DOB284 DXU280:DXX284 EHQ280:EHT284 ERM280:ERP284 FBI280:FBL284 FLE280:FLH284 FVA280:FVD284 GEW280:GEZ284 GOS280:GOV284 GYO280:GYR284 HIK280:HIN284 HSG280:HSJ284 ICC280:ICF284 ILY280:IMB284 IVU280:IVX284 JFQ280:JFT284 JPM280:JPP284 JZI280:JZL284 KJE280:KJH284 KTA280:KTD284 LCW280:LCZ284 LMS280:LMV284 LWO280:LWR284 MGK280:MGN284 MQG280:MQJ284 NAC280:NAF284 NJY280:NKB284 NTU280:NTX284 ODQ280:ODT284 ONM280:ONP284 OXI280:OXL284 PHE280:PHH284 PRA280:PRD284 QAW280:QAZ284 QKS280:QKV284 QUO280:QUR284 REK280:REN284 ROG280:ROJ284 RYC280:RYF284 SHY280:SIB284 SRU280:SRX284 TBQ280:TBT284 TLM280:TLP284 TVI280:TVL284 UFE280:UFH284 UPA280:UPD284 UYW280:UYZ284 VIS280:VIV284 VSO280:VSR284 WCK280:WCN284 WMG280:WMJ284 WWC280:WWF284 JD301:JG305 SZ301:TC305 ACV301:ACY305 AMR301:AMU305 AWN301:AWQ305 BGJ301:BGM305 BQF301:BQI305 CAB301:CAE305 CJX301:CKA305 CTT301:CTW305 DDP301:DDS305 DNL301:DNO305 DXH301:DXK305 EHD301:EHG305 EQZ301:ERC305 FAV301:FAY305 FKR301:FKU305 FUN301:FUQ305 GEJ301:GEM305 GOF301:GOI305 GYB301:GYE305 HHX301:HIA305 HRT301:HRW305 IBP301:IBS305 ILL301:ILO305 IVH301:IVK305 JFD301:JFG305 JOZ301:JPC305 JYV301:JYY305 KIR301:KIU305 KSN301:KSQ305 LCJ301:LCM305 LMF301:LMI305 LWB301:LWE305 MFX301:MGA305 MPT301:MPW305 MZP301:MZS305 NJL301:NJO305 NTH301:NTK305 ODD301:ODG305 OMZ301:ONC305 OWV301:OWY305 PGR301:PGU305 PQN301:PQQ305 QAJ301:QAM305 QKF301:QKI305 QUB301:QUE305 RDX301:REA305 RNT301:RNW305 RXP301:RXS305 SHL301:SHO305 SRH301:SRK305 TBD301:TBG305 TKZ301:TLC305 TUV301:TUY305 UER301:UEU305 UON301:UOQ305 UYJ301:UYM305 VIF301:VII305 VSB301:VSE305 WBX301:WCA305 WLT301:WLW305 WVP301:WVS305 JD323:JG327 SZ323:TC327 ACV323:ACY327 AMR323:AMU327 AWN323:AWQ327 BGJ323:BGM327 BQF323:BQI327 CAB323:CAE327 CJX323:CKA327 CTT323:CTW327 DDP323:DDS327 DNL323:DNO327 DXH323:DXK327 EHD323:EHG327 EQZ323:ERC327 FAV323:FAY327 FKR323:FKU327 FUN323:FUQ327 GEJ323:GEM327 GOF323:GOI327 GYB323:GYE327 HHX323:HIA327 HRT323:HRW327 IBP323:IBS327 ILL323:ILO327 IVH323:IVK327 JFD323:JFG327 JOZ323:JPC327 JYV323:JYY327 KIR323:KIU327 KSN323:KSQ327 LCJ323:LCM327 LMF323:LMI327 LWB323:LWE327 MFX323:MGA327 MPT323:MPW327 MZP323:MZS327 NJL323:NJO327 NTH323:NTK327 ODD323:ODG327 OMZ323:ONC327 OWV323:OWY327 PGR323:PGU327 PQN323:PQQ327 QAJ323:QAM327 QKF323:QKI327 QUB323:QUE327 RDX323:REA327 RNT323:RNW327 RXP323:RXS327 SHL323:SHO327 SRH323:SRK327 TBD323:TBG327 TKZ323:TLC327 TUV323:TUY327 UER323:UEU327 UON323:UOQ327 UYJ323:UYM327 VIF323:VII327 VSB323:VSE327 WBX323:WCA327 WLT323:WLW327 WVP323:WVS327 JQ323:JT327 TM323:TP327 ADI323:ADL327 ANE323:ANH327 AXA323:AXD327 BGW323:BGZ327 BQS323:BQV327 CAO323:CAR327 CKK323:CKN327 CUG323:CUJ327 DEC323:DEF327 DNY323:DOB327 DXU323:DXX327 EHQ323:EHT327 ERM323:ERP327 FBI323:FBL327 FLE323:FLH327 FVA323:FVD327 GEW323:GEZ327 GOS323:GOV327 GYO323:GYR327 HIK323:HIN327 HSG323:HSJ327 ICC323:ICF327 ILY323:IMB327 IVU323:IVX327 JFQ323:JFT327 JPM323:JPP327 JZI323:JZL327 KJE323:KJH327 KTA323:KTD327 LCW323:LCZ327 LMS323:LMV327 LWO323:LWR327 MGK323:MGN327 MQG323:MQJ327 NAC323:NAF327 NJY323:NKB327 NTU323:NTX327 ODQ323:ODT327 ONM323:ONP327 OXI323:OXL327 PHE323:PHH327 PRA323:PRD327 QAW323:QAZ327 QKS323:QKV327 QUO323:QUR327 REK323:REN327 ROG323:ROJ327 RYC323:RYF327 SHY323:SIB327 SRU323:SRX327 TBQ323:TBT327 TLM323:TLP327 TVI323:TVL327 UFE323:UFH327 UPA323:UPD327 UYW323:UYZ327 VIS323:VIV327 VSO323:VSR327 WCK323:WCN327 WMG323:WMJ327 WWC323:WWF327 JD344:JG348 SZ344:TC348 ACV344:ACY348 AMR344:AMU348 AWN344:AWQ348 BGJ344:BGM348 BQF344:BQI348 CAB344:CAE348 CJX344:CKA348 CTT344:CTW348 DDP344:DDS348 DNL344:DNO348 DXH344:DXK348 EHD344:EHG348 EQZ344:ERC348 FAV344:FAY348 FKR344:FKU348 FUN344:FUQ348 GEJ344:GEM348 GOF344:GOI348 GYB344:GYE348 HHX344:HIA348 HRT344:HRW348 IBP344:IBS348 ILL344:ILO348 IVH344:IVK348 JFD344:JFG348 JOZ344:JPC348 JYV344:JYY348 KIR344:KIU348 KSN344:KSQ348 LCJ344:LCM348 LMF344:LMI348 LWB344:LWE348 MFX344:MGA348 MPT344:MPW348 MZP344:MZS348 NJL344:NJO348 NTH344:NTK348 ODD344:ODG348 OMZ344:ONC348 OWV344:OWY348 PGR344:PGU348 PQN344:PQQ348 QAJ344:QAM348 QKF344:QKI348 QUB344:QUE348 RDX344:REA348 RNT344:RNW348 RXP344:RXS348 SHL344:SHO348 SRH344:SRK348 TBD344:TBG348 TKZ344:TLC348 TUV344:TUY348 UER344:UEU348 UON344:UOQ348 UYJ344:UYM348 VIF344:VII348 VSB344:VSE348 WBX344:WCA348 WLT344:WLW348 WVP344:WVS348 JQ344:JT348 TM344:TP348 ADI344:ADL348 ANE344:ANH348 AXA344:AXD348 BGW344:BGZ348 BQS344:BQV348 CAO344:CAR348 CKK344:CKN348 CUG344:CUJ348 DEC344:DEF348 DNY344:DOB348 DXU344:DXX348 EHQ344:EHT348 ERM344:ERP348 FBI344:FBL348 FLE344:FLH348 FVA344:FVD348 GEW344:GEZ348 GOS344:GOV348 GYO344:GYR348 HIK344:HIN348 HSG344:HSJ348 ICC344:ICF348 ILY344:IMB348 IVU344:IVX348 JFQ344:JFT348 JPM344:JPP348 JZI344:JZL348 KJE344:KJH348 KTA344:KTD348 LCW344:LCZ348 LMS344:LMV348 LWO344:LWR348 MGK344:MGN348 MQG344:MQJ348 NAC344:NAF348 NJY344:NKB348 NTU344:NTX348 ODQ344:ODT348 ONM344:ONP348 OXI344:OXL348 PHE344:PHH348 PRA344:PRD348 QAW344:QAZ348 QKS344:QKV348 QUO344:QUR348 REK344:REN348 ROG344:ROJ348 RYC344:RYF348 SHY344:SIB348 SRU344:SRX348 TBQ344:TBT348 TLM344:TLP348 TVI344:TVL348 UFE344:UFH348 UPA344:UPD348 UYW344:UYZ348 VIS344:VIV348 VSO344:VSR348 WCK344:WCN348 WMG344:WMJ348 WWC344:WWF348 JD365:JG369 SZ365:TC369 ACV365:ACY369 AMR365:AMU369 AWN365:AWQ369 BGJ365:BGM369 BQF365:BQI369 CAB365:CAE369 CJX365:CKA369 CTT365:CTW369 DDP365:DDS369 DNL365:DNO369 DXH365:DXK369 EHD365:EHG369 EQZ365:ERC369 FAV365:FAY369 FKR365:FKU369 FUN365:FUQ369 GEJ365:GEM369 GOF365:GOI369 GYB365:GYE369 HHX365:HIA369 HRT365:HRW369 IBP365:IBS369 ILL365:ILO369 IVH365:IVK369 JFD365:JFG369 JOZ365:JPC369 JYV365:JYY369 KIR365:KIU369 KSN365:KSQ369 LCJ365:LCM369 LMF365:LMI369 LWB365:LWE369 MFX365:MGA369 MPT365:MPW369 MZP365:MZS369 NJL365:NJO369 NTH365:NTK369 ODD365:ODG369 OMZ365:ONC369 OWV365:OWY369 PGR365:PGU369 PQN365:PQQ369 QAJ365:QAM369 QKF365:QKI369 QUB365:QUE369 RDX365:REA369 RNT365:RNW369 RXP365:RXS369 SHL365:SHO369 SRH365:SRK369 TBD365:TBG369 TKZ365:TLC369 TUV365:TUY369 UER365:UEU369 UON365:UOQ369 UYJ365:UYM369 VIF365:VII369 VSB365:VSE369 WBX365:WCA369 WLT365:WLW369 WVP365:WVS369 JQ365:JT369 TM365:TP369 ADI365:ADL369 ANE365:ANH369 AXA365:AXD369 BGW365:BGZ369 BQS365:BQV369 CAO365:CAR369 CKK365:CKN369 CUG365:CUJ369 DEC365:DEF369 DNY365:DOB369 DXU365:DXX369 EHQ365:EHT369 ERM365:ERP369 FBI365:FBL369 FLE365:FLH369 FVA365:FVD369 GEW365:GEZ369 GOS365:GOV369 GYO365:GYR369 HIK365:HIN369 HSG365:HSJ369 ICC365:ICF369 ILY365:IMB369 IVU365:IVX369 JFQ365:JFT369 JPM365:JPP369 JZI365:JZL369 KJE365:KJH369 KTA365:KTD369 LCW365:LCZ369 LMS365:LMV369 LWO365:LWR369 MGK365:MGN369 MQG365:MQJ369 NAC365:NAF369 NJY365:NKB369 NTU365:NTX369 ODQ365:ODT369 ONM365:ONP369 OXI365:OXL369 PHE365:PHH369 PRA365:PRD369 QAW365:QAZ369 QKS365:QKV369 QUO365:QUR369 REK365:REN369 ROG365:ROJ369 RYC365:RYF369 SHY365:SIB369 SRU365:SRX369 TBQ365:TBT369 TLM365:TLP369 TVI365:TVL369 UFE365:UFH369 UPA365:UPD369 UYW365:UYZ369 VIS365:VIV369 VSO365:VSR369 WCK365:WCN369 WMG365:WMJ369 WWC365:WWF369 JD386:JG390 SZ386:TC390 ACV386:ACY390 AMR386:AMU390 AWN386:AWQ390 BGJ386:BGM390 BQF386:BQI390 CAB386:CAE390 CJX386:CKA390 CTT386:CTW390 DDP386:DDS390 DNL386:DNO390 DXH386:DXK390 EHD386:EHG390 EQZ386:ERC390 FAV386:FAY390 FKR386:FKU390 FUN386:FUQ390 GEJ386:GEM390 GOF386:GOI390 GYB386:GYE390 HHX386:HIA390 HRT386:HRW390 IBP386:IBS390 ILL386:ILO390 IVH386:IVK390 JFD386:JFG390 JOZ386:JPC390 JYV386:JYY390 KIR386:KIU390 KSN386:KSQ390 LCJ386:LCM390 LMF386:LMI390 LWB386:LWE390 MFX386:MGA390 MPT386:MPW390 MZP386:MZS390 NJL386:NJO390 NTH386:NTK390 ODD386:ODG390 OMZ386:ONC390 OWV386:OWY390 PGR386:PGU390 PQN386:PQQ390 QAJ386:QAM390 QKF386:QKI390 QUB386:QUE390 RDX386:REA390 RNT386:RNW390 RXP386:RXS390 SHL386:SHO390 SRH386:SRK390 TBD386:TBG390 TKZ386:TLC390 TUV386:TUY390 UER386:UEU390 UON386:UOQ390 UYJ386:UYM390 VIF386:VII390 VSB386:VSE390 WBX386:WCA390 WLT386:WLW390 WVP386:WVS390 JQ386:JT390 TM386:TP390 ADI386:ADL390 ANE386:ANH390 AXA386:AXD390 BGW386:BGZ390 BQS386:BQV390 CAO386:CAR390 CKK386:CKN390 CUG386:CUJ390 DEC386:DEF390 DNY386:DOB390 DXU386:DXX390 EHQ386:EHT390 ERM386:ERP390 FBI386:FBL390 FLE386:FLH390 FVA386:FVD390 GEW386:GEZ390 GOS386:GOV390 GYO386:GYR390 HIK386:HIN390 HSG386:HSJ390 ICC386:ICF390 ILY386:IMB390 IVU386:IVX390 JFQ386:JFT390 JPM386:JPP390 JZI386:JZL390 KJE386:KJH390 KTA386:KTD390 LCW386:LCZ390 LMS386:LMV390 LWO386:LWR390 MGK386:MGN390 MQG386:MQJ390 NAC386:NAF390 NJY386:NKB390 NTU386:NTX390 ODQ386:ODT390 ONM386:ONP390 OXI386:OXL390 PHE386:PHH390 PRA386:PRD390 QAW386:QAZ390 QKS386:QKV390 QUO386:QUR390 REK386:REN390 ROG386:ROJ390 RYC386:RYF390 SHY386:SIB390 SRU386:SRX390 TBQ386:TBT390 TLM386:TLP390 TVI386:TVL390 UFE386:UFH390 UPA386:UPD390 UYW386:UYZ390 VIS386:VIV390 VSO386:VSR390 WCK386:WCN390 WMG386:WMJ390 WWC386:WWF390 JD408:JG412 SZ408:TC412 ACV408:ACY412 AMR408:AMU412 AWN408:AWQ412 BGJ408:BGM412 BQF408:BQI412 CAB408:CAE412 CJX408:CKA412 CTT408:CTW412 DDP408:DDS412 DNL408:DNO412 DXH408:DXK412 EHD408:EHG412 EQZ408:ERC412 FAV408:FAY412 FKR408:FKU412 FUN408:FUQ412 GEJ408:GEM412 GOF408:GOI412 GYB408:GYE412 HHX408:HIA412 HRT408:HRW412 IBP408:IBS412 ILL408:ILO412 IVH408:IVK412 JFD408:JFG412 JOZ408:JPC412 JYV408:JYY412 KIR408:KIU412 KSN408:KSQ412 LCJ408:LCM412 LMF408:LMI412 LWB408:LWE412 MFX408:MGA412 MPT408:MPW412 MZP408:MZS412 NJL408:NJO412 NTH408:NTK412 ODD408:ODG412 OMZ408:ONC412 OWV408:OWY412 PGR408:PGU412 PQN408:PQQ412 QAJ408:QAM412 QKF408:QKI412 QUB408:QUE412 RDX408:REA412 RNT408:RNW412 RXP408:RXS412 SHL408:SHO412 SRH408:SRK412 TBD408:TBG412 TKZ408:TLC412 TUV408:TUY412 UER408:UEU412 UON408:UOQ412 UYJ408:UYM412 VIF408:VII412 VSB408:VSE412 WBX408:WCA412 WLT408:WLW412 WVP408:WVS412 JQ408:JT412 TM408:TP412 ADI408:ADL412 ANE408:ANH412 AXA408:AXD412 BGW408:BGZ412 BQS408:BQV412 CAO408:CAR412 CKK408:CKN412 CUG408:CUJ412 DEC408:DEF412 DNY408:DOB412 DXU408:DXX412 EHQ408:EHT412 ERM408:ERP412 FBI408:FBL412 FLE408:FLH412 FVA408:FVD412 GEW408:GEZ412 GOS408:GOV412 GYO408:GYR412 HIK408:HIN412 HSG408:HSJ412 ICC408:ICF412 ILY408:IMB412 IVU408:IVX412 JFQ408:JFT412 JPM408:JPP412 JZI408:JZL412 KJE408:KJH412 KTA408:KTD412 LCW408:LCZ412 LMS408:LMV412 LWO408:LWR412 MGK408:MGN412 MQG408:MQJ412 NAC408:NAF412 NJY408:NKB412 NTU408:NTX412 ODQ408:ODT412 ONM408:ONP412 OXI408:OXL412 PHE408:PHH412 PRA408:PRD412 QAW408:QAZ412 QKS408:QKV412 QUO408:QUR412 REK408:REN412 ROG408:ROJ412 RYC408:RYF412 SHY408:SIB412 SRU408:SRX412 TBQ408:TBT412 TLM408:TLP412 TVI408:TVL412 UFE408:UFH412 UPA408:UPD412 UYW408:UYZ412 VIS408:VIV412 VSO408:VSR412 WCK408:WCN412 WMG408:WMJ412 WWC408:WWF412 JD429:JG433 SZ429:TC433 ACV429:ACY433 AMR429:AMU433 AWN429:AWQ433 BGJ429:BGM433 BQF429:BQI433 CAB429:CAE433 CJX429:CKA433 CTT429:CTW433 DDP429:DDS433 DNL429:DNO433 DXH429:DXK433 EHD429:EHG433 EQZ429:ERC433 FAV429:FAY433 FKR429:FKU433 FUN429:FUQ433 GEJ429:GEM433 GOF429:GOI433 GYB429:GYE433 HHX429:HIA433 HRT429:HRW433 IBP429:IBS433 ILL429:ILO433 IVH429:IVK433 JFD429:JFG433 JOZ429:JPC433 JYV429:JYY433 KIR429:KIU433 KSN429:KSQ433 LCJ429:LCM433 LMF429:LMI433 LWB429:LWE433 MFX429:MGA433 MPT429:MPW433 MZP429:MZS433 NJL429:NJO433 NTH429:NTK433 ODD429:ODG433 OMZ429:ONC433 OWV429:OWY433 PGR429:PGU433 PQN429:PQQ433 QAJ429:QAM433 QKF429:QKI433 QUB429:QUE433 RDX429:REA433 RNT429:RNW433 RXP429:RXS433 SHL429:SHO433 SRH429:SRK433 TBD429:TBG433 TKZ429:TLC433 TUV429:TUY433 UER429:UEU433 UON429:UOQ433 UYJ429:UYM433 VIF429:VII433 VSB429:VSE433 WBX429:WCA433 WLT429:WLW433 WVP429:WVS433 JQ429:JT433 TM429:TP433 ADI429:ADL433 ANE429:ANH433 AXA429:AXD433 BGW429:BGZ433 BQS429:BQV433 CAO429:CAR433 CKK429:CKN433 CUG429:CUJ433 DEC429:DEF433 DNY429:DOB433 DXU429:DXX433 EHQ429:EHT433 ERM429:ERP433 FBI429:FBL433 FLE429:FLH433 FVA429:FVD433 GEW429:GEZ433 GOS429:GOV433 GYO429:GYR433 HIK429:HIN433 HSG429:HSJ433 ICC429:ICF433 ILY429:IMB433 IVU429:IVX433 JFQ429:JFT433 JPM429:JPP433 JZI429:JZL433 KJE429:KJH433 KTA429:KTD433 LCW429:LCZ433 LMS429:LMV433 LWO429:LWR433 MGK429:MGN433 MQG429:MQJ433 NAC429:NAF433 NJY429:NKB433 NTU429:NTX433 ODQ429:ODT433 ONM429:ONP433 OXI429:OXL433 PHE429:PHH433 PRA429:PRD433 QAW429:QAZ433 QKS429:QKV433 QUO429:QUR433 REK429:REN433 ROG429:ROJ433 RYC429:RYF433 SHY429:SIB433 SRU429:SRX433 TBQ429:TBT433 TLM429:TLP433 TVI429:TVL433 UFE429:UFH433 UPA429:UPD433 UYW429:UYZ433 VIS429:VIV433 VSO429:VSR433 WCK429:WCN433 WMG429:WMJ433 WWC429:WWF433 JD450:JG454 SZ450:TC454 ACV450:ACY454 AMR450:AMU454 AWN450:AWQ454 BGJ450:BGM454 BQF450:BQI454 CAB450:CAE454 CJX450:CKA454 CTT450:CTW454 DDP450:DDS454 DNL450:DNO454 DXH450:DXK454 EHD450:EHG454 EQZ450:ERC454 FAV450:FAY454 FKR450:FKU454 FUN450:FUQ454 GEJ450:GEM454 GOF450:GOI454 GYB450:GYE454 HHX450:HIA454 HRT450:HRW454 IBP450:IBS454 ILL450:ILO454 IVH450:IVK454 JFD450:JFG454 JOZ450:JPC454 JYV450:JYY454 KIR450:KIU454 KSN450:KSQ454 LCJ450:LCM454 LMF450:LMI454 LWB450:LWE454 MFX450:MGA454 MPT450:MPW454 MZP450:MZS454 NJL450:NJO454 NTH450:NTK454 ODD450:ODG454 OMZ450:ONC454 OWV450:OWY454 PGR450:PGU454 PQN450:PQQ454 QAJ450:QAM454 QKF450:QKI454 QUB450:QUE454 RDX450:REA454 RNT450:RNW454 RXP450:RXS454 SHL450:SHO454 SRH450:SRK454 TBD450:TBG454 TKZ450:TLC454 TUV450:TUY454 UER450:UEU454 UON450:UOQ454 UYJ450:UYM454 VIF450:VII454 VSB450:VSE454 WBX450:WCA454 WLT450:WLW454 WVP450:WVS454 JD472:JG476 SZ472:TC476 ACV472:ACY476 AMR472:AMU476 AWN472:AWQ476 BGJ472:BGM476 BQF472:BQI476 CAB472:CAE476 CJX472:CKA476 CTT472:CTW476 DDP472:DDS476 DNL472:DNO476 DXH472:DXK476 EHD472:EHG476 EQZ472:ERC476 FAV472:FAY476 FKR472:FKU476 FUN472:FUQ476 GEJ472:GEM476 GOF472:GOI476 GYB472:GYE476 HHX472:HIA476 HRT472:HRW476 IBP472:IBS476 ILL472:ILO476 IVH472:IVK476 JFD472:JFG476 JOZ472:JPC476 JYV472:JYY476 KIR472:KIU476 KSN472:KSQ476 LCJ472:LCM476 LMF472:LMI476 LWB472:LWE476 MFX472:MGA476 MPT472:MPW476 MZP472:MZS476 NJL472:NJO476 NTH472:NTK476 ODD472:ODG476 OMZ472:ONC476 OWV472:OWY476 PGR472:PGU476 PQN472:PQQ476 QAJ472:QAM476 QKF472:QKI476 QUB472:QUE476 RDX472:REA476 RNT472:RNW476 RXP472:RXS476 SHL472:SHO476 SRH472:SRK476 TBD472:TBG476 TKZ472:TLC476 TUV472:TUY476 UER472:UEU476 UON472:UOQ476 UYJ472:UYM476 VIF472:VII476 VSB472:VSE476 WBX472:WCA476 WLT472:WLW476 WVP472:WVS476 JQ472:JT476 TM472:TP476 ADI472:ADL476 ANE472:ANH476 AXA472:AXD476 BGW472:BGZ476 BQS472:BQV476 CAO472:CAR476 CKK472:CKN476 CUG472:CUJ476 DEC472:DEF476 DNY472:DOB476 DXU472:DXX476 EHQ472:EHT476 ERM472:ERP476 FBI472:FBL476 FLE472:FLH476 FVA472:FVD476 GEW472:GEZ476 GOS472:GOV476 GYO472:GYR476 HIK472:HIN476 HSG472:HSJ476 ICC472:ICF476 ILY472:IMB476 IVU472:IVX476 JFQ472:JFT476 JPM472:JPP476 JZI472:JZL476 KJE472:KJH476 KTA472:KTD476 LCW472:LCZ476 LMS472:LMV476 LWO472:LWR476 MGK472:MGN476 MQG472:MQJ476 NAC472:NAF476 NJY472:NKB476 NTU472:NTX476 ODQ472:ODT476 ONM472:ONP476 OXI472:OXL476 PHE472:PHH476 PRA472:PRD476 QAW472:QAZ476 QKS472:QKV476 QUO472:QUR476 REK472:REN476 ROG472:ROJ476 RYC472:RYF476 SHY472:SIB476 SRU472:SRX476 TBQ472:TBT476 TLM472:TLP476 TVI472:TVL476 UFE472:UFH476 UPA472:UPD476 UYW472:UYZ476 VIS472:VIV476 VSO472:VSR476 WCK472:WCN476 WMG472:WMJ476 WWC472:WWF476 JD493:JG497 SZ493:TC497 ACV493:ACY497 AMR493:AMU497 AWN493:AWQ497 BGJ493:BGM497 BQF493:BQI497 CAB493:CAE497 CJX493:CKA497 CTT493:CTW497 DDP493:DDS497 DNL493:DNO497 DXH493:DXK497 EHD493:EHG497 EQZ493:ERC497 FAV493:FAY497 FKR493:FKU497 FUN493:FUQ497 GEJ493:GEM497 GOF493:GOI497 GYB493:GYE497 HHX493:HIA497 HRT493:HRW497 IBP493:IBS497 ILL493:ILO497 IVH493:IVK497 JFD493:JFG497 JOZ493:JPC497 JYV493:JYY497 KIR493:KIU497 KSN493:KSQ497 LCJ493:LCM497 LMF493:LMI497 LWB493:LWE497 MFX493:MGA497 MPT493:MPW497 MZP493:MZS497 NJL493:NJO497 NTH493:NTK497 ODD493:ODG497 OMZ493:ONC497 OWV493:OWY497 PGR493:PGU497 PQN493:PQQ497 QAJ493:QAM497 QKF493:QKI497 QUB493:QUE497 RDX493:REA497 RNT493:RNW497 RXP493:RXS497 SHL493:SHO497 SRH493:SRK497 TBD493:TBG497 TKZ493:TLC497 TUV493:TUY497 UER493:UEU497 UON493:UOQ497 UYJ493:UYM497 VIF493:VII497 VSB493:VSE497 WBX493:WCA497 WLT493:WLW497 WVP493:WVS497 JQ493:JT497 TM493:TP497 ADI493:ADL497 ANE493:ANH497 AXA493:AXD497 BGW493:BGZ497 BQS493:BQV497 CAO493:CAR497 CKK493:CKN497 CUG493:CUJ497 DEC493:DEF497 DNY493:DOB497 DXU493:DXX497 EHQ493:EHT497 ERM493:ERP497 FBI493:FBL497 FLE493:FLH497 FVA493:FVD497 GEW493:GEZ497 GOS493:GOV497 GYO493:GYR497 HIK493:HIN497 HSG493:HSJ497 ICC493:ICF497 ILY493:IMB497 IVU493:IVX497 JFQ493:JFT497 JPM493:JPP497 JZI493:JZL497 KJE493:KJH497 KTA493:KTD497 LCW493:LCZ497 LMS493:LMV497 LWO493:LWR497 MGK493:MGN497 MQG493:MQJ497 NAC493:NAF497 NJY493:NKB497 NTU493:NTX497 ODQ493:ODT497 ONM493:ONP497 OXI493:OXL497 PHE493:PHH497 PRA493:PRD497 QAW493:QAZ497 QKS493:QKV497 QUO493:QUR497 REK493:REN497 ROG493:ROJ497 RYC493:RYF497 SHY493:SIB497 SRU493:SRX497 TBQ493:TBT497 TLM493:TLP497 TVI493:TVL497 UFE493:UFH497 UPA493:UPD497 UYW493:UYZ497 VIS493:VIV497 VSO493:VSR497 WCK493:WCN497 WMG493:WMJ497 WWC493:WWF497 JD514:JG518 SZ514:TC518 ACV514:ACY518 AMR514:AMU518 AWN514:AWQ518 BGJ514:BGM518 BQF514:BQI518 CAB514:CAE518 CJX514:CKA518 CTT514:CTW518 DDP514:DDS518 DNL514:DNO518 DXH514:DXK518 EHD514:EHG518 EQZ514:ERC518 FAV514:FAY518 FKR514:FKU518 FUN514:FUQ518 GEJ514:GEM518 GOF514:GOI518 GYB514:GYE518 HHX514:HIA518 HRT514:HRW518 IBP514:IBS518 ILL514:ILO518 IVH514:IVK518 JFD514:JFG518 JOZ514:JPC518 JYV514:JYY518 KIR514:KIU518 KSN514:KSQ518 LCJ514:LCM518 LMF514:LMI518 LWB514:LWE518 MFX514:MGA518 MPT514:MPW518 MZP514:MZS518 NJL514:NJO518 NTH514:NTK518 ODD514:ODG518 OMZ514:ONC518 OWV514:OWY518 PGR514:PGU518 PQN514:PQQ518 QAJ514:QAM518 QKF514:QKI518 QUB514:QUE518 RDX514:REA518 RNT514:RNW518 RXP514:RXS518 SHL514:SHO518 SRH514:SRK518 TBD514:TBG518 TKZ514:TLC518 TUV514:TUY518 UER514:UEU518 UON514:UOQ518 UYJ514:UYM518 VIF514:VII518 VSB514:VSE518 WBX514:WCA518 WLT514:WLW518 WVP514:WVS518 JQ514:JT518 TM514:TP518 ADI514:ADL518 ANE514:ANH518 AXA514:AXD518 BGW514:BGZ518 BQS514:BQV518 CAO514:CAR518 CKK514:CKN518 CUG514:CUJ518 DEC514:DEF518 DNY514:DOB518 DXU514:DXX518 EHQ514:EHT518 ERM514:ERP518 FBI514:FBL518 FLE514:FLH518 FVA514:FVD518 GEW514:GEZ518 GOS514:GOV518 GYO514:GYR518 HIK514:HIN518 HSG514:HSJ518 ICC514:ICF518 ILY514:IMB518 IVU514:IVX518 JFQ514:JFT518 JPM514:JPP518 JZI514:JZL518 KJE514:KJH518 KTA514:KTD518 LCW514:LCZ518 LMS514:LMV518 LWO514:LWR518 MGK514:MGN518 MQG514:MQJ518 NAC514:NAF518 NJY514:NKB518 NTU514:NTX518 ODQ514:ODT518 ONM514:ONP518 OXI514:OXL518 PHE514:PHH518 PRA514:PRD518 QAW514:QAZ518 QKS514:QKV518 QUO514:QUR518 REK514:REN518 ROG514:ROJ518 RYC514:RYF518 SHY514:SIB518 SRU514:SRX518 TBQ514:TBT518 TLM514:TLP518 TVI514:TVL518 UFE514:UFH518 UPA514:UPD518 UYW514:UYZ518 VIS514:VIV518 VSO514:VSR518 WCK514:WCN518 WMG514:WMJ518 WWC514:WWF518 JD535:JG539 SZ535:TC539 ACV535:ACY539 AMR535:AMU539 AWN535:AWQ539 BGJ535:BGM539 BQF535:BQI539 CAB535:CAE539 CJX535:CKA539 CTT535:CTW539 DDP535:DDS539 DNL535:DNO539 DXH535:DXK539 EHD535:EHG539 EQZ535:ERC539 FAV535:FAY539 FKR535:FKU539 FUN535:FUQ539 GEJ535:GEM539 GOF535:GOI539 GYB535:GYE539 HHX535:HIA539 HRT535:HRW539 IBP535:IBS539 ILL535:ILO539 IVH535:IVK539 JFD535:JFG539 JOZ535:JPC539 JYV535:JYY539 KIR535:KIU539 KSN535:KSQ539 LCJ535:LCM539 LMF535:LMI539 LWB535:LWE539 MFX535:MGA539 MPT535:MPW539 MZP535:MZS539 NJL535:NJO539 NTH535:NTK539 ODD535:ODG539 OMZ535:ONC539 OWV535:OWY539 PGR535:PGU539 PQN535:PQQ539 QAJ535:QAM539 QKF535:QKI539 QUB535:QUE539 RDX535:REA539 RNT535:RNW539 RXP535:RXS539 SHL535:SHO539 SRH535:SRK539 TBD535:TBG539 TKZ535:TLC539 TUV535:TUY539 UER535:UEU539 UON535:UOQ539 UYJ535:UYM539 VIF535:VII539 VSB535:VSE539 WBX535:WCA539 WLT535:WLW539 WVP535:WVS539 JQ535:JT539 TM535:TP539 ADI535:ADL539 ANE535:ANH539 AXA535:AXD539 BGW535:BGZ539 BQS535:BQV539 CAO535:CAR539 CKK535:CKN539 CUG535:CUJ539 DEC535:DEF539 DNY535:DOB539 DXU535:DXX539 EHQ535:EHT539 ERM535:ERP539 FBI535:FBL539 FLE535:FLH539 FVA535:FVD539 GEW535:GEZ539 GOS535:GOV539 GYO535:GYR539 HIK535:HIN539 HSG535:HSJ539 ICC535:ICF539 ILY535:IMB539 IVU535:IVX539 JFQ535:JFT539 JPM535:JPP539 JZI535:JZL539 KJE535:KJH539 KTA535:KTD539 LCW535:LCZ539 LMS535:LMV539 LWO535:LWR539 MGK535:MGN539 MQG535:MQJ539 NAC535:NAF539 NJY535:NKB539 NTU535:NTX539 ODQ535:ODT539 ONM535:ONP539 OXI535:OXL539 PHE535:PHH539 PRA535:PRD539 QAW535:QAZ539 QKS535:QKV539 QUO535:QUR539 REK535:REN539 ROG535:ROJ539 RYC535:RYF539 SHY535:SIB539 SRU535:SRX539 TBQ535:TBT539 TLM535:TLP539 TVI535:TVL539 UFE535:UFH539 UPA535:UPD539 UYW535:UYZ539 VIS535:VIV539 VSO535:VSR539 WCK535:WCN539 WMG535:WMJ539 WWC535:WWF539 JD557:JG561 SZ557:TC561 ACV557:ACY561 AMR557:AMU561 AWN557:AWQ561 BGJ557:BGM561 BQF557:BQI561 CAB557:CAE561 CJX557:CKA561 CTT557:CTW561 DDP557:DDS561 DNL557:DNO561 DXH557:DXK561 EHD557:EHG561 EQZ557:ERC561 FAV557:FAY561 FKR557:FKU561 FUN557:FUQ561 GEJ557:GEM561 GOF557:GOI561 GYB557:GYE561 HHX557:HIA561 HRT557:HRW561 IBP557:IBS561 ILL557:ILO561 IVH557:IVK561 JFD557:JFG561 JOZ557:JPC561 JYV557:JYY561 KIR557:KIU561 KSN557:KSQ561 LCJ557:LCM561 LMF557:LMI561 LWB557:LWE561 MFX557:MGA561 MPT557:MPW561 MZP557:MZS561 NJL557:NJO561 NTH557:NTK561 ODD557:ODG561 OMZ557:ONC561 OWV557:OWY561 PGR557:PGU561 PQN557:PQQ561 QAJ557:QAM561 QKF557:QKI561 QUB557:QUE561 RDX557:REA561 RNT557:RNW561 RXP557:RXS561 SHL557:SHO561 SRH557:SRK561 TBD557:TBG561 TKZ557:TLC561 TUV557:TUY561 UER557:UEU561 UON557:UOQ561 UYJ557:UYM561 VIF557:VII561 VSB557:VSE561 WBX557:WCA561 WLT557:WLW561 WVP557:WVS561 JQ557:JT561 TM557:TP561 ADI557:ADL561 ANE557:ANH561 AXA557:AXD561 BGW557:BGZ561 BQS557:BQV561 CAO557:CAR561 CKK557:CKN561 CUG557:CUJ561 DEC557:DEF561 DNY557:DOB561 DXU557:DXX561 EHQ557:EHT561 ERM557:ERP561 FBI557:FBL561 FLE557:FLH561 FVA557:FVD561 GEW557:GEZ561 GOS557:GOV561 GYO557:GYR561 HIK557:HIN561 HSG557:HSJ561 ICC557:ICF561 ILY557:IMB561 IVU557:IVX561 JFQ557:JFT561 JPM557:JPP561 JZI557:JZL561 KJE557:KJH561 KTA557:KTD561 LCW557:LCZ561 LMS557:LMV561 LWO557:LWR561 MGK557:MGN561 MQG557:MQJ561 NAC557:NAF561 NJY557:NKB561 NTU557:NTX561 ODQ557:ODT561 ONM557:ONP561 OXI557:OXL561 PHE557:PHH561 PRA557:PRD561 QAW557:QAZ561 QKS557:QKV561 QUO557:QUR561 REK557:REN561 ROG557:ROJ561 RYC557:RYF561 SHY557:SIB561 SRU557:SRX561 TBQ557:TBT561 TLM557:TLP561 TVI557:TVL561 UFE557:UFH561 UPA557:UPD561 UYW557:UYZ561 VIS557:VIV561 VSO557:VSR561 WCK557:WCN561 WMG557:WMJ561 WWC557:WWF561 JD578:JG582 SZ578:TC582 ACV578:ACY582 AMR578:AMU582 AWN578:AWQ582 BGJ578:BGM582 BQF578:BQI582 CAB578:CAE582 CJX578:CKA582 CTT578:CTW582 DDP578:DDS582 DNL578:DNO582 DXH578:DXK582 EHD578:EHG582 EQZ578:ERC582 FAV578:FAY582 FKR578:FKU582 FUN578:FUQ582 GEJ578:GEM582 GOF578:GOI582 GYB578:GYE582 HHX578:HIA582 HRT578:HRW582 IBP578:IBS582 ILL578:ILO582 IVH578:IVK582 JFD578:JFG582 JOZ578:JPC582 JYV578:JYY582 KIR578:KIU582 KSN578:KSQ582 LCJ578:LCM582 LMF578:LMI582 LWB578:LWE582 MFX578:MGA582 MPT578:MPW582 MZP578:MZS582 NJL578:NJO582 NTH578:NTK582 ODD578:ODG582 OMZ578:ONC582 OWV578:OWY582 PGR578:PGU582 PQN578:PQQ582 QAJ578:QAM582 QKF578:QKI582 QUB578:QUE582 RDX578:REA582 RNT578:RNW582 RXP578:RXS582 SHL578:SHO582 SRH578:SRK582 TBD578:TBG582 TKZ578:TLC582 TUV578:TUY582 UER578:UEU582 UON578:UOQ582 UYJ578:UYM582 VIF578:VII582 VSB578:VSE582 WBX578:WCA582 WLT578:WLW582 WVP578:WVS582 JQ578:JT582 TM578:TP582 ADI578:ADL582 ANE578:ANH582 AXA578:AXD582 BGW578:BGZ582 BQS578:BQV582 CAO578:CAR582 CKK578:CKN582 CUG578:CUJ582 DEC578:DEF582 DNY578:DOB582 DXU578:DXX582 EHQ578:EHT582 ERM578:ERP582 FBI578:FBL582 FLE578:FLH582 FVA578:FVD582 GEW578:GEZ582 GOS578:GOV582 GYO578:GYR582 HIK578:HIN582 HSG578:HSJ582 ICC578:ICF582 ILY578:IMB582 IVU578:IVX582 JFQ578:JFT582 JPM578:JPP582 JZI578:JZL582 KJE578:KJH582 KTA578:KTD582 LCW578:LCZ582 LMS578:LMV582 LWO578:LWR582 MGK578:MGN582 MQG578:MQJ582 NAC578:NAF582 NJY578:NKB582 NTU578:NTX582 ODQ578:ODT582 ONM578:ONP582 OXI578:OXL582 PHE578:PHH582 PRA578:PRD582 QAW578:QAZ582 QKS578:QKV582 QUO578:QUR582 REK578:REN582 ROG578:ROJ582 RYC578:RYF582 SHY578:SIB582 SRU578:SRX582 TBQ578:TBT582 TLM578:TLP582 TVI578:TVL582 UFE578:UFH582 UPA578:UPD582 UYW578:UYZ582 VIS578:VIV582 VSO578:VSR582 WCK578:WCN582 WMG578:WMJ582 WWC578:WWF582 JD599:JG603 SZ599:TC603 ACV599:ACY603 AMR599:AMU603 AWN599:AWQ603 BGJ599:BGM603 BQF599:BQI603 CAB599:CAE603 CJX599:CKA603 CTT599:CTW603 DDP599:DDS603 DNL599:DNO603 DXH599:DXK603 EHD599:EHG603 EQZ599:ERC603 FAV599:FAY603 FKR599:FKU603 FUN599:FUQ603 GEJ599:GEM603 GOF599:GOI603 GYB599:GYE603 HHX599:HIA603 HRT599:HRW603 IBP599:IBS603 ILL599:ILO603 IVH599:IVK603 JFD599:JFG603 JOZ599:JPC603 JYV599:JYY603 KIR599:KIU603 KSN599:KSQ603 LCJ599:LCM603 LMF599:LMI603 LWB599:LWE603 MFX599:MGA603 MPT599:MPW603 MZP599:MZS603 NJL599:NJO603 NTH599:NTK603 ODD599:ODG603 OMZ599:ONC603 OWV599:OWY603 PGR599:PGU603 PQN599:PQQ603 QAJ599:QAM603 QKF599:QKI603 QUB599:QUE603 RDX599:REA603 RNT599:RNW603 RXP599:RXS603 SHL599:SHO603 SRH599:SRK603 TBD599:TBG603 TKZ599:TLC603 TUV599:TUY603 UER599:UEU603 UON599:UOQ603 UYJ599:UYM603 VIF599:VII603 VSB599:VSE603 WBX599:WCA603 WLT599:WLW603 WVP599:WVS603 JD621:JG625 SZ621:TC625 ACV621:ACY625 AMR621:AMU625 AWN621:AWQ625 BGJ621:BGM625 BQF621:BQI625 CAB621:CAE625 CJX621:CKA625 CTT621:CTW625 DDP621:DDS625 DNL621:DNO625 DXH621:DXK625 EHD621:EHG625 EQZ621:ERC625 FAV621:FAY625 FKR621:FKU625 FUN621:FUQ625 GEJ621:GEM625 GOF621:GOI625 GYB621:GYE625 HHX621:HIA625 HRT621:HRW625 IBP621:IBS625 ILL621:ILO625 IVH621:IVK625 JFD621:JFG625 JOZ621:JPC625 JYV621:JYY625 KIR621:KIU625 KSN621:KSQ625 LCJ621:LCM625 LMF621:LMI625 LWB621:LWE625 MFX621:MGA625 MPT621:MPW625 MZP621:MZS625 NJL621:NJO625 NTH621:NTK625 ODD621:ODG625 OMZ621:ONC625 OWV621:OWY625 PGR621:PGU625 PQN621:PQQ625 QAJ621:QAM625 QKF621:QKI625 QUB621:QUE625 RDX621:REA625 RNT621:RNW625 RXP621:RXS625 SHL621:SHO625 SRH621:SRK625 TBD621:TBG625 TKZ621:TLC625 TUV621:TUY625 UER621:UEU625 UON621:UOQ625 UYJ621:UYM625 VIF621:VII625 VSB621:VSE625 WBX621:WCA625 WLT621:WLW625 WVP621:WVS625 JQ621:JT625 TM621:TP625 ADI621:ADL625 ANE621:ANH625 AXA621:AXD625 BGW621:BGZ625 BQS621:BQV625 CAO621:CAR625 CKK621:CKN625 CUG621:CUJ625 DEC621:DEF625 DNY621:DOB625 DXU621:DXX625 EHQ621:EHT625 ERM621:ERP625 FBI621:FBL625 FLE621:FLH625 FVA621:FVD625 GEW621:GEZ625 GOS621:GOV625 GYO621:GYR625 HIK621:HIN625 HSG621:HSJ625 ICC621:ICF625 ILY621:IMB625 IVU621:IVX625 JFQ621:JFT625 JPM621:JPP625 JZI621:JZL625 KJE621:KJH625 KTA621:KTD625 LCW621:LCZ625 LMS621:LMV625 LWO621:LWR625 MGK621:MGN625 MQG621:MQJ625 NAC621:NAF625 NJY621:NKB625 NTU621:NTX625 ODQ621:ODT625 ONM621:ONP625 OXI621:OXL625 PHE621:PHH625 PRA621:PRD625 QAW621:QAZ625 QKS621:QKV625 QUO621:QUR625 REK621:REN625 ROG621:ROJ625 RYC621:RYF625 SHY621:SIB625 SRU621:SRX625 TBQ621:TBT625 TLM621:TLP625 TVI621:TVL625 UFE621:UFH625 UPA621:UPD625 UYW621:UYZ625 VIS621:VIV625 VSO621:VSR625 WCK621:WCN625 WMG621:WMJ625 WWC621:WWF625 JD642:JG646 SZ642:TC646 ACV642:ACY646 AMR642:AMU646 AWN642:AWQ646 BGJ642:BGM646 BQF642:BQI646 CAB642:CAE646 CJX642:CKA646 CTT642:CTW646 DDP642:DDS646 DNL642:DNO646 DXH642:DXK646 EHD642:EHG646 EQZ642:ERC646 FAV642:FAY646 FKR642:FKU646 FUN642:FUQ646 GEJ642:GEM646 GOF642:GOI646 GYB642:GYE646 HHX642:HIA646 HRT642:HRW646 IBP642:IBS646 ILL642:ILO646 IVH642:IVK646 JFD642:JFG646 JOZ642:JPC646 JYV642:JYY646 KIR642:KIU646 KSN642:KSQ646 LCJ642:LCM646 LMF642:LMI646 LWB642:LWE646 MFX642:MGA646 MPT642:MPW646 MZP642:MZS646 NJL642:NJO646 NTH642:NTK646 ODD642:ODG646 OMZ642:ONC646 OWV642:OWY646 PGR642:PGU646 PQN642:PQQ646 QAJ642:QAM646 QKF642:QKI646 QUB642:QUE646 RDX642:REA646 RNT642:RNW646 RXP642:RXS646 SHL642:SHO646 SRH642:SRK646 TBD642:TBG646 TKZ642:TLC646 TUV642:TUY646 UER642:UEU646 UON642:UOQ646 UYJ642:UYM646 VIF642:VII646 VSB642:VSE646 WBX642:WCA646 WLT642:WLW646 WVP642:WVS646 JQ642:JT646 TM642:TP646 ADI642:ADL646 ANE642:ANH646 AXA642:AXD646 BGW642:BGZ646 BQS642:BQV646 CAO642:CAR646 CKK642:CKN646 CUG642:CUJ646 DEC642:DEF646 DNY642:DOB646 DXU642:DXX646 EHQ642:EHT646 ERM642:ERP646 FBI642:FBL646 FLE642:FLH646 FVA642:FVD646 GEW642:GEZ646 GOS642:GOV646 GYO642:GYR646 HIK642:HIN646 HSG642:HSJ646 ICC642:ICF646 ILY642:IMB646 IVU642:IVX646 JFQ642:JFT646 JPM642:JPP646 JZI642:JZL646 KJE642:KJH646 KTA642:KTD646 LCW642:LCZ646 LMS642:LMV646 LWO642:LWR646 MGK642:MGN646 MQG642:MQJ646 NAC642:NAF646 NJY642:NKB646 NTU642:NTX646 ODQ642:ODT646 ONM642:ONP646 OXI642:OXL646 PHE642:PHH646 PRA642:PRD646 QAW642:QAZ646 QKS642:QKV646 QUO642:QUR646 REK642:REN646 ROG642:ROJ646 RYC642:RYF646 SHY642:SIB646 SRU642:SRX646 TBQ642:TBT646 TLM642:TLP646 TVI642:TVL646 UFE642:UFH646 UPA642:UPD646 UYW642:UYZ646 VIS642:VIV646 VSO642:VSR646 WCK642:WCN646 WMG642:WMJ646 WWC642:WWF646 JD663:JG667 SZ663:TC667 ACV663:ACY667 AMR663:AMU667 AWN663:AWQ667 BGJ663:BGM667 BQF663:BQI667 CAB663:CAE667 CJX663:CKA667 CTT663:CTW667 DDP663:DDS667 DNL663:DNO667 DXH663:DXK667 EHD663:EHG667 EQZ663:ERC667 FAV663:FAY667 FKR663:FKU667 FUN663:FUQ667 GEJ663:GEM667 GOF663:GOI667 GYB663:GYE667 HHX663:HIA667 HRT663:HRW667 IBP663:IBS667 ILL663:ILO667 IVH663:IVK667 JFD663:JFG667 JOZ663:JPC667 JYV663:JYY667 KIR663:KIU667 KSN663:KSQ667 LCJ663:LCM667 LMF663:LMI667 LWB663:LWE667 MFX663:MGA667 MPT663:MPW667 MZP663:MZS667 NJL663:NJO667 NTH663:NTK667 ODD663:ODG667 OMZ663:ONC667 OWV663:OWY667 PGR663:PGU667 PQN663:PQQ667 QAJ663:QAM667 QKF663:QKI667 QUB663:QUE667 RDX663:REA667 RNT663:RNW667 RXP663:RXS667 SHL663:SHO667 SRH663:SRK667 TBD663:TBG667 TKZ663:TLC667 TUV663:TUY667 UER663:UEU667 UON663:UOQ667 UYJ663:UYM667 VIF663:VII667 VSB663:VSE667 WBX663:WCA667 WLT663:WLW667 WVP663:WVS667 JQ663:JT667 TM663:TP667 ADI663:ADL667 ANE663:ANH667 AXA663:AXD667 BGW663:BGZ667 BQS663:BQV667 CAO663:CAR667 CKK663:CKN667 CUG663:CUJ667 DEC663:DEF667 DNY663:DOB667 DXU663:DXX667 EHQ663:EHT667 ERM663:ERP667 FBI663:FBL667 FLE663:FLH667 FVA663:FVD667 GEW663:GEZ667 GOS663:GOV667 GYO663:GYR667 HIK663:HIN667 HSG663:HSJ667 ICC663:ICF667 ILY663:IMB667 IVU663:IVX667 JFQ663:JFT667 JPM663:JPP667 JZI663:JZL667 KJE663:KJH667 KTA663:KTD667 LCW663:LCZ667 LMS663:LMV667 LWO663:LWR667 MGK663:MGN667 MQG663:MQJ667 NAC663:NAF667 NJY663:NKB667 NTU663:NTX667 ODQ663:ODT667 ONM663:ONP667 OXI663:OXL667 PHE663:PHH667 PRA663:PRD667 QAW663:QAZ667 QKS663:QKV667 QUO663:QUR667 REK663:REN667 ROG663:ROJ667 RYC663:RYF667 SHY663:SIB667 SRU663:SRX667 TBQ663:TBT667 TLM663:TLP667 TVI663:TVL667 UFE663:UFH667 UPA663:UPD667 UYW663:UYZ667 VIS663:VIV667 VSO663:VSR667 WCK663:WCN667 WMG663:WMJ667 WWC663:WWF667 JD684:JG688 SZ684:TC688 ACV684:ACY688 AMR684:AMU688 AWN684:AWQ688 BGJ684:BGM688 BQF684:BQI688 CAB684:CAE688 CJX684:CKA688 CTT684:CTW688 DDP684:DDS688 DNL684:DNO688 DXH684:DXK688 EHD684:EHG688 EQZ684:ERC688 FAV684:FAY688 FKR684:FKU688 FUN684:FUQ688 GEJ684:GEM688 GOF684:GOI688 GYB684:GYE688 HHX684:HIA688 HRT684:HRW688 IBP684:IBS688 ILL684:ILO688 IVH684:IVK688 JFD684:JFG688 JOZ684:JPC688 JYV684:JYY688 KIR684:KIU688 KSN684:KSQ688 LCJ684:LCM688 LMF684:LMI688 LWB684:LWE688 MFX684:MGA688 MPT684:MPW688 MZP684:MZS688 NJL684:NJO688 NTH684:NTK688 ODD684:ODG688 OMZ684:ONC688 OWV684:OWY688 PGR684:PGU688 PQN684:PQQ688 QAJ684:QAM688 QKF684:QKI688 QUB684:QUE688 RDX684:REA688 RNT684:RNW688 RXP684:RXS688 SHL684:SHO688 SRH684:SRK688 TBD684:TBG688 TKZ684:TLC688 TUV684:TUY688 UER684:UEU688 UON684:UOQ688 UYJ684:UYM688 VIF684:VII688 VSB684:VSE688 WBX684:WCA688 WLT684:WLW688 WVP684:WVS688 JQ684:JT688 TM684:TP688 ADI684:ADL688 ANE684:ANH688 AXA684:AXD688 BGW684:BGZ688 BQS684:BQV688 CAO684:CAR688 CKK684:CKN688 CUG684:CUJ688 DEC684:DEF688 DNY684:DOB688 DXU684:DXX688 EHQ684:EHT688 ERM684:ERP688 FBI684:FBL688 FLE684:FLH688 FVA684:FVD688 GEW684:GEZ688 GOS684:GOV688 GYO684:GYR688 HIK684:HIN688 HSG684:HSJ688 ICC684:ICF688 ILY684:IMB688 IVU684:IVX688 JFQ684:JFT688 JPM684:JPP688 JZI684:JZL688 KJE684:KJH688 KTA684:KTD688 LCW684:LCZ688 LMS684:LMV688 LWO684:LWR688 MGK684:MGN688 MQG684:MQJ688 NAC684:NAF688 NJY684:NKB688 NTU684:NTX688 ODQ684:ODT688 ONM684:ONP688 OXI684:OXL688 PHE684:PHH688 PRA684:PRD688 QAW684:QAZ688 QKS684:QKV688 QUO684:QUR688 REK684:REN688 ROG684:ROJ688 RYC684:RYF688 SHY684:SIB688 SRU684:SRX688 TBQ684:TBT688 TLM684:TLP688 TVI684:TVL688 UFE684:UFH688 UPA684:UPD688 UYW684:UYZ688 VIS684:VIV688 VSO684:VSR688 WCK684:WCN688 WMG684:WMJ688 WWC684:WWF688 JD706:JG710 SZ706:TC710 ACV706:ACY710 AMR706:AMU710 AWN706:AWQ710 BGJ706:BGM710 BQF706:BQI710 CAB706:CAE710 CJX706:CKA710 CTT706:CTW710 DDP706:DDS710 DNL706:DNO710 DXH706:DXK710 EHD706:EHG710 EQZ706:ERC710 FAV706:FAY710 FKR706:FKU710 FUN706:FUQ710 GEJ706:GEM710 GOF706:GOI710 GYB706:GYE710 HHX706:HIA710 HRT706:HRW710 IBP706:IBS710 ILL706:ILO710 IVH706:IVK710 JFD706:JFG710 JOZ706:JPC710 JYV706:JYY710 KIR706:KIU710 KSN706:KSQ710 LCJ706:LCM710 LMF706:LMI710 LWB706:LWE710 MFX706:MGA710 MPT706:MPW710 MZP706:MZS710 NJL706:NJO710 NTH706:NTK710 ODD706:ODG710 OMZ706:ONC710 OWV706:OWY710 PGR706:PGU710 PQN706:PQQ710 QAJ706:QAM710 QKF706:QKI710 QUB706:QUE710 RDX706:REA710 RNT706:RNW710 RXP706:RXS710 SHL706:SHO710 SRH706:SRK710 TBD706:TBG710 TKZ706:TLC710 TUV706:TUY710 UER706:UEU710 UON706:UOQ710 UYJ706:UYM710 VIF706:VII710 VSB706:VSE710 WBX706:WCA710 WLT706:WLW710 WVP706:WVS710 JQ706:JT710 TM706:TP710 ADI706:ADL710 ANE706:ANH710 AXA706:AXD710 BGW706:BGZ710 BQS706:BQV710 CAO706:CAR710 CKK706:CKN710 CUG706:CUJ710 DEC706:DEF710 DNY706:DOB710 DXU706:DXX710 EHQ706:EHT710 ERM706:ERP710 FBI706:FBL710 FLE706:FLH710 FVA706:FVD710 GEW706:GEZ710 GOS706:GOV710 GYO706:GYR710 HIK706:HIN710 HSG706:HSJ710 ICC706:ICF710 ILY706:IMB710 IVU706:IVX710 JFQ706:JFT710 JPM706:JPP710 JZI706:JZL710 KJE706:KJH710 KTA706:KTD710 LCW706:LCZ710 LMS706:LMV710 LWO706:LWR710 MGK706:MGN710 MQG706:MQJ710 NAC706:NAF710 NJY706:NKB710 NTU706:NTX710 ODQ706:ODT710 ONM706:ONP710 OXI706:OXL710 PHE706:PHH710 PRA706:PRD710 QAW706:QAZ710 QKS706:QKV710 QUO706:QUR710 REK706:REN710 ROG706:ROJ710 RYC706:RYF710 SHY706:SIB710 SRU706:SRX710 TBQ706:TBT710 TLM706:TLP710 TVI706:TVL710 UFE706:UFH710 UPA706:UPD710 UYW706:UYZ710 VIS706:VIV710 VSO706:VSR710 WCK706:WCN710 WMG706:WMJ710 WWC706:WWF710 JD727:JG731 SZ727:TC731 ACV727:ACY731 AMR727:AMU731 AWN727:AWQ731 BGJ727:BGM731 BQF727:BQI731 CAB727:CAE731 CJX727:CKA731 CTT727:CTW731 DDP727:DDS731 DNL727:DNO731 DXH727:DXK731 EHD727:EHG731 EQZ727:ERC731 FAV727:FAY731 FKR727:FKU731 FUN727:FUQ731 GEJ727:GEM731 GOF727:GOI731 GYB727:GYE731 HHX727:HIA731 HRT727:HRW731 IBP727:IBS731 ILL727:ILO731 IVH727:IVK731 JFD727:JFG731 JOZ727:JPC731 JYV727:JYY731 KIR727:KIU731 KSN727:KSQ731 LCJ727:LCM731 LMF727:LMI731 LWB727:LWE731 MFX727:MGA731 MPT727:MPW731 MZP727:MZS731 NJL727:NJO731 NTH727:NTK731 ODD727:ODG731 OMZ727:ONC731 OWV727:OWY731 PGR727:PGU731 PQN727:PQQ731 QAJ727:QAM731 QKF727:QKI731 QUB727:QUE731 RDX727:REA731 RNT727:RNW731 RXP727:RXS731 SHL727:SHO731 SRH727:SRK731 TBD727:TBG731 TKZ727:TLC731 TUV727:TUY731 UER727:UEU731 UON727:UOQ731 UYJ727:UYM731 VIF727:VII731 VSB727:VSE731 WBX727:WCA731 WLT727:WLW731 WVP727:WVS731 JQ727:JT731 TM727:TP731 ADI727:ADL731 ANE727:ANH731 AXA727:AXD731 BGW727:BGZ731 BQS727:BQV731 CAO727:CAR731 CKK727:CKN731 CUG727:CUJ731 DEC727:DEF731 DNY727:DOB731 DXU727:DXX731 EHQ727:EHT731 ERM727:ERP731 FBI727:FBL731 FLE727:FLH731 FVA727:FVD731 GEW727:GEZ731 GOS727:GOV731 GYO727:GYR731 HIK727:HIN731 HSG727:HSJ731 ICC727:ICF731 ILY727:IMB731 IVU727:IVX731 JFQ727:JFT731 JPM727:JPP731 JZI727:JZL731 KJE727:KJH731 KTA727:KTD731 LCW727:LCZ731 LMS727:LMV731 LWO727:LWR731 MGK727:MGN731 MQG727:MQJ731 NAC727:NAF731 NJY727:NKB731 NTU727:NTX731 ODQ727:ODT731 ONM727:ONP731 OXI727:OXL731 PHE727:PHH731 PRA727:PRD731 QAW727:QAZ731 QKS727:QKV731 QUO727:QUR731 REK727:REN731 ROG727:ROJ731 RYC727:RYF731 SHY727:SIB731 SRU727:SRX731 TBQ727:TBT731 TLM727:TLP731 TVI727:TVL731 UFE727:UFH731 UPA727:UPD731 UYW727:UYZ731 VIS727:VIV731 VSO727:VSR731 WCK727:WCN731 WMG727:WMJ731 WWC727:WWF731 JD748:JG752 SZ748:TC752 ACV748:ACY752 AMR748:AMU752 AWN748:AWQ752 BGJ748:BGM752 BQF748:BQI752 CAB748:CAE752 CJX748:CKA752 CTT748:CTW752 DDP748:DDS752 DNL748:DNO752 DXH748:DXK752 EHD748:EHG752 EQZ748:ERC752 FAV748:FAY752 FKR748:FKU752 FUN748:FUQ752 GEJ748:GEM752 GOF748:GOI752 GYB748:GYE752 HHX748:HIA752 HRT748:HRW752 IBP748:IBS752 ILL748:ILO752 IVH748:IVK752 JFD748:JFG752 JOZ748:JPC752 JYV748:JYY752 KIR748:KIU752 KSN748:KSQ752 LCJ748:LCM752 LMF748:LMI752 LWB748:LWE752 MFX748:MGA752 MPT748:MPW752 MZP748:MZS752 NJL748:NJO752 NTH748:NTK752 ODD748:ODG752 OMZ748:ONC752 OWV748:OWY752 PGR748:PGU752 PQN748:PQQ752 QAJ748:QAM752 QKF748:QKI752 QUB748:QUE752 RDX748:REA752 RNT748:RNW752 RXP748:RXS752 SHL748:SHO752 SRH748:SRK752 TBD748:TBG752 TKZ748:TLC752 TUV748:TUY752 UER748:UEU752 UON748:UOQ752 UYJ748:UYM752 VIF748:VII752 VSB748:VSE752 WBX748:WCA752 WLT748:WLW752 WVP748:WVS752 JD770:JG774 SZ770:TC774 ACV770:ACY774 AMR770:AMU774 AWN770:AWQ774 BGJ770:BGM774 BQF770:BQI774 CAB770:CAE774 CJX770:CKA774 CTT770:CTW774 DDP770:DDS774 DNL770:DNO774 DXH770:DXK774 EHD770:EHG774 EQZ770:ERC774 FAV770:FAY774 FKR770:FKU774 FUN770:FUQ774 GEJ770:GEM774 GOF770:GOI774 GYB770:GYE774 HHX770:HIA774 HRT770:HRW774 IBP770:IBS774 ILL770:ILO774 IVH770:IVK774 JFD770:JFG774 JOZ770:JPC774 JYV770:JYY774 KIR770:KIU774 KSN770:KSQ774 LCJ770:LCM774 LMF770:LMI774 LWB770:LWE774 MFX770:MGA774 MPT770:MPW774 MZP770:MZS774 NJL770:NJO774 NTH770:NTK774 ODD770:ODG774 OMZ770:ONC774 OWV770:OWY774 PGR770:PGU774 PQN770:PQQ774 QAJ770:QAM774 QKF770:QKI774 QUB770:QUE774 RDX770:REA774 RNT770:RNW774 RXP770:RXS774 SHL770:SHO774 SRH770:SRK774 TBD770:TBG774 TKZ770:TLC774 TUV770:TUY774 UER770:UEU774 UON770:UOQ774 UYJ770:UYM774 VIF770:VII774 VSB770:VSE774 WBX770:WCA774 WLT770:WLW774 WVP770:WVS774 JQ770:JT774 TM770:TP774 ADI770:ADL774 ANE770:ANH774 AXA770:AXD774 BGW770:BGZ774 BQS770:BQV774 CAO770:CAR774 CKK770:CKN774 CUG770:CUJ774 DEC770:DEF774 DNY770:DOB774 DXU770:DXX774 EHQ770:EHT774 ERM770:ERP774 FBI770:FBL774 FLE770:FLH774 FVA770:FVD774 GEW770:GEZ774 GOS770:GOV774 GYO770:GYR774 HIK770:HIN774 HSG770:HSJ774 ICC770:ICF774 ILY770:IMB774 IVU770:IVX774 JFQ770:JFT774 JPM770:JPP774 JZI770:JZL774 KJE770:KJH774 KTA770:KTD774 LCW770:LCZ774 LMS770:LMV774 LWO770:LWR774 MGK770:MGN774 MQG770:MQJ774 NAC770:NAF774 NJY770:NKB774 NTU770:NTX774 ODQ770:ODT774 ONM770:ONP774 OXI770:OXL774 PHE770:PHH774 PRA770:PRD774 QAW770:QAZ774 QKS770:QKV774 QUO770:QUR774 REK770:REN774 ROG770:ROJ774 RYC770:RYF774 SHY770:SIB774 SRU770:SRX774 TBQ770:TBT774 TLM770:TLP774 TVI770:TVL774 UFE770:UFH774 UPA770:UPD774 UYW770:UYZ774 VIS770:VIV774 VSO770:VSR774 WCK770:WCN774 WMG770:WMJ774 WWC770:WWF774 JD791:JG795 SZ791:TC795 ACV791:ACY795 AMR791:AMU795 AWN791:AWQ795 BGJ791:BGM795 BQF791:BQI795 CAB791:CAE795 CJX791:CKA795 CTT791:CTW795 DDP791:DDS795 DNL791:DNO795 DXH791:DXK795 EHD791:EHG795 EQZ791:ERC795 FAV791:FAY795 FKR791:FKU795 FUN791:FUQ795 GEJ791:GEM795 GOF791:GOI795 GYB791:GYE795 HHX791:HIA795 HRT791:HRW795 IBP791:IBS795 ILL791:ILO795 IVH791:IVK795 JFD791:JFG795 JOZ791:JPC795 JYV791:JYY795 KIR791:KIU795 KSN791:KSQ795 LCJ791:LCM795 LMF791:LMI795 LWB791:LWE795 MFX791:MGA795 MPT791:MPW795 MZP791:MZS795 NJL791:NJO795 NTH791:NTK795 ODD791:ODG795 OMZ791:ONC795 OWV791:OWY795 PGR791:PGU795 PQN791:PQQ795 QAJ791:QAM795 QKF791:QKI795 QUB791:QUE795 RDX791:REA795 RNT791:RNW795 RXP791:RXS795 SHL791:SHO795 SRH791:SRK795 TBD791:TBG795 TKZ791:TLC795 TUV791:TUY795 UER791:UEU795 UON791:UOQ795 UYJ791:UYM795 VIF791:VII795 VSB791:VSE795 WBX791:WCA795 WLT791:WLW795 WVP791:WVS795 JQ791:JT795 TM791:TP795 ADI791:ADL795 ANE791:ANH795 AXA791:AXD795 BGW791:BGZ795 BQS791:BQV795 CAO791:CAR795 CKK791:CKN795 CUG791:CUJ795 DEC791:DEF795 DNY791:DOB795 DXU791:DXX795 EHQ791:EHT795 ERM791:ERP795 FBI791:FBL795 FLE791:FLH795 FVA791:FVD795 GEW791:GEZ795 GOS791:GOV795 GYO791:GYR795 HIK791:HIN795 HSG791:HSJ795 ICC791:ICF795 ILY791:IMB795 IVU791:IVX795 JFQ791:JFT795 JPM791:JPP795 JZI791:JZL795 KJE791:KJH795 KTA791:KTD795 LCW791:LCZ795 LMS791:LMV795 LWO791:LWR795 MGK791:MGN795 MQG791:MQJ795 NAC791:NAF795 NJY791:NKB795 NTU791:NTX795 ODQ791:ODT795 ONM791:ONP795 OXI791:OXL795 PHE791:PHH795 PRA791:PRD795 QAW791:QAZ795 QKS791:QKV795 QUO791:QUR795 REK791:REN795 ROG791:ROJ795 RYC791:RYF795 SHY791:SIB795 SRU791:SRX795 TBQ791:TBT795 TLM791:TLP795 TVI791:TVL795 UFE791:UFH795 UPA791:UPD795 UYW791:UYZ795 VIS791:VIV795 VSO791:VSR795 WCK791:WCN795 WMG791:WMJ795 WWC791:WWF795 JD812:JG816 SZ812:TC816 ACV812:ACY816 AMR812:AMU816 AWN812:AWQ816 BGJ812:BGM816 BQF812:BQI816 CAB812:CAE816 CJX812:CKA816 CTT812:CTW816 DDP812:DDS816 DNL812:DNO816 DXH812:DXK816 EHD812:EHG816 EQZ812:ERC816 FAV812:FAY816 FKR812:FKU816 FUN812:FUQ816 GEJ812:GEM816 GOF812:GOI816 GYB812:GYE816 HHX812:HIA816 HRT812:HRW816 IBP812:IBS816 ILL812:ILO816 IVH812:IVK816 JFD812:JFG816 JOZ812:JPC816 JYV812:JYY816 KIR812:KIU816 KSN812:KSQ816 LCJ812:LCM816 LMF812:LMI816 LWB812:LWE816 MFX812:MGA816 MPT812:MPW816 MZP812:MZS816 NJL812:NJO816 NTH812:NTK816 ODD812:ODG816 OMZ812:ONC816 OWV812:OWY816 PGR812:PGU816 PQN812:PQQ816 QAJ812:QAM816 QKF812:QKI816 QUB812:QUE816 RDX812:REA816 RNT812:RNW816 RXP812:RXS816 SHL812:SHO816 SRH812:SRK816 TBD812:TBG816 TKZ812:TLC816 TUV812:TUY816 UER812:UEU816 UON812:UOQ816 UYJ812:UYM816 VIF812:VII816 VSB812:VSE816 WBX812:WCA816 WLT812:WLW816 WVP812:WVS816 JQ812:JT816 TM812:TP816 ADI812:ADL816 ANE812:ANH816 AXA812:AXD816 BGW812:BGZ816 BQS812:BQV816 CAO812:CAR816 CKK812:CKN816 CUG812:CUJ816 DEC812:DEF816 DNY812:DOB816 DXU812:DXX816 EHQ812:EHT816 ERM812:ERP816 FBI812:FBL816 FLE812:FLH816 FVA812:FVD816 GEW812:GEZ816 GOS812:GOV816 GYO812:GYR816 HIK812:HIN816 HSG812:HSJ816 ICC812:ICF816 ILY812:IMB816 IVU812:IVX816 JFQ812:JFT816 JPM812:JPP816 JZI812:JZL816 KJE812:KJH816 KTA812:KTD816 LCW812:LCZ816 LMS812:LMV816 LWO812:LWR816 MGK812:MGN816 MQG812:MQJ816 NAC812:NAF816 NJY812:NKB816 NTU812:NTX816 ODQ812:ODT816 ONM812:ONP816 OXI812:OXL816 PHE812:PHH816 PRA812:PRD816 QAW812:QAZ816 QKS812:QKV816 QUO812:QUR816 REK812:REN816 ROG812:ROJ816 RYC812:RYF816 SHY812:SIB816 SRU812:SRX816 TBQ812:TBT816 TLM812:TLP816 TVI812:TVL816 UFE812:UFH816 UPA812:UPD816 UYW812:UYZ816 VIS812:VIV816 VSO812:VSR816 WCK812:WCN816 WMG812:WMJ816 WWC812:WWF816 JD833:JG837 SZ833:TC837 ACV833:ACY837 AMR833:AMU837 AWN833:AWQ837 BGJ833:BGM837 BQF833:BQI837 CAB833:CAE837 CJX833:CKA837 CTT833:CTW837 DDP833:DDS837 DNL833:DNO837 DXH833:DXK837 EHD833:EHG837 EQZ833:ERC837 FAV833:FAY837 FKR833:FKU837 FUN833:FUQ837 GEJ833:GEM837 GOF833:GOI837 GYB833:GYE837 HHX833:HIA837 HRT833:HRW837 IBP833:IBS837 ILL833:ILO837 IVH833:IVK837 JFD833:JFG837 JOZ833:JPC837 JYV833:JYY837 KIR833:KIU837 KSN833:KSQ837 LCJ833:LCM837 LMF833:LMI837 LWB833:LWE837 MFX833:MGA837 MPT833:MPW837 MZP833:MZS837 NJL833:NJO837 NTH833:NTK837 ODD833:ODG837 OMZ833:ONC837 OWV833:OWY837 PGR833:PGU837 PQN833:PQQ837 QAJ833:QAM837 QKF833:QKI837 QUB833:QUE837 RDX833:REA837 RNT833:RNW837 RXP833:RXS837 SHL833:SHO837 SRH833:SRK837 TBD833:TBG837 TKZ833:TLC837 TUV833:TUY837 UER833:UEU837 UON833:UOQ837 UYJ833:UYM837 VIF833:VII837 VSB833:VSE837 WBX833:WCA837 WLT833:WLW837 WVP833:WVS837 JQ833:JT837 TM833:TP837 ADI833:ADL837 ANE833:ANH837 AXA833:AXD837 BGW833:BGZ837 BQS833:BQV837 CAO833:CAR837 CKK833:CKN837 CUG833:CUJ837 DEC833:DEF837 DNY833:DOB837 DXU833:DXX837 EHQ833:EHT837 ERM833:ERP837 FBI833:FBL837 FLE833:FLH837 FVA833:FVD837 GEW833:GEZ837 GOS833:GOV837 GYO833:GYR837 HIK833:HIN837 HSG833:HSJ837 ICC833:ICF837 ILY833:IMB837 IVU833:IVX837 JFQ833:JFT837 JPM833:JPP837 JZI833:JZL837 KJE833:KJH837 KTA833:KTD837 LCW833:LCZ837 LMS833:LMV837 LWO833:LWR837 MGK833:MGN837 MQG833:MQJ837 NAC833:NAF837 NJY833:NKB837 NTU833:NTX837 ODQ833:ODT837 ONM833:ONP837 OXI833:OXL837 PHE833:PHH837 PRA833:PRD837 QAW833:QAZ837 QKS833:QKV837 QUO833:QUR837 REK833:REN837 ROG833:ROJ837 RYC833:RYF837 SHY833:SIB837 SRU833:SRX837 TBQ833:TBT837 TLM833:TLP837 TVI833:TVL837 UFE833:UFH837 UPA833:UPD837 UYW833:UYZ837 VIS833:VIV837 VSO833:VSR837 WCK833:WCN837 WMG833:WMJ837 WWC833:WWF837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0000"/>
    <pageSetUpPr fitToPage="1"/>
  </sheetPr>
  <dimension ref="A1:AA72"/>
  <sheetViews>
    <sheetView workbookViewId="0">
      <selection activeCell="W58" sqref="W58"/>
    </sheetView>
  </sheetViews>
  <sheetFormatPr defaultRowHeight="13.5"/>
  <cols>
    <col min="1" max="9" width="8.875" style="256"/>
    <col min="10" max="10" width="13.875" style="256" customWidth="1"/>
    <col min="11" max="11" width="8.875" style="256"/>
    <col min="12" max="12" width="9.625" style="256" customWidth="1"/>
    <col min="13" max="13" width="10.5" style="256" customWidth="1"/>
    <col min="14" max="22" width="8.875" style="256"/>
    <col min="23" max="23" width="13.875" style="256" customWidth="1"/>
    <col min="24" max="24" width="9" style="256" customWidth="1"/>
    <col min="25" max="25" width="1.75" style="256" customWidth="1"/>
    <col min="26" max="28" width="0" style="256" hidden="1" customWidth="1"/>
    <col min="29" max="264" width="8.875" style="256"/>
    <col min="265" max="265" width="13.875" style="256" customWidth="1"/>
    <col min="266" max="266" width="8.875" style="256"/>
    <col min="267" max="267" width="9.625" style="256" customWidth="1"/>
    <col min="268" max="268" width="10.5" style="256" customWidth="1"/>
    <col min="269" max="277" width="8.875" style="256"/>
    <col min="278" max="278" width="13.875" style="256" customWidth="1"/>
    <col min="279" max="279" width="9" style="256" customWidth="1"/>
    <col min="280" max="280" width="1.75" style="256" customWidth="1"/>
    <col min="281" max="520" width="8.875" style="256"/>
    <col min="521" max="521" width="13.875" style="256" customWidth="1"/>
    <col min="522" max="522" width="8.875" style="256"/>
    <col min="523" max="523" width="9.625" style="256" customWidth="1"/>
    <col min="524" max="524" width="10.5" style="256" customWidth="1"/>
    <col min="525" max="533" width="8.875" style="256"/>
    <col min="534" max="534" width="13.875" style="256" customWidth="1"/>
    <col min="535" max="535" width="9" style="256" customWidth="1"/>
    <col min="536" max="536" width="1.75" style="256" customWidth="1"/>
    <col min="537" max="776" width="8.875" style="256"/>
    <col min="777" max="777" width="13.875" style="256" customWidth="1"/>
    <col min="778" max="778" width="8.875" style="256"/>
    <col min="779" max="779" width="9.625" style="256" customWidth="1"/>
    <col min="780" max="780" width="10.5" style="256" customWidth="1"/>
    <col min="781" max="789" width="8.875" style="256"/>
    <col min="790" max="790" width="13.875" style="256" customWidth="1"/>
    <col min="791" max="791" width="9" style="256" customWidth="1"/>
    <col min="792" max="792" width="1.75" style="256" customWidth="1"/>
    <col min="793" max="1032" width="8.875" style="256"/>
    <col min="1033" max="1033" width="13.875" style="256" customWidth="1"/>
    <col min="1034" max="1034" width="8.875" style="256"/>
    <col min="1035" max="1035" width="9.625" style="256" customWidth="1"/>
    <col min="1036" max="1036" width="10.5" style="256" customWidth="1"/>
    <col min="1037" max="1045" width="8.875" style="256"/>
    <col min="1046" max="1046" width="13.875" style="256" customWidth="1"/>
    <col min="1047" max="1047" width="9" style="256" customWidth="1"/>
    <col min="1048" max="1048" width="1.75" style="256" customWidth="1"/>
    <col min="1049" max="1288" width="8.875" style="256"/>
    <col min="1289" max="1289" width="13.875" style="256" customWidth="1"/>
    <col min="1290" max="1290" width="8.875" style="256"/>
    <col min="1291" max="1291" width="9.625" style="256" customWidth="1"/>
    <col min="1292" max="1292" width="10.5" style="256" customWidth="1"/>
    <col min="1293" max="1301" width="8.875" style="256"/>
    <col min="1302" max="1302" width="13.875" style="256" customWidth="1"/>
    <col min="1303" max="1303" width="9" style="256" customWidth="1"/>
    <col min="1304" max="1304" width="1.75" style="256" customWidth="1"/>
    <col min="1305" max="1544" width="8.875" style="256"/>
    <col min="1545" max="1545" width="13.875" style="256" customWidth="1"/>
    <col min="1546" max="1546" width="8.875" style="256"/>
    <col min="1547" max="1547" width="9.625" style="256" customWidth="1"/>
    <col min="1548" max="1548" width="10.5" style="256" customWidth="1"/>
    <col min="1549" max="1557" width="8.875" style="256"/>
    <col min="1558" max="1558" width="13.875" style="256" customWidth="1"/>
    <col min="1559" max="1559" width="9" style="256" customWidth="1"/>
    <col min="1560" max="1560" width="1.75" style="256" customWidth="1"/>
    <col min="1561" max="1800" width="8.875" style="256"/>
    <col min="1801" max="1801" width="13.875" style="256" customWidth="1"/>
    <col min="1802" max="1802" width="8.875" style="256"/>
    <col min="1803" max="1803" width="9.625" style="256" customWidth="1"/>
    <col min="1804" max="1804" width="10.5" style="256" customWidth="1"/>
    <col min="1805" max="1813" width="8.875" style="256"/>
    <col min="1814" max="1814" width="13.875" style="256" customWidth="1"/>
    <col min="1815" max="1815" width="9" style="256" customWidth="1"/>
    <col min="1816" max="1816" width="1.75" style="256" customWidth="1"/>
    <col min="1817" max="2056" width="8.875" style="256"/>
    <col min="2057" max="2057" width="13.875" style="256" customWidth="1"/>
    <col min="2058" max="2058" width="8.875" style="256"/>
    <col min="2059" max="2059" width="9.625" style="256" customWidth="1"/>
    <col min="2060" max="2060" width="10.5" style="256" customWidth="1"/>
    <col min="2061" max="2069" width="8.875" style="256"/>
    <col min="2070" max="2070" width="13.875" style="256" customWidth="1"/>
    <col min="2071" max="2071" width="9" style="256" customWidth="1"/>
    <col min="2072" max="2072" width="1.75" style="256" customWidth="1"/>
    <col min="2073" max="2312" width="8.875" style="256"/>
    <col min="2313" max="2313" width="13.875" style="256" customWidth="1"/>
    <col min="2314" max="2314" width="8.875" style="256"/>
    <col min="2315" max="2315" width="9.625" style="256" customWidth="1"/>
    <col min="2316" max="2316" width="10.5" style="256" customWidth="1"/>
    <col min="2317" max="2325" width="8.875" style="256"/>
    <col min="2326" max="2326" width="13.875" style="256" customWidth="1"/>
    <col min="2327" max="2327" width="9" style="256" customWidth="1"/>
    <col min="2328" max="2328" width="1.75" style="256" customWidth="1"/>
    <col min="2329" max="2568" width="8.875" style="256"/>
    <col min="2569" max="2569" width="13.875" style="256" customWidth="1"/>
    <col min="2570" max="2570" width="8.875" style="256"/>
    <col min="2571" max="2571" width="9.625" style="256" customWidth="1"/>
    <col min="2572" max="2572" width="10.5" style="256" customWidth="1"/>
    <col min="2573" max="2581" width="8.875" style="256"/>
    <col min="2582" max="2582" width="13.875" style="256" customWidth="1"/>
    <col min="2583" max="2583" width="9" style="256" customWidth="1"/>
    <col min="2584" max="2584" width="1.75" style="256" customWidth="1"/>
    <col min="2585" max="2824" width="8.875" style="256"/>
    <col min="2825" max="2825" width="13.875" style="256" customWidth="1"/>
    <col min="2826" max="2826" width="8.875" style="256"/>
    <col min="2827" max="2827" width="9.625" style="256" customWidth="1"/>
    <col min="2828" max="2828" width="10.5" style="256" customWidth="1"/>
    <col min="2829" max="2837" width="8.875" style="256"/>
    <col min="2838" max="2838" width="13.875" style="256" customWidth="1"/>
    <col min="2839" max="2839" width="9" style="256" customWidth="1"/>
    <col min="2840" max="2840" width="1.75" style="256" customWidth="1"/>
    <col min="2841" max="3080" width="8.875" style="256"/>
    <col min="3081" max="3081" width="13.875" style="256" customWidth="1"/>
    <col min="3082" max="3082" width="8.875" style="256"/>
    <col min="3083" max="3083" width="9.625" style="256" customWidth="1"/>
    <col min="3084" max="3084" width="10.5" style="256" customWidth="1"/>
    <col min="3085" max="3093" width="8.875" style="256"/>
    <col min="3094" max="3094" width="13.875" style="256" customWidth="1"/>
    <col min="3095" max="3095" width="9" style="256" customWidth="1"/>
    <col min="3096" max="3096" width="1.75" style="256" customWidth="1"/>
    <col min="3097" max="3336" width="8.875" style="256"/>
    <col min="3337" max="3337" width="13.875" style="256" customWidth="1"/>
    <col min="3338" max="3338" width="8.875" style="256"/>
    <col min="3339" max="3339" width="9.625" style="256" customWidth="1"/>
    <col min="3340" max="3340" width="10.5" style="256" customWidth="1"/>
    <col min="3341" max="3349" width="8.875" style="256"/>
    <col min="3350" max="3350" width="13.875" style="256" customWidth="1"/>
    <col min="3351" max="3351" width="9" style="256" customWidth="1"/>
    <col min="3352" max="3352" width="1.75" style="256" customWidth="1"/>
    <col min="3353" max="3592" width="8.875" style="256"/>
    <col min="3593" max="3593" width="13.875" style="256" customWidth="1"/>
    <col min="3594" max="3594" width="8.875" style="256"/>
    <col min="3595" max="3595" width="9.625" style="256" customWidth="1"/>
    <col min="3596" max="3596" width="10.5" style="256" customWidth="1"/>
    <col min="3597" max="3605" width="8.875" style="256"/>
    <col min="3606" max="3606" width="13.875" style="256" customWidth="1"/>
    <col min="3607" max="3607" width="9" style="256" customWidth="1"/>
    <col min="3608" max="3608" width="1.75" style="256" customWidth="1"/>
    <col min="3609" max="3848" width="8.875" style="256"/>
    <col min="3849" max="3849" width="13.875" style="256" customWidth="1"/>
    <col min="3850" max="3850" width="8.875" style="256"/>
    <col min="3851" max="3851" width="9.625" style="256" customWidth="1"/>
    <col min="3852" max="3852" width="10.5" style="256" customWidth="1"/>
    <col min="3853" max="3861" width="8.875" style="256"/>
    <col min="3862" max="3862" width="13.875" style="256" customWidth="1"/>
    <col min="3863" max="3863" width="9" style="256" customWidth="1"/>
    <col min="3864" max="3864" width="1.75" style="256" customWidth="1"/>
    <col min="3865" max="4104" width="8.875" style="256"/>
    <col min="4105" max="4105" width="13.875" style="256" customWidth="1"/>
    <col min="4106" max="4106" width="8.875" style="256"/>
    <col min="4107" max="4107" width="9.625" style="256" customWidth="1"/>
    <col min="4108" max="4108" width="10.5" style="256" customWidth="1"/>
    <col min="4109" max="4117" width="8.875" style="256"/>
    <col min="4118" max="4118" width="13.875" style="256" customWidth="1"/>
    <col min="4119" max="4119" width="9" style="256" customWidth="1"/>
    <col min="4120" max="4120" width="1.75" style="256" customWidth="1"/>
    <col min="4121" max="4360" width="8.875" style="256"/>
    <col min="4361" max="4361" width="13.875" style="256" customWidth="1"/>
    <col min="4362" max="4362" width="8.875" style="256"/>
    <col min="4363" max="4363" width="9.625" style="256" customWidth="1"/>
    <col min="4364" max="4364" width="10.5" style="256" customWidth="1"/>
    <col min="4365" max="4373" width="8.875" style="256"/>
    <col min="4374" max="4374" width="13.875" style="256" customWidth="1"/>
    <col min="4375" max="4375" width="9" style="256" customWidth="1"/>
    <col min="4376" max="4376" width="1.75" style="256" customWidth="1"/>
    <col min="4377" max="4616" width="8.875" style="256"/>
    <col min="4617" max="4617" width="13.875" style="256" customWidth="1"/>
    <col min="4618" max="4618" width="8.875" style="256"/>
    <col min="4619" max="4619" width="9.625" style="256" customWidth="1"/>
    <col min="4620" max="4620" width="10.5" style="256" customWidth="1"/>
    <col min="4621" max="4629" width="8.875" style="256"/>
    <col min="4630" max="4630" width="13.875" style="256" customWidth="1"/>
    <col min="4631" max="4631" width="9" style="256" customWidth="1"/>
    <col min="4632" max="4632" width="1.75" style="256" customWidth="1"/>
    <col min="4633" max="4872" width="8.875" style="256"/>
    <col min="4873" max="4873" width="13.875" style="256" customWidth="1"/>
    <col min="4874" max="4874" width="8.875" style="256"/>
    <col min="4875" max="4875" width="9.625" style="256" customWidth="1"/>
    <col min="4876" max="4876" width="10.5" style="256" customWidth="1"/>
    <col min="4877" max="4885" width="8.875" style="256"/>
    <col min="4886" max="4886" width="13.875" style="256" customWidth="1"/>
    <col min="4887" max="4887" width="9" style="256" customWidth="1"/>
    <col min="4888" max="4888" width="1.75" style="256" customWidth="1"/>
    <col min="4889" max="5128" width="8.875" style="256"/>
    <col min="5129" max="5129" width="13.875" style="256" customWidth="1"/>
    <col min="5130" max="5130" width="8.875" style="256"/>
    <col min="5131" max="5131" width="9.625" style="256" customWidth="1"/>
    <col min="5132" max="5132" width="10.5" style="256" customWidth="1"/>
    <col min="5133" max="5141" width="8.875" style="256"/>
    <col min="5142" max="5142" width="13.875" style="256" customWidth="1"/>
    <col min="5143" max="5143" width="9" style="256" customWidth="1"/>
    <col min="5144" max="5144" width="1.75" style="256" customWidth="1"/>
    <col min="5145" max="5384" width="8.875" style="256"/>
    <col min="5385" max="5385" width="13.875" style="256" customWidth="1"/>
    <col min="5386" max="5386" width="8.875" style="256"/>
    <col min="5387" max="5387" width="9.625" style="256" customWidth="1"/>
    <col min="5388" max="5388" width="10.5" style="256" customWidth="1"/>
    <col min="5389" max="5397" width="8.875" style="256"/>
    <col min="5398" max="5398" width="13.875" style="256" customWidth="1"/>
    <col min="5399" max="5399" width="9" style="256" customWidth="1"/>
    <col min="5400" max="5400" width="1.75" style="256" customWidth="1"/>
    <col min="5401" max="5640" width="8.875" style="256"/>
    <col min="5641" max="5641" width="13.875" style="256" customWidth="1"/>
    <col min="5642" max="5642" width="8.875" style="256"/>
    <col min="5643" max="5643" width="9.625" style="256" customWidth="1"/>
    <col min="5644" max="5644" width="10.5" style="256" customWidth="1"/>
    <col min="5645" max="5653" width="8.875" style="256"/>
    <col min="5654" max="5654" width="13.875" style="256" customWidth="1"/>
    <col min="5655" max="5655" width="9" style="256" customWidth="1"/>
    <col min="5656" max="5656" width="1.75" style="256" customWidth="1"/>
    <col min="5657" max="5896" width="8.875" style="256"/>
    <col min="5897" max="5897" width="13.875" style="256" customWidth="1"/>
    <col min="5898" max="5898" width="8.875" style="256"/>
    <col min="5899" max="5899" width="9.625" style="256" customWidth="1"/>
    <col min="5900" max="5900" width="10.5" style="256" customWidth="1"/>
    <col min="5901" max="5909" width="8.875" style="256"/>
    <col min="5910" max="5910" width="13.875" style="256" customWidth="1"/>
    <col min="5911" max="5911" width="9" style="256" customWidth="1"/>
    <col min="5912" max="5912" width="1.75" style="256" customWidth="1"/>
    <col min="5913" max="6152" width="8.875" style="256"/>
    <col min="6153" max="6153" width="13.875" style="256" customWidth="1"/>
    <col min="6154" max="6154" width="8.875" style="256"/>
    <col min="6155" max="6155" width="9.625" style="256" customWidth="1"/>
    <col min="6156" max="6156" width="10.5" style="256" customWidth="1"/>
    <col min="6157" max="6165" width="8.875" style="256"/>
    <col min="6166" max="6166" width="13.875" style="256" customWidth="1"/>
    <col min="6167" max="6167" width="9" style="256" customWidth="1"/>
    <col min="6168" max="6168" width="1.75" style="256" customWidth="1"/>
    <col min="6169" max="6408" width="8.875" style="256"/>
    <col min="6409" max="6409" width="13.875" style="256" customWidth="1"/>
    <col min="6410" max="6410" width="8.875" style="256"/>
    <col min="6411" max="6411" width="9.625" style="256" customWidth="1"/>
    <col min="6412" max="6412" width="10.5" style="256" customWidth="1"/>
    <col min="6413" max="6421" width="8.875" style="256"/>
    <col min="6422" max="6422" width="13.875" style="256" customWidth="1"/>
    <col min="6423" max="6423" width="9" style="256" customWidth="1"/>
    <col min="6424" max="6424" width="1.75" style="256" customWidth="1"/>
    <col min="6425" max="6664" width="8.875" style="256"/>
    <col min="6665" max="6665" width="13.875" style="256" customWidth="1"/>
    <col min="6666" max="6666" width="8.875" style="256"/>
    <col min="6667" max="6667" width="9.625" style="256" customWidth="1"/>
    <col min="6668" max="6668" width="10.5" style="256" customWidth="1"/>
    <col min="6669" max="6677" width="8.875" style="256"/>
    <col min="6678" max="6678" width="13.875" style="256" customWidth="1"/>
    <col min="6679" max="6679" width="9" style="256" customWidth="1"/>
    <col min="6680" max="6680" width="1.75" style="256" customWidth="1"/>
    <col min="6681" max="6920" width="8.875" style="256"/>
    <col min="6921" max="6921" width="13.875" style="256" customWidth="1"/>
    <col min="6922" max="6922" width="8.875" style="256"/>
    <col min="6923" max="6923" width="9.625" style="256" customWidth="1"/>
    <col min="6924" max="6924" width="10.5" style="256" customWidth="1"/>
    <col min="6925" max="6933" width="8.875" style="256"/>
    <col min="6934" max="6934" width="13.875" style="256" customWidth="1"/>
    <col min="6935" max="6935" width="9" style="256" customWidth="1"/>
    <col min="6936" max="6936" width="1.75" style="256" customWidth="1"/>
    <col min="6937" max="7176" width="8.875" style="256"/>
    <col min="7177" max="7177" width="13.875" style="256" customWidth="1"/>
    <col min="7178" max="7178" width="8.875" style="256"/>
    <col min="7179" max="7179" width="9.625" style="256" customWidth="1"/>
    <col min="7180" max="7180" width="10.5" style="256" customWidth="1"/>
    <col min="7181" max="7189" width="8.875" style="256"/>
    <col min="7190" max="7190" width="13.875" style="256" customWidth="1"/>
    <col min="7191" max="7191" width="9" style="256" customWidth="1"/>
    <col min="7192" max="7192" width="1.75" style="256" customWidth="1"/>
    <col min="7193" max="7432" width="8.875" style="256"/>
    <col min="7433" max="7433" width="13.875" style="256" customWidth="1"/>
    <col min="7434" max="7434" width="8.875" style="256"/>
    <col min="7435" max="7435" width="9.625" style="256" customWidth="1"/>
    <col min="7436" max="7436" width="10.5" style="256" customWidth="1"/>
    <col min="7437" max="7445" width="8.875" style="256"/>
    <col min="7446" max="7446" width="13.875" style="256" customWidth="1"/>
    <col min="7447" max="7447" width="9" style="256" customWidth="1"/>
    <col min="7448" max="7448" width="1.75" style="256" customWidth="1"/>
    <col min="7449" max="7688" width="8.875" style="256"/>
    <col min="7689" max="7689" width="13.875" style="256" customWidth="1"/>
    <col min="7690" max="7690" width="8.875" style="256"/>
    <col min="7691" max="7691" width="9.625" style="256" customWidth="1"/>
    <col min="7692" max="7692" width="10.5" style="256" customWidth="1"/>
    <col min="7693" max="7701" width="8.875" style="256"/>
    <col min="7702" max="7702" width="13.875" style="256" customWidth="1"/>
    <col min="7703" max="7703" width="9" style="256" customWidth="1"/>
    <col min="7704" max="7704" width="1.75" style="256" customWidth="1"/>
    <col min="7705" max="7944" width="8.875" style="256"/>
    <col min="7945" max="7945" width="13.875" style="256" customWidth="1"/>
    <col min="7946" max="7946" width="8.875" style="256"/>
    <col min="7947" max="7947" width="9.625" style="256" customWidth="1"/>
    <col min="7948" max="7948" width="10.5" style="256" customWidth="1"/>
    <col min="7949" max="7957" width="8.875" style="256"/>
    <col min="7958" max="7958" width="13.875" style="256" customWidth="1"/>
    <col min="7959" max="7959" width="9" style="256" customWidth="1"/>
    <col min="7960" max="7960" width="1.75" style="256" customWidth="1"/>
    <col min="7961" max="8200" width="8.875" style="256"/>
    <col min="8201" max="8201" width="13.875" style="256" customWidth="1"/>
    <col min="8202" max="8202" width="8.875" style="256"/>
    <col min="8203" max="8203" width="9.625" style="256" customWidth="1"/>
    <col min="8204" max="8204" width="10.5" style="256" customWidth="1"/>
    <col min="8205" max="8213" width="8.875" style="256"/>
    <col min="8214" max="8214" width="13.875" style="256" customWidth="1"/>
    <col min="8215" max="8215" width="9" style="256" customWidth="1"/>
    <col min="8216" max="8216" width="1.75" style="256" customWidth="1"/>
    <col min="8217" max="8456" width="8.875" style="256"/>
    <col min="8457" max="8457" width="13.875" style="256" customWidth="1"/>
    <col min="8458" max="8458" width="8.875" style="256"/>
    <col min="8459" max="8459" width="9.625" style="256" customWidth="1"/>
    <col min="8460" max="8460" width="10.5" style="256" customWidth="1"/>
    <col min="8461" max="8469" width="8.875" style="256"/>
    <col min="8470" max="8470" width="13.875" style="256" customWidth="1"/>
    <col min="8471" max="8471" width="9" style="256" customWidth="1"/>
    <col min="8472" max="8472" width="1.75" style="256" customWidth="1"/>
    <col min="8473" max="8712" width="8.875" style="256"/>
    <col min="8713" max="8713" width="13.875" style="256" customWidth="1"/>
    <col min="8714" max="8714" width="8.875" style="256"/>
    <col min="8715" max="8715" width="9.625" style="256" customWidth="1"/>
    <col min="8716" max="8716" width="10.5" style="256" customWidth="1"/>
    <col min="8717" max="8725" width="8.875" style="256"/>
    <col min="8726" max="8726" width="13.875" style="256" customWidth="1"/>
    <col min="8727" max="8727" width="9" style="256" customWidth="1"/>
    <col min="8728" max="8728" width="1.75" style="256" customWidth="1"/>
    <col min="8729" max="8968" width="8.875" style="256"/>
    <col min="8969" max="8969" width="13.875" style="256" customWidth="1"/>
    <col min="8970" max="8970" width="8.875" style="256"/>
    <col min="8971" max="8971" width="9.625" style="256" customWidth="1"/>
    <col min="8972" max="8972" width="10.5" style="256" customWidth="1"/>
    <col min="8973" max="8981" width="8.875" style="256"/>
    <col min="8982" max="8982" width="13.875" style="256" customWidth="1"/>
    <col min="8983" max="8983" width="9" style="256" customWidth="1"/>
    <col min="8984" max="8984" width="1.75" style="256" customWidth="1"/>
    <col min="8985" max="9224" width="8.875" style="256"/>
    <col min="9225" max="9225" width="13.875" style="256" customWidth="1"/>
    <col min="9226" max="9226" width="8.875" style="256"/>
    <col min="9227" max="9227" width="9.625" style="256" customWidth="1"/>
    <col min="9228" max="9228" width="10.5" style="256" customWidth="1"/>
    <col min="9229" max="9237" width="8.875" style="256"/>
    <col min="9238" max="9238" width="13.875" style="256" customWidth="1"/>
    <col min="9239" max="9239" width="9" style="256" customWidth="1"/>
    <col min="9240" max="9240" width="1.75" style="256" customWidth="1"/>
    <col min="9241" max="9480" width="8.875" style="256"/>
    <col min="9481" max="9481" width="13.875" style="256" customWidth="1"/>
    <col min="9482" max="9482" width="8.875" style="256"/>
    <col min="9483" max="9483" width="9.625" style="256" customWidth="1"/>
    <col min="9484" max="9484" width="10.5" style="256" customWidth="1"/>
    <col min="9485" max="9493" width="8.875" style="256"/>
    <col min="9494" max="9494" width="13.875" style="256" customWidth="1"/>
    <col min="9495" max="9495" width="9" style="256" customWidth="1"/>
    <col min="9496" max="9496" width="1.75" style="256" customWidth="1"/>
    <col min="9497" max="9736" width="8.875" style="256"/>
    <col min="9737" max="9737" width="13.875" style="256" customWidth="1"/>
    <col min="9738" max="9738" width="8.875" style="256"/>
    <col min="9739" max="9739" width="9.625" style="256" customWidth="1"/>
    <col min="9740" max="9740" width="10.5" style="256" customWidth="1"/>
    <col min="9741" max="9749" width="8.875" style="256"/>
    <col min="9750" max="9750" width="13.875" style="256" customWidth="1"/>
    <col min="9751" max="9751" width="9" style="256" customWidth="1"/>
    <col min="9752" max="9752" width="1.75" style="256" customWidth="1"/>
    <col min="9753" max="9992" width="8.875" style="256"/>
    <col min="9993" max="9993" width="13.875" style="256" customWidth="1"/>
    <col min="9994" max="9994" width="8.875" style="256"/>
    <col min="9995" max="9995" width="9.625" style="256" customWidth="1"/>
    <col min="9996" max="9996" width="10.5" style="256" customWidth="1"/>
    <col min="9997" max="10005" width="8.875" style="256"/>
    <col min="10006" max="10006" width="13.875" style="256" customWidth="1"/>
    <col min="10007" max="10007" width="9" style="256" customWidth="1"/>
    <col min="10008" max="10008" width="1.75" style="256" customWidth="1"/>
    <col min="10009" max="10248" width="8.875" style="256"/>
    <col min="10249" max="10249" width="13.875" style="256" customWidth="1"/>
    <col min="10250" max="10250" width="8.875" style="256"/>
    <col min="10251" max="10251" width="9.625" style="256" customWidth="1"/>
    <col min="10252" max="10252" width="10.5" style="256" customWidth="1"/>
    <col min="10253" max="10261" width="8.875" style="256"/>
    <col min="10262" max="10262" width="13.875" style="256" customWidth="1"/>
    <col min="10263" max="10263" width="9" style="256" customWidth="1"/>
    <col min="10264" max="10264" width="1.75" style="256" customWidth="1"/>
    <col min="10265" max="10504" width="8.875" style="256"/>
    <col min="10505" max="10505" width="13.875" style="256" customWidth="1"/>
    <col min="10506" max="10506" width="8.875" style="256"/>
    <col min="10507" max="10507" width="9.625" style="256" customWidth="1"/>
    <col min="10508" max="10508" width="10.5" style="256" customWidth="1"/>
    <col min="10509" max="10517" width="8.875" style="256"/>
    <col min="10518" max="10518" width="13.875" style="256" customWidth="1"/>
    <col min="10519" max="10519" width="9" style="256" customWidth="1"/>
    <col min="10520" max="10520" width="1.75" style="256" customWidth="1"/>
    <col min="10521" max="10760" width="8.875" style="256"/>
    <col min="10761" max="10761" width="13.875" style="256" customWidth="1"/>
    <col min="10762" max="10762" width="8.875" style="256"/>
    <col min="10763" max="10763" width="9.625" style="256" customWidth="1"/>
    <col min="10764" max="10764" width="10.5" style="256" customWidth="1"/>
    <col min="10765" max="10773" width="8.875" style="256"/>
    <col min="10774" max="10774" width="13.875" style="256" customWidth="1"/>
    <col min="10775" max="10775" width="9" style="256" customWidth="1"/>
    <col min="10776" max="10776" width="1.75" style="256" customWidth="1"/>
    <col min="10777" max="11016" width="8.875" style="256"/>
    <col min="11017" max="11017" width="13.875" style="256" customWidth="1"/>
    <col min="11018" max="11018" width="8.875" style="256"/>
    <col min="11019" max="11019" width="9.625" style="256" customWidth="1"/>
    <col min="11020" max="11020" width="10.5" style="256" customWidth="1"/>
    <col min="11021" max="11029" width="8.875" style="256"/>
    <col min="11030" max="11030" width="13.875" style="256" customWidth="1"/>
    <col min="11031" max="11031" width="9" style="256" customWidth="1"/>
    <col min="11032" max="11032" width="1.75" style="256" customWidth="1"/>
    <col min="11033" max="11272" width="8.875" style="256"/>
    <col min="11273" max="11273" width="13.875" style="256" customWidth="1"/>
    <col min="11274" max="11274" width="8.875" style="256"/>
    <col min="11275" max="11275" width="9.625" style="256" customWidth="1"/>
    <col min="11276" max="11276" width="10.5" style="256" customWidth="1"/>
    <col min="11277" max="11285" width="8.875" style="256"/>
    <col min="11286" max="11286" width="13.875" style="256" customWidth="1"/>
    <col min="11287" max="11287" width="9" style="256" customWidth="1"/>
    <col min="11288" max="11288" width="1.75" style="256" customWidth="1"/>
    <col min="11289" max="11528" width="8.875" style="256"/>
    <col min="11529" max="11529" width="13.875" style="256" customWidth="1"/>
    <col min="11530" max="11530" width="8.875" style="256"/>
    <col min="11531" max="11531" width="9.625" style="256" customWidth="1"/>
    <col min="11532" max="11532" width="10.5" style="256" customWidth="1"/>
    <col min="11533" max="11541" width="8.875" style="256"/>
    <col min="11542" max="11542" width="13.875" style="256" customWidth="1"/>
    <col min="11543" max="11543" width="9" style="256" customWidth="1"/>
    <col min="11544" max="11544" width="1.75" style="256" customWidth="1"/>
    <col min="11545" max="11784" width="8.875" style="256"/>
    <col min="11785" max="11785" width="13.875" style="256" customWidth="1"/>
    <col min="11786" max="11786" width="8.875" style="256"/>
    <col min="11787" max="11787" width="9.625" style="256" customWidth="1"/>
    <col min="11788" max="11788" width="10.5" style="256" customWidth="1"/>
    <col min="11789" max="11797" width="8.875" style="256"/>
    <col min="11798" max="11798" width="13.875" style="256" customWidth="1"/>
    <col min="11799" max="11799" width="9" style="256" customWidth="1"/>
    <col min="11800" max="11800" width="1.75" style="256" customWidth="1"/>
    <col min="11801" max="12040" width="8.875" style="256"/>
    <col min="12041" max="12041" width="13.875" style="256" customWidth="1"/>
    <col min="12042" max="12042" width="8.875" style="256"/>
    <col min="12043" max="12043" width="9.625" style="256" customWidth="1"/>
    <col min="12044" max="12044" width="10.5" style="256" customWidth="1"/>
    <col min="12045" max="12053" width="8.875" style="256"/>
    <col min="12054" max="12054" width="13.875" style="256" customWidth="1"/>
    <col min="12055" max="12055" width="9" style="256" customWidth="1"/>
    <col min="12056" max="12056" width="1.75" style="256" customWidth="1"/>
    <col min="12057" max="12296" width="8.875" style="256"/>
    <col min="12297" max="12297" width="13.875" style="256" customWidth="1"/>
    <col min="12298" max="12298" width="8.875" style="256"/>
    <col min="12299" max="12299" width="9.625" style="256" customWidth="1"/>
    <col min="12300" max="12300" width="10.5" style="256" customWidth="1"/>
    <col min="12301" max="12309" width="8.875" style="256"/>
    <col min="12310" max="12310" width="13.875" style="256" customWidth="1"/>
    <col min="12311" max="12311" width="9" style="256" customWidth="1"/>
    <col min="12312" max="12312" width="1.75" style="256" customWidth="1"/>
    <col min="12313" max="12552" width="8.875" style="256"/>
    <col min="12553" max="12553" width="13.875" style="256" customWidth="1"/>
    <col min="12554" max="12554" width="8.875" style="256"/>
    <col min="12555" max="12555" width="9.625" style="256" customWidth="1"/>
    <col min="12556" max="12556" width="10.5" style="256" customWidth="1"/>
    <col min="12557" max="12565" width="8.875" style="256"/>
    <col min="12566" max="12566" width="13.875" style="256" customWidth="1"/>
    <col min="12567" max="12567" width="9" style="256" customWidth="1"/>
    <col min="12568" max="12568" width="1.75" style="256" customWidth="1"/>
    <col min="12569" max="12808" width="8.875" style="256"/>
    <col min="12809" max="12809" width="13.875" style="256" customWidth="1"/>
    <col min="12810" max="12810" width="8.875" style="256"/>
    <col min="12811" max="12811" width="9.625" style="256" customWidth="1"/>
    <col min="12812" max="12812" width="10.5" style="256" customWidth="1"/>
    <col min="12813" max="12821" width="8.875" style="256"/>
    <col min="12822" max="12822" width="13.875" style="256" customWidth="1"/>
    <col min="12823" max="12823" width="9" style="256" customWidth="1"/>
    <col min="12824" max="12824" width="1.75" style="256" customWidth="1"/>
    <col min="12825" max="13064" width="8.875" style="256"/>
    <col min="13065" max="13065" width="13.875" style="256" customWidth="1"/>
    <col min="13066" max="13066" width="8.875" style="256"/>
    <col min="13067" max="13067" width="9.625" style="256" customWidth="1"/>
    <col min="13068" max="13068" width="10.5" style="256" customWidth="1"/>
    <col min="13069" max="13077" width="8.875" style="256"/>
    <col min="13078" max="13078" width="13.875" style="256" customWidth="1"/>
    <col min="13079" max="13079" width="9" style="256" customWidth="1"/>
    <col min="13080" max="13080" width="1.75" style="256" customWidth="1"/>
    <col min="13081" max="13320" width="8.875" style="256"/>
    <col min="13321" max="13321" width="13.875" style="256" customWidth="1"/>
    <col min="13322" max="13322" width="8.875" style="256"/>
    <col min="13323" max="13323" width="9.625" style="256" customWidth="1"/>
    <col min="13324" max="13324" width="10.5" style="256" customWidth="1"/>
    <col min="13325" max="13333" width="8.875" style="256"/>
    <col min="13334" max="13334" width="13.875" style="256" customWidth="1"/>
    <col min="13335" max="13335" width="9" style="256" customWidth="1"/>
    <col min="13336" max="13336" width="1.75" style="256" customWidth="1"/>
    <col min="13337" max="13576" width="8.875" style="256"/>
    <col min="13577" max="13577" width="13.875" style="256" customWidth="1"/>
    <col min="13578" max="13578" width="8.875" style="256"/>
    <col min="13579" max="13579" width="9.625" style="256" customWidth="1"/>
    <col min="13580" max="13580" width="10.5" style="256" customWidth="1"/>
    <col min="13581" max="13589" width="8.875" style="256"/>
    <col min="13590" max="13590" width="13.875" style="256" customWidth="1"/>
    <col min="13591" max="13591" width="9" style="256" customWidth="1"/>
    <col min="13592" max="13592" width="1.75" style="256" customWidth="1"/>
    <col min="13593" max="13832" width="8.875" style="256"/>
    <col min="13833" max="13833" width="13.875" style="256" customWidth="1"/>
    <col min="13834" max="13834" width="8.875" style="256"/>
    <col min="13835" max="13835" width="9.625" style="256" customWidth="1"/>
    <col min="13836" max="13836" width="10.5" style="256" customWidth="1"/>
    <col min="13837" max="13845" width="8.875" style="256"/>
    <col min="13846" max="13846" width="13.875" style="256" customWidth="1"/>
    <col min="13847" max="13847" width="9" style="256" customWidth="1"/>
    <col min="13848" max="13848" width="1.75" style="256" customWidth="1"/>
    <col min="13849" max="14088" width="8.875" style="256"/>
    <col min="14089" max="14089" width="13.875" style="256" customWidth="1"/>
    <col min="14090" max="14090" width="8.875" style="256"/>
    <col min="14091" max="14091" width="9.625" style="256" customWidth="1"/>
    <col min="14092" max="14092" width="10.5" style="256" customWidth="1"/>
    <col min="14093" max="14101" width="8.875" style="256"/>
    <col min="14102" max="14102" width="13.875" style="256" customWidth="1"/>
    <col min="14103" max="14103" width="9" style="256" customWidth="1"/>
    <col min="14104" max="14104" width="1.75" style="256" customWidth="1"/>
    <col min="14105" max="14344" width="8.875" style="256"/>
    <col min="14345" max="14345" width="13.875" style="256" customWidth="1"/>
    <col min="14346" max="14346" width="8.875" style="256"/>
    <col min="14347" max="14347" width="9.625" style="256" customWidth="1"/>
    <col min="14348" max="14348" width="10.5" style="256" customWidth="1"/>
    <col min="14349" max="14357" width="8.875" style="256"/>
    <col min="14358" max="14358" width="13.875" style="256" customWidth="1"/>
    <col min="14359" max="14359" width="9" style="256" customWidth="1"/>
    <col min="14360" max="14360" width="1.75" style="256" customWidth="1"/>
    <col min="14361" max="14600" width="8.875" style="256"/>
    <col min="14601" max="14601" width="13.875" style="256" customWidth="1"/>
    <col min="14602" max="14602" width="8.875" style="256"/>
    <col min="14603" max="14603" width="9.625" style="256" customWidth="1"/>
    <col min="14604" max="14604" width="10.5" style="256" customWidth="1"/>
    <col min="14605" max="14613" width="8.875" style="256"/>
    <col min="14614" max="14614" width="13.875" style="256" customWidth="1"/>
    <col min="14615" max="14615" width="9" style="256" customWidth="1"/>
    <col min="14616" max="14616" width="1.75" style="256" customWidth="1"/>
    <col min="14617" max="14856" width="8.875" style="256"/>
    <col min="14857" max="14857" width="13.875" style="256" customWidth="1"/>
    <col min="14858" max="14858" width="8.875" style="256"/>
    <col min="14859" max="14859" width="9.625" style="256" customWidth="1"/>
    <col min="14860" max="14860" width="10.5" style="256" customWidth="1"/>
    <col min="14861" max="14869" width="8.875" style="256"/>
    <col min="14870" max="14870" width="13.875" style="256" customWidth="1"/>
    <col min="14871" max="14871" width="9" style="256" customWidth="1"/>
    <col min="14872" max="14872" width="1.75" style="256" customWidth="1"/>
    <col min="14873" max="15112" width="8.875" style="256"/>
    <col min="15113" max="15113" width="13.875" style="256" customWidth="1"/>
    <col min="15114" max="15114" width="8.875" style="256"/>
    <col min="15115" max="15115" width="9.625" style="256" customWidth="1"/>
    <col min="15116" max="15116" width="10.5" style="256" customWidth="1"/>
    <col min="15117" max="15125" width="8.875" style="256"/>
    <col min="15126" max="15126" width="13.875" style="256" customWidth="1"/>
    <col min="15127" max="15127" width="9" style="256" customWidth="1"/>
    <col min="15128" max="15128" width="1.75" style="256" customWidth="1"/>
    <col min="15129" max="15368" width="8.875" style="256"/>
    <col min="15369" max="15369" width="13.875" style="256" customWidth="1"/>
    <col min="15370" max="15370" width="8.875" style="256"/>
    <col min="15371" max="15371" width="9.625" style="256" customWidth="1"/>
    <col min="15372" max="15372" width="10.5" style="256" customWidth="1"/>
    <col min="15373" max="15381" width="8.875" style="256"/>
    <col min="15382" max="15382" width="13.875" style="256" customWidth="1"/>
    <col min="15383" max="15383" width="9" style="256" customWidth="1"/>
    <col min="15384" max="15384" width="1.75" style="256" customWidth="1"/>
    <col min="15385" max="15624" width="8.875" style="256"/>
    <col min="15625" max="15625" width="13.875" style="256" customWidth="1"/>
    <col min="15626" max="15626" width="8.875" style="256"/>
    <col min="15627" max="15627" width="9.625" style="256" customWidth="1"/>
    <col min="15628" max="15628" width="10.5" style="256" customWidth="1"/>
    <col min="15629" max="15637" width="8.875" style="256"/>
    <col min="15638" max="15638" width="13.875" style="256" customWidth="1"/>
    <col min="15639" max="15639" width="9" style="256" customWidth="1"/>
    <col min="15640" max="15640" width="1.75" style="256" customWidth="1"/>
    <col min="15641" max="15880" width="8.875" style="256"/>
    <col min="15881" max="15881" width="13.875" style="256" customWidth="1"/>
    <col min="15882" max="15882" width="8.875" style="256"/>
    <col min="15883" max="15883" width="9.625" style="256" customWidth="1"/>
    <col min="15884" max="15884" width="10.5" style="256" customWidth="1"/>
    <col min="15885" max="15893" width="8.875" style="256"/>
    <col min="15894" max="15894" width="13.875" style="256" customWidth="1"/>
    <col min="15895" max="15895" width="9" style="256" customWidth="1"/>
    <col min="15896" max="15896" width="1.75" style="256" customWidth="1"/>
    <col min="15897" max="16136" width="8.875" style="256"/>
    <col min="16137" max="16137" width="13.875" style="256" customWidth="1"/>
    <col min="16138" max="16138" width="8.875" style="256"/>
    <col min="16139" max="16139" width="9.625" style="256" customWidth="1"/>
    <col min="16140" max="16140" width="10.5" style="256" customWidth="1"/>
    <col min="16141" max="16149" width="8.875" style="256"/>
    <col min="16150" max="16150" width="13.875" style="256" customWidth="1"/>
    <col min="16151" max="16151" width="9" style="256" customWidth="1"/>
    <col min="16152" max="16152" width="1.75" style="256" customWidth="1"/>
    <col min="16153" max="16384" width="8.875" style="256"/>
  </cols>
  <sheetData>
    <row r="1" spans="1:27" ht="30" customHeight="1">
      <c r="A1" s="252" t="s">
        <v>253</v>
      </c>
      <c r="B1" s="253"/>
      <c r="C1" s="254"/>
      <c r="D1" s="254"/>
      <c r="E1" s="254"/>
      <c r="F1" s="254"/>
      <c r="G1" s="255"/>
      <c r="H1" s="255"/>
      <c r="I1" s="255"/>
      <c r="J1" s="255"/>
      <c r="K1" s="255"/>
      <c r="M1" s="257"/>
      <c r="N1" s="252" t="s">
        <v>253</v>
      </c>
      <c r="O1" s="253"/>
      <c r="P1" s="254"/>
      <c r="Q1" s="254"/>
      <c r="R1" s="254"/>
      <c r="S1" s="254"/>
      <c r="T1" s="255"/>
      <c r="U1" s="255"/>
      <c r="V1" s="255"/>
      <c r="W1" s="255"/>
      <c r="X1" s="255"/>
    </row>
    <row r="2" spans="1:27" ht="15" thickBot="1">
      <c r="A2" s="258"/>
      <c r="C2" s="259"/>
      <c r="D2" s="259" t="s">
        <v>254</v>
      </c>
      <c r="J2" s="260" t="s">
        <v>255</v>
      </c>
      <c r="M2" s="257"/>
      <c r="N2" s="258"/>
      <c r="P2" s="259"/>
      <c r="Q2" s="259" t="s">
        <v>254</v>
      </c>
      <c r="W2" s="260" t="s">
        <v>255</v>
      </c>
    </row>
    <row r="3" spans="1:27" ht="14.25" customHeight="1">
      <c r="A3" s="261"/>
      <c r="B3" s="625" t="s">
        <v>256</v>
      </c>
      <c r="C3" s="626"/>
      <c r="D3" s="627"/>
      <c r="E3" s="698" t="s">
        <v>369</v>
      </c>
      <c r="F3" s="699"/>
      <c r="G3" s="700"/>
      <c r="H3" s="262" t="s">
        <v>257</v>
      </c>
      <c r="I3" s="263"/>
      <c r="J3" s="634" t="s">
        <v>395</v>
      </c>
      <c r="K3" s="635"/>
      <c r="M3" s="257"/>
      <c r="N3" s="261"/>
      <c r="O3" s="625" t="s">
        <v>256</v>
      </c>
      <c r="P3" s="626"/>
      <c r="Q3" s="627"/>
      <c r="R3" s="698" t="s">
        <v>370</v>
      </c>
      <c r="S3" s="699"/>
      <c r="T3" s="700"/>
      <c r="U3" s="262" t="s">
        <v>257</v>
      </c>
      <c r="V3" s="263"/>
      <c r="W3" s="634" t="s">
        <v>396</v>
      </c>
      <c r="X3" s="635"/>
    </row>
    <row r="4" spans="1:27" ht="18.75" customHeight="1">
      <c r="A4" s="264" t="s">
        <v>258</v>
      </c>
      <c r="B4" s="628"/>
      <c r="C4" s="629"/>
      <c r="D4" s="630"/>
      <c r="E4" s="701"/>
      <c r="F4" s="702"/>
      <c r="G4" s="703"/>
      <c r="H4" s="636" t="str">
        <f>IF(②選手情報入力!O5="","",②選手情報入力!O5)</f>
        <v/>
      </c>
      <c r="I4" s="637"/>
      <c r="J4" s="668"/>
      <c r="K4" s="669"/>
      <c r="M4" s="257"/>
      <c r="N4" s="264" t="s">
        <v>260</v>
      </c>
      <c r="O4" s="628"/>
      <c r="P4" s="629"/>
      <c r="Q4" s="630"/>
      <c r="R4" s="701"/>
      <c r="S4" s="702"/>
      <c r="T4" s="703"/>
      <c r="U4" s="636" t="str">
        <f>IF(②選手情報入力!Q5="","",②選手情報入力!Q5)</f>
        <v/>
      </c>
      <c r="V4" s="637"/>
      <c r="W4" s="668"/>
      <c r="X4" s="669"/>
      <c r="AA4" s="265" t="s">
        <v>259</v>
      </c>
    </row>
    <row r="5" spans="1:27" ht="18.75" customHeight="1" thickBot="1">
      <c r="A5" s="266"/>
      <c r="B5" s="631"/>
      <c r="C5" s="632"/>
      <c r="D5" s="633"/>
      <c r="E5" s="704"/>
      <c r="F5" s="705"/>
      <c r="G5" s="706"/>
      <c r="H5" s="638"/>
      <c r="I5" s="639"/>
      <c r="J5" s="670"/>
      <c r="K5" s="671"/>
      <c r="M5" s="257"/>
      <c r="N5" s="266"/>
      <c r="O5" s="631"/>
      <c r="P5" s="632"/>
      <c r="Q5" s="633"/>
      <c r="R5" s="704"/>
      <c r="S5" s="705"/>
      <c r="T5" s="706"/>
      <c r="U5" s="638"/>
      <c r="V5" s="639"/>
      <c r="W5" s="672"/>
      <c r="X5" s="673"/>
      <c r="AA5" s="267" t="s">
        <v>261</v>
      </c>
    </row>
    <row r="6" spans="1:27" ht="18.75" customHeight="1" thickBot="1">
      <c r="A6" s="661" t="s">
        <v>262</v>
      </c>
      <c r="B6" s="662"/>
      <c r="C6" s="662"/>
      <c r="D6" s="662"/>
      <c r="E6" s="441" t="s">
        <v>344</v>
      </c>
      <c r="F6" s="443"/>
      <c r="G6" s="663" t="s">
        <v>342</v>
      </c>
      <c r="H6" s="663"/>
      <c r="I6" s="664" t="s">
        <v>263</v>
      </c>
      <c r="J6" s="663"/>
      <c r="K6" s="665"/>
      <c r="M6" s="257"/>
      <c r="N6" s="268" t="s">
        <v>262</v>
      </c>
      <c r="O6" s="269"/>
      <c r="P6" s="269"/>
      <c r="Q6" s="269"/>
      <c r="R6" s="441" t="s">
        <v>344</v>
      </c>
      <c r="S6" s="443"/>
      <c r="T6" s="663" t="s">
        <v>342</v>
      </c>
      <c r="U6" s="663"/>
      <c r="V6" s="664" t="s">
        <v>263</v>
      </c>
      <c r="W6" s="663"/>
      <c r="X6" s="665"/>
      <c r="AA6" s="267" t="s">
        <v>265</v>
      </c>
    </row>
    <row r="7" spans="1:27" ht="18.75" customHeight="1">
      <c r="A7" s="644" t="str">
        <f>IF(①団体情報入力!$D$5="","",①団体情報入力!$D$5)</f>
        <v/>
      </c>
      <c r="B7" s="645"/>
      <c r="C7" s="645"/>
      <c r="D7" s="646"/>
      <c r="E7" s="653"/>
      <c r="F7" s="654"/>
      <c r="G7" s="657" t="str">
        <f>IF(②選手情報入力!N5="","",②選手情報入力!N5)</f>
        <v/>
      </c>
      <c r="H7" s="658"/>
      <c r="I7" s="653"/>
      <c r="J7" s="654"/>
      <c r="K7" s="666"/>
      <c r="M7" s="257"/>
      <c r="N7" s="644" t="str">
        <f>IF(①団体情報入力!$D$5="","",①団体情報入力!$D$5)</f>
        <v/>
      </c>
      <c r="O7" s="645"/>
      <c r="P7" s="645"/>
      <c r="Q7" s="646"/>
      <c r="R7" s="686"/>
      <c r="S7" s="687"/>
      <c r="T7" s="676" t="str">
        <f>IF(②選手情報入力!P5="","",②選手情報入力!P5)</f>
        <v/>
      </c>
      <c r="U7" s="677"/>
      <c r="V7" s="674"/>
      <c r="W7" s="654"/>
      <c r="X7" s="666"/>
      <c r="AA7" s="267" t="s">
        <v>267</v>
      </c>
    </row>
    <row r="8" spans="1:27" ht="18.75" customHeight="1">
      <c r="A8" s="647"/>
      <c r="B8" s="648"/>
      <c r="C8" s="648"/>
      <c r="D8" s="649"/>
      <c r="E8" s="653"/>
      <c r="F8" s="654"/>
      <c r="G8" s="657"/>
      <c r="H8" s="658"/>
      <c r="I8" s="653"/>
      <c r="J8" s="654"/>
      <c r="K8" s="666"/>
      <c r="M8" s="257"/>
      <c r="N8" s="647"/>
      <c r="O8" s="648"/>
      <c r="P8" s="648"/>
      <c r="Q8" s="649"/>
      <c r="R8" s="688"/>
      <c r="S8" s="689"/>
      <c r="T8" s="678"/>
      <c r="U8" s="679"/>
      <c r="V8" s="674"/>
      <c r="W8" s="654"/>
      <c r="X8" s="666"/>
      <c r="AA8" s="267" t="s">
        <v>268</v>
      </c>
    </row>
    <row r="9" spans="1:27" ht="18.75" customHeight="1" thickBot="1">
      <c r="A9" s="650"/>
      <c r="B9" s="651"/>
      <c r="C9" s="651"/>
      <c r="D9" s="652"/>
      <c r="E9" s="655"/>
      <c r="F9" s="656"/>
      <c r="G9" s="659"/>
      <c r="H9" s="660"/>
      <c r="I9" s="655"/>
      <c r="J9" s="656"/>
      <c r="K9" s="667"/>
      <c r="M9" s="257"/>
      <c r="N9" s="650"/>
      <c r="O9" s="651"/>
      <c r="P9" s="651"/>
      <c r="Q9" s="652"/>
      <c r="R9" s="690"/>
      <c r="S9" s="691"/>
      <c r="T9" s="680"/>
      <c r="U9" s="681"/>
      <c r="V9" s="675"/>
      <c r="W9" s="656"/>
      <c r="X9" s="667"/>
      <c r="AA9" s="271" t="s">
        <v>269</v>
      </c>
    </row>
    <row r="10" spans="1:27" ht="14.25" thickBot="1">
      <c r="A10" s="272" t="s">
        <v>6</v>
      </c>
      <c r="B10" s="692" t="s">
        <v>270</v>
      </c>
      <c r="C10" s="693"/>
      <c r="D10" s="693"/>
      <c r="E10" s="693"/>
      <c r="F10" s="693"/>
      <c r="G10" s="693"/>
      <c r="H10" s="694"/>
      <c r="I10" s="273" t="s">
        <v>271</v>
      </c>
      <c r="J10" s="274"/>
      <c r="K10" s="275" t="s">
        <v>272</v>
      </c>
      <c r="M10" s="257"/>
      <c r="N10" s="341" t="s">
        <v>6</v>
      </c>
      <c r="O10" s="692" t="s">
        <v>270</v>
      </c>
      <c r="P10" s="693"/>
      <c r="Q10" s="693"/>
      <c r="R10" s="693"/>
      <c r="S10" s="693"/>
      <c r="T10" s="693"/>
      <c r="U10" s="694"/>
      <c r="V10" s="342" t="s">
        <v>271</v>
      </c>
      <c r="W10" s="343"/>
      <c r="X10" s="344" t="s">
        <v>272</v>
      </c>
    </row>
    <row r="11" spans="1:27" ht="21" customHeight="1">
      <c r="A11" s="345" t="str">
        <f>③リレー情報確認!C8</f>
        <v/>
      </c>
      <c r="B11" s="622" t="str">
        <f>③リレー情報確認!D8</f>
        <v/>
      </c>
      <c r="C11" s="623"/>
      <c r="D11" s="623"/>
      <c r="E11" s="623"/>
      <c r="F11" s="623"/>
      <c r="G11" s="623"/>
      <c r="H11" s="624"/>
      <c r="I11" s="620" t="e">
        <f>VLOOKUP(A11,②選手情報入力!C:E,3,0)</f>
        <v>#N/A</v>
      </c>
      <c r="J11" s="621"/>
      <c r="K11" s="276"/>
      <c r="M11" s="257"/>
      <c r="N11" s="345" t="str">
        <f>③リレー情報確認!I8</f>
        <v/>
      </c>
      <c r="O11" s="707" t="str">
        <f>③リレー情報確認!J8</f>
        <v/>
      </c>
      <c r="P11" s="707"/>
      <c r="Q11" s="707"/>
      <c r="R11" s="707"/>
      <c r="S11" s="707"/>
      <c r="T11" s="707"/>
      <c r="U11" s="707"/>
      <c r="V11" s="618" t="e">
        <f>VLOOKUP(N11,②選手情報入力!C:E,3,0)</f>
        <v>#N/A</v>
      </c>
      <c r="W11" s="619"/>
      <c r="X11" s="296"/>
    </row>
    <row r="12" spans="1:27" ht="21" customHeight="1">
      <c r="A12" s="345" t="str">
        <f>③リレー情報確認!C9</f>
        <v/>
      </c>
      <c r="B12" s="622" t="str">
        <f>③リレー情報確認!D9</f>
        <v/>
      </c>
      <c r="C12" s="623"/>
      <c r="D12" s="623"/>
      <c r="E12" s="623"/>
      <c r="F12" s="623"/>
      <c r="G12" s="623"/>
      <c r="H12" s="624"/>
      <c r="I12" s="620" t="e">
        <f>VLOOKUP(A12,②選手情報入力!C:E,3,0)</f>
        <v>#N/A</v>
      </c>
      <c r="J12" s="621"/>
      <c r="K12" s="276"/>
      <c r="M12" s="257"/>
      <c r="N12" s="345" t="str">
        <f>③リレー情報確認!I9</f>
        <v/>
      </c>
      <c r="O12" s="707" t="str">
        <f>③リレー情報確認!J9</f>
        <v/>
      </c>
      <c r="P12" s="707"/>
      <c r="Q12" s="707"/>
      <c r="R12" s="707"/>
      <c r="S12" s="707"/>
      <c r="T12" s="707"/>
      <c r="U12" s="707"/>
      <c r="V12" s="618" t="e">
        <f>VLOOKUP(N12,②選手情報入力!C:E,3,0)</f>
        <v>#N/A</v>
      </c>
      <c r="W12" s="619"/>
      <c r="X12" s="276"/>
    </row>
    <row r="13" spans="1:27" ht="21" customHeight="1">
      <c r="A13" s="345" t="str">
        <f>③リレー情報確認!C10</f>
        <v/>
      </c>
      <c r="B13" s="622" t="str">
        <f>③リレー情報確認!D10</f>
        <v/>
      </c>
      <c r="C13" s="623"/>
      <c r="D13" s="623"/>
      <c r="E13" s="623"/>
      <c r="F13" s="623"/>
      <c r="G13" s="623"/>
      <c r="H13" s="624"/>
      <c r="I13" s="620" t="e">
        <f>VLOOKUP(A13,②選手情報入力!C:E,3,0)</f>
        <v>#N/A</v>
      </c>
      <c r="J13" s="621"/>
      <c r="K13" s="276"/>
      <c r="M13" s="257"/>
      <c r="N13" s="345" t="str">
        <f>③リレー情報確認!I10</f>
        <v/>
      </c>
      <c r="O13" s="707" t="str">
        <f>③リレー情報確認!J10</f>
        <v/>
      </c>
      <c r="P13" s="707"/>
      <c r="Q13" s="707"/>
      <c r="R13" s="707"/>
      <c r="S13" s="707"/>
      <c r="T13" s="707"/>
      <c r="U13" s="707"/>
      <c r="V13" s="618" t="e">
        <f>VLOOKUP(N13,②選手情報入力!C:E,3,0)</f>
        <v>#N/A</v>
      </c>
      <c r="W13" s="619"/>
      <c r="X13" s="276"/>
    </row>
    <row r="14" spans="1:27" ht="21" customHeight="1">
      <c r="A14" s="345" t="str">
        <f>③リレー情報確認!C11</f>
        <v/>
      </c>
      <c r="B14" s="622" t="str">
        <f>③リレー情報確認!D11</f>
        <v/>
      </c>
      <c r="C14" s="623"/>
      <c r="D14" s="623"/>
      <c r="E14" s="623"/>
      <c r="F14" s="623"/>
      <c r="G14" s="623"/>
      <c r="H14" s="624"/>
      <c r="I14" s="620" t="e">
        <f>VLOOKUP(A14,②選手情報入力!C:E,3,0)</f>
        <v>#N/A</v>
      </c>
      <c r="J14" s="621"/>
      <c r="K14" s="276"/>
      <c r="M14" s="257"/>
      <c r="N14" s="345" t="str">
        <f>③リレー情報確認!I11</f>
        <v/>
      </c>
      <c r="O14" s="707" t="str">
        <f>③リレー情報確認!J11</f>
        <v/>
      </c>
      <c r="P14" s="707"/>
      <c r="Q14" s="707"/>
      <c r="R14" s="707"/>
      <c r="S14" s="707"/>
      <c r="T14" s="707"/>
      <c r="U14" s="707"/>
      <c r="V14" s="618" t="e">
        <f>VLOOKUP(N14,②選手情報入力!C:E,3,0)</f>
        <v>#N/A</v>
      </c>
      <c r="W14" s="619"/>
      <c r="X14" s="276"/>
    </row>
    <row r="15" spans="1:27" ht="21" customHeight="1">
      <c r="A15" s="345" t="str">
        <f>③リレー情報確認!C12</f>
        <v/>
      </c>
      <c r="B15" s="622" t="str">
        <f>③リレー情報確認!D12</f>
        <v/>
      </c>
      <c r="C15" s="623"/>
      <c r="D15" s="623"/>
      <c r="E15" s="623"/>
      <c r="F15" s="623"/>
      <c r="G15" s="623"/>
      <c r="H15" s="624"/>
      <c r="I15" s="620" t="e">
        <f>VLOOKUP(A15,②選手情報入力!C:E,3,0)</f>
        <v>#N/A</v>
      </c>
      <c r="J15" s="621"/>
      <c r="K15" s="276"/>
      <c r="M15" s="257"/>
      <c r="N15" s="345" t="str">
        <f>③リレー情報確認!I12</f>
        <v/>
      </c>
      <c r="O15" s="707" t="str">
        <f>③リレー情報確認!J12</f>
        <v/>
      </c>
      <c r="P15" s="707"/>
      <c r="Q15" s="707"/>
      <c r="R15" s="707"/>
      <c r="S15" s="707"/>
      <c r="T15" s="707"/>
      <c r="U15" s="707"/>
      <c r="V15" s="618" t="e">
        <f>VLOOKUP(N15,②選手情報入力!C:E,3,0)</f>
        <v>#N/A</v>
      </c>
      <c r="W15" s="619"/>
      <c r="X15" s="276"/>
    </row>
    <row r="16" spans="1:27" ht="21" customHeight="1">
      <c r="A16" s="345" t="str">
        <f>③リレー情報確認!C13</f>
        <v/>
      </c>
      <c r="B16" s="622" t="str">
        <f>③リレー情報確認!D13</f>
        <v/>
      </c>
      <c r="C16" s="623"/>
      <c r="D16" s="623"/>
      <c r="E16" s="623"/>
      <c r="F16" s="623"/>
      <c r="G16" s="623"/>
      <c r="H16" s="624"/>
      <c r="I16" s="620" t="e">
        <f>VLOOKUP(A16,②選手情報入力!C:E,3,0)</f>
        <v>#N/A</v>
      </c>
      <c r="J16" s="621"/>
      <c r="K16" s="276"/>
      <c r="M16" s="257"/>
      <c r="N16" s="345" t="str">
        <f>③リレー情報確認!I13</f>
        <v/>
      </c>
      <c r="O16" s="707" t="str">
        <f>③リレー情報確認!J13</f>
        <v/>
      </c>
      <c r="P16" s="707"/>
      <c r="Q16" s="707"/>
      <c r="R16" s="707"/>
      <c r="S16" s="707"/>
      <c r="T16" s="707"/>
      <c r="U16" s="707"/>
      <c r="V16" s="618" t="e">
        <f>VLOOKUP(N16,②選手情報入力!C:E,3,0)</f>
        <v>#N/A</v>
      </c>
      <c r="W16" s="619"/>
      <c r="X16" s="276"/>
    </row>
    <row r="17" spans="1:24" ht="21" customHeight="1">
      <c r="A17" s="345" t="str">
        <f>③リレー情報確認!C14</f>
        <v/>
      </c>
      <c r="B17" s="622" t="str">
        <f>③リレー情報確認!D14</f>
        <v/>
      </c>
      <c r="C17" s="623"/>
      <c r="D17" s="623"/>
      <c r="E17" s="623"/>
      <c r="F17" s="623"/>
      <c r="G17" s="623"/>
      <c r="H17" s="624"/>
      <c r="I17" s="620" t="e">
        <f>VLOOKUP(A17,②選手情報入力!C:E,3,0)</f>
        <v>#N/A</v>
      </c>
      <c r="J17" s="621"/>
      <c r="K17" s="276"/>
      <c r="M17" s="257"/>
      <c r="N17" s="345" t="str">
        <f>③リレー情報確認!I14</f>
        <v/>
      </c>
      <c r="O17" s="707" t="str">
        <f>③リレー情報確認!J14</f>
        <v/>
      </c>
      <c r="P17" s="707"/>
      <c r="Q17" s="707"/>
      <c r="R17" s="707"/>
      <c r="S17" s="707"/>
      <c r="T17" s="707"/>
      <c r="U17" s="707"/>
      <c r="V17" s="618" t="e">
        <f>VLOOKUP(N17,②選手情報入力!C:E,3,0)</f>
        <v>#N/A</v>
      </c>
      <c r="W17" s="619"/>
      <c r="X17" s="276"/>
    </row>
    <row r="18" spans="1:24" ht="21" customHeight="1" thickBot="1">
      <c r="A18" s="346" t="str">
        <f>③リレー情報確認!C15</f>
        <v/>
      </c>
      <c r="B18" s="695" t="str">
        <f>③リレー情報確認!D15</f>
        <v/>
      </c>
      <c r="C18" s="696"/>
      <c r="D18" s="696"/>
      <c r="E18" s="696"/>
      <c r="F18" s="696"/>
      <c r="G18" s="696"/>
      <c r="H18" s="697"/>
      <c r="I18" s="640" t="e">
        <f>VLOOKUP(A18,②選手情報入力!C:E,3,0)</f>
        <v>#N/A</v>
      </c>
      <c r="J18" s="641"/>
      <c r="K18" s="277"/>
      <c r="M18" s="257"/>
      <c r="N18" s="346" t="str">
        <f>③リレー情報確認!I15</f>
        <v/>
      </c>
      <c r="O18" s="708" t="str">
        <f>③リレー情報確認!J15</f>
        <v/>
      </c>
      <c r="P18" s="708"/>
      <c r="Q18" s="708"/>
      <c r="R18" s="708"/>
      <c r="S18" s="708"/>
      <c r="T18" s="708"/>
      <c r="U18" s="708"/>
      <c r="V18" s="642" t="e">
        <f>VLOOKUP(N18,②選手情報入力!C:E,3,0)</f>
        <v>#N/A</v>
      </c>
      <c r="W18" s="643"/>
      <c r="X18" s="277"/>
    </row>
    <row r="19" spans="1:24" ht="10.5" customHeight="1">
      <c r="A19" s="278"/>
      <c r="B19" s="279"/>
      <c r="C19" s="279"/>
      <c r="D19" s="279"/>
      <c r="E19" s="279"/>
      <c r="F19" s="279"/>
      <c r="G19" s="279"/>
      <c r="H19" s="279"/>
      <c r="I19" s="279"/>
      <c r="J19" s="280"/>
      <c r="K19" s="281"/>
      <c r="M19" s="257"/>
      <c r="N19" s="278"/>
      <c r="O19" s="279"/>
      <c r="P19" s="279"/>
      <c r="Q19" s="279"/>
      <c r="R19" s="279"/>
      <c r="S19" s="279"/>
      <c r="T19" s="279"/>
      <c r="U19" s="279"/>
      <c r="V19" s="279"/>
      <c r="W19" s="280"/>
      <c r="X19" s="281"/>
    </row>
    <row r="20" spans="1:24" ht="14.25">
      <c r="A20" s="259" t="s">
        <v>273</v>
      </c>
      <c r="B20" s="280"/>
      <c r="C20" s="280"/>
      <c r="D20" s="280"/>
      <c r="E20" s="280"/>
      <c r="F20" s="280"/>
      <c r="G20" s="280"/>
      <c r="H20" s="280"/>
      <c r="I20" s="279"/>
      <c r="J20" s="282"/>
      <c r="K20" s="283"/>
      <c r="M20" s="257"/>
      <c r="N20" s="259" t="s">
        <v>273</v>
      </c>
      <c r="O20" s="280"/>
      <c r="P20" s="280"/>
      <c r="Q20" s="280"/>
      <c r="R20" s="280"/>
      <c r="S20" s="280"/>
      <c r="T20" s="280"/>
      <c r="U20" s="280"/>
      <c r="V20" s="279"/>
      <c r="W20" s="282"/>
      <c r="X20" s="283"/>
    </row>
    <row r="21" spans="1:24" ht="14.25">
      <c r="A21" s="259" t="s">
        <v>274</v>
      </c>
      <c r="B21" s="280"/>
      <c r="C21" s="280"/>
      <c r="D21" s="280"/>
      <c r="E21" s="280"/>
      <c r="F21" s="280"/>
      <c r="G21" s="280"/>
      <c r="H21" s="280"/>
      <c r="I21" s="279"/>
      <c r="J21" s="282"/>
      <c r="K21" s="284"/>
      <c r="M21" s="257"/>
      <c r="N21" s="259" t="s">
        <v>274</v>
      </c>
      <c r="O21" s="280"/>
      <c r="P21" s="280"/>
      <c r="Q21" s="280"/>
      <c r="R21" s="280"/>
      <c r="S21" s="280"/>
      <c r="T21" s="280"/>
      <c r="U21" s="280"/>
      <c r="V21" s="279"/>
      <c r="W21" s="282"/>
      <c r="X21" s="284"/>
    </row>
    <row r="22" spans="1:24" ht="14.25">
      <c r="A22" s="259" t="s">
        <v>275</v>
      </c>
      <c r="B22" s="280"/>
      <c r="C22" s="280"/>
      <c r="D22" s="280"/>
      <c r="E22" s="280"/>
      <c r="F22" s="280"/>
      <c r="G22" s="280"/>
      <c r="H22" s="280"/>
      <c r="I22" s="279"/>
      <c r="J22" s="282"/>
      <c r="K22" s="285"/>
      <c r="M22" s="257"/>
      <c r="N22" s="259" t="s">
        <v>275</v>
      </c>
      <c r="O22" s="280"/>
      <c r="P22" s="280"/>
      <c r="Q22" s="280"/>
      <c r="R22" s="280"/>
      <c r="S22" s="280"/>
      <c r="T22" s="280"/>
      <c r="U22" s="280"/>
      <c r="V22" s="279"/>
      <c r="W22" s="282"/>
      <c r="X22" s="285"/>
    </row>
    <row r="23" spans="1:24" ht="22.5" customHeight="1">
      <c r="A23" s="286"/>
      <c r="B23" s="287"/>
      <c r="C23" s="287"/>
      <c r="D23" s="287"/>
      <c r="E23" s="287"/>
      <c r="F23" s="287"/>
      <c r="G23" s="287"/>
      <c r="H23" s="287"/>
      <c r="I23" s="288"/>
      <c r="J23" s="288"/>
      <c r="K23" s="289"/>
      <c r="L23" s="288"/>
      <c r="M23" s="290"/>
      <c r="N23" s="286"/>
      <c r="O23" s="287"/>
      <c r="P23" s="287"/>
      <c r="Q23" s="287"/>
      <c r="R23" s="287"/>
      <c r="S23" s="287"/>
      <c r="T23" s="287"/>
      <c r="U23" s="287"/>
      <c r="V23" s="288"/>
      <c r="W23" s="288"/>
      <c r="X23" s="288"/>
    </row>
    <row r="24" spans="1:24" hidden="1"/>
    <row r="25" spans="1:24" hidden="1"/>
    <row r="26" spans="1:24" hidden="1">
      <c r="B26" s="256" t="str">
        <f>A11&amp;LEFT($B$3,1)</f>
        <v>男</v>
      </c>
      <c r="O26" s="256" t="str">
        <f>N11&amp;LEFT($O$3,1)</f>
        <v>男</v>
      </c>
    </row>
    <row r="27" spans="1:24" hidden="1">
      <c r="B27" s="256" t="str">
        <f t="shared" ref="B27:B34" si="0">A12&amp;LEFT($B$3,1)</f>
        <v>男</v>
      </c>
      <c r="O27" s="256" t="str">
        <f t="shared" ref="O27:O34" si="1">N12&amp;LEFT($O$3,1)</f>
        <v>男</v>
      </c>
    </row>
    <row r="28" spans="1:24" hidden="1">
      <c r="B28" s="256" t="str">
        <f t="shared" si="0"/>
        <v>男</v>
      </c>
      <c r="O28" s="256" t="str">
        <f t="shared" si="1"/>
        <v>男</v>
      </c>
    </row>
    <row r="29" spans="1:24" hidden="1">
      <c r="B29" s="256" t="str">
        <f t="shared" si="0"/>
        <v>男</v>
      </c>
      <c r="O29" s="256" t="str">
        <f t="shared" si="1"/>
        <v>男</v>
      </c>
    </row>
    <row r="30" spans="1:24" hidden="1">
      <c r="B30" s="256" t="str">
        <f t="shared" si="0"/>
        <v>男</v>
      </c>
      <c r="O30" s="256" t="str">
        <f t="shared" si="1"/>
        <v>男</v>
      </c>
    </row>
    <row r="31" spans="1:24" hidden="1">
      <c r="B31" s="256" t="str">
        <f t="shared" si="0"/>
        <v>男</v>
      </c>
      <c r="O31" s="256" t="str">
        <f t="shared" si="1"/>
        <v>男</v>
      </c>
    </row>
    <row r="32" spans="1:24" hidden="1">
      <c r="B32" s="256" t="str">
        <f t="shared" si="0"/>
        <v>男</v>
      </c>
      <c r="O32" s="256" t="str">
        <f t="shared" si="1"/>
        <v>男</v>
      </c>
    </row>
    <row r="33" spans="1:24" hidden="1">
      <c r="B33" s="256" t="str">
        <f t="shared" si="0"/>
        <v>男</v>
      </c>
      <c r="O33" s="256" t="str">
        <f t="shared" si="1"/>
        <v>男</v>
      </c>
    </row>
    <row r="34" spans="1:24" hidden="1">
      <c r="B34" s="256" t="str">
        <f t="shared" si="0"/>
        <v>男</v>
      </c>
      <c r="O34" s="256" t="str">
        <f t="shared" si="1"/>
        <v>男</v>
      </c>
    </row>
    <row r="35" spans="1:24" hidden="1"/>
    <row r="36" spans="1:24" hidden="1"/>
    <row r="37" spans="1:24" hidden="1"/>
    <row r="38" spans="1:24" ht="33.75" customHeight="1"/>
    <row r="39" spans="1:24" ht="30" customHeight="1">
      <c r="A39" s="252" t="s">
        <v>276</v>
      </c>
      <c r="B39" s="253"/>
      <c r="C39" s="254"/>
      <c r="D39" s="254"/>
      <c r="E39" s="254"/>
      <c r="F39" s="254"/>
      <c r="G39" s="255"/>
      <c r="H39" s="255"/>
      <c r="I39" s="255"/>
      <c r="J39" s="255"/>
      <c r="K39" s="255"/>
      <c r="M39" s="257"/>
      <c r="N39" s="252" t="s">
        <v>276</v>
      </c>
      <c r="O39" s="253"/>
      <c r="P39" s="254"/>
      <c r="Q39" s="254"/>
      <c r="R39" s="254"/>
      <c r="S39" s="254"/>
      <c r="T39" s="255"/>
      <c r="U39" s="255"/>
      <c r="V39" s="255"/>
      <c r="W39" s="255"/>
      <c r="X39" s="255"/>
    </row>
    <row r="40" spans="1:24" ht="15" thickBot="1">
      <c r="A40" s="258" t="s">
        <v>277</v>
      </c>
      <c r="C40" s="259"/>
      <c r="D40" s="259" t="s">
        <v>254</v>
      </c>
      <c r="J40" s="260" t="s">
        <v>255</v>
      </c>
      <c r="M40" s="257"/>
      <c r="N40" s="258" t="s">
        <v>277</v>
      </c>
      <c r="P40" s="259"/>
      <c r="Q40" s="259" t="s">
        <v>254</v>
      </c>
      <c r="W40" s="260" t="s">
        <v>255</v>
      </c>
    </row>
    <row r="41" spans="1:24" ht="14.25" customHeight="1">
      <c r="A41" s="261"/>
      <c r="B41" s="625" t="s">
        <v>266</v>
      </c>
      <c r="C41" s="626"/>
      <c r="D41" s="627"/>
      <c r="E41" s="698" t="s">
        <v>369</v>
      </c>
      <c r="F41" s="699"/>
      <c r="G41" s="700"/>
      <c r="H41" s="262" t="s">
        <v>257</v>
      </c>
      <c r="I41" s="263"/>
      <c r="J41" s="634" t="s">
        <v>395</v>
      </c>
      <c r="K41" s="635"/>
      <c r="M41" s="257"/>
      <c r="N41" s="261"/>
      <c r="O41" s="625" t="s">
        <v>266</v>
      </c>
      <c r="P41" s="626"/>
      <c r="Q41" s="627"/>
      <c r="R41" s="698" t="s">
        <v>370</v>
      </c>
      <c r="S41" s="699"/>
      <c r="T41" s="700"/>
      <c r="U41" s="262" t="s">
        <v>257</v>
      </c>
      <c r="V41" s="263"/>
      <c r="W41" s="634" t="s">
        <v>396</v>
      </c>
      <c r="X41" s="635"/>
    </row>
    <row r="42" spans="1:24" ht="18.75" customHeight="1">
      <c r="A42" s="264" t="s">
        <v>282</v>
      </c>
      <c r="B42" s="628"/>
      <c r="C42" s="629"/>
      <c r="D42" s="630"/>
      <c r="E42" s="701"/>
      <c r="F42" s="702"/>
      <c r="G42" s="703"/>
      <c r="H42" s="636" t="str">
        <f>IF(②選手情報入力!O6="","",②選手情報入力!O6)</f>
        <v/>
      </c>
      <c r="I42" s="637"/>
      <c r="J42" s="668"/>
      <c r="K42" s="669"/>
      <c r="M42" s="257"/>
      <c r="N42" s="264" t="s">
        <v>343</v>
      </c>
      <c r="O42" s="628"/>
      <c r="P42" s="629"/>
      <c r="Q42" s="630"/>
      <c r="R42" s="701"/>
      <c r="S42" s="702"/>
      <c r="T42" s="703"/>
      <c r="U42" s="636" t="str">
        <f>IF(②選手情報入力!Q6="","",②選手情報入力!Q6)</f>
        <v/>
      </c>
      <c r="V42" s="637"/>
      <c r="W42" s="347"/>
      <c r="X42" s="348"/>
    </row>
    <row r="43" spans="1:24" ht="18.75" customHeight="1" thickBot="1">
      <c r="A43" s="266"/>
      <c r="B43" s="631"/>
      <c r="C43" s="632"/>
      <c r="D43" s="633"/>
      <c r="E43" s="704"/>
      <c r="F43" s="705"/>
      <c r="G43" s="706"/>
      <c r="H43" s="638"/>
      <c r="I43" s="639"/>
      <c r="J43" s="672"/>
      <c r="K43" s="673"/>
      <c r="M43" s="257"/>
      <c r="N43" s="266"/>
      <c r="O43" s="631"/>
      <c r="P43" s="632"/>
      <c r="Q43" s="633"/>
      <c r="R43" s="704"/>
      <c r="S43" s="705"/>
      <c r="T43" s="706"/>
      <c r="U43" s="638"/>
      <c r="V43" s="639"/>
      <c r="W43" s="349"/>
      <c r="X43" s="350"/>
    </row>
    <row r="44" spans="1:24" ht="18.75" customHeight="1">
      <c r="A44" s="684" t="s">
        <v>262</v>
      </c>
      <c r="B44" s="682"/>
      <c r="C44" s="682"/>
      <c r="D44" s="682"/>
      <c r="E44" s="685" t="s">
        <v>344</v>
      </c>
      <c r="F44" s="685"/>
      <c r="G44" s="682" t="s">
        <v>342</v>
      </c>
      <c r="H44" s="682"/>
      <c r="I44" s="682" t="s">
        <v>263</v>
      </c>
      <c r="J44" s="682"/>
      <c r="K44" s="683"/>
      <c r="M44" s="257"/>
      <c r="N44" s="684" t="s">
        <v>262</v>
      </c>
      <c r="O44" s="682"/>
      <c r="P44" s="682"/>
      <c r="Q44" s="682"/>
      <c r="R44" s="685" t="s">
        <v>344</v>
      </c>
      <c r="S44" s="685"/>
      <c r="T44" s="682" t="s">
        <v>342</v>
      </c>
      <c r="U44" s="682"/>
      <c r="V44" s="682" t="s">
        <v>263</v>
      </c>
      <c r="W44" s="682"/>
      <c r="X44" s="683"/>
    </row>
    <row r="45" spans="1:24" ht="18.75" customHeight="1">
      <c r="A45" s="647" t="str">
        <f>IF(①団体情報入力!$D$5="","",①団体情報入力!$D$5)</f>
        <v/>
      </c>
      <c r="B45" s="648"/>
      <c r="C45" s="648"/>
      <c r="D45" s="649"/>
      <c r="E45" s="711"/>
      <c r="F45" s="712"/>
      <c r="G45" s="657" t="str">
        <f>IF(②選手情報入力!N6="","",②選手情報入力!N6)</f>
        <v/>
      </c>
      <c r="H45" s="709"/>
      <c r="I45" s="654"/>
      <c r="J45" s="654"/>
      <c r="K45" s="666"/>
      <c r="M45" s="257"/>
      <c r="N45" s="647" t="str">
        <f>IF(①団体情報入力!$D$5="","",①団体情報入力!$D$5)</f>
        <v/>
      </c>
      <c r="O45" s="648"/>
      <c r="P45" s="648"/>
      <c r="Q45" s="649"/>
      <c r="R45" s="711"/>
      <c r="S45" s="712"/>
      <c r="T45" s="657" t="str">
        <f>IF(②選手情報入力!P6="","",②選手情報入力!P6)</f>
        <v/>
      </c>
      <c r="U45" s="709"/>
      <c r="V45" s="654"/>
      <c r="W45" s="654"/>
      <c r="X45" s="666"/>
    </row>
    <row r="46" spans="1:24" ht="18.75" customHeight="1">
      <c r="A46" s="647"/>
      <c r="B46" s="648"/>
      <c r="C46" s="648"/>
      <c r="D46" s="649"/>
      <c r="E46" s="711"/>
      <c r="F46" s="712"/>
      <c r="G46" s="657"/>
      <c r="H46" s="709"/>
      <c r="I46" s="654"/>
      <c r="J46" s="654"/>
      <c r="K46" s="666"/>
      <c r="M46" s="257"/>
      <c r="N46" s="647"/>
      <c r="O46" s="648"/>
      <c r="P46" s="648"/>
      <c r="Q46" s="649"/>
      <c r="R46" s="711"/>
      <c r="S46" s="712"/>
      <c r="T46" s="657"/>
      <c r="U46" s="709"/>
      <c r="V46" s="654"/>
      <c r="W46" s="654"/>
      <c r="X46" s="666"/>
    </row>
    <row r="47" spans="1:24" ht="18.75" customHeight="1" thickBot="1">
      <c r="A47" s="650"/>
      <c r="B47" s="651"/>
      <c r="C47" s="651"/>
      <c r="D47" s="652"/>
      <c r="E47" s="713"/>
      <c r="F47" s="714"/>
      <c r="G47" s="659"/>
      <c r="H47" s="710"/>
      <c r="I47" s="656"/>
      <c r="J47" s="656"/>
      <c r="K47" s="667"/>
      <c r="M47" s="257"/>
      <c r="N47" s="650"/>
      <c r="O47" s="651"/>
      <c r="P47" s="651"/>
      <c r="Q47" s="652"/>
      <c r="R47" s="713"/>
      <c r="S47" s="714"/>
      <c r="T47" s="659"/>
      <c r="U47" s="710"/>
      <c r="V47" s="656"/>
      <c r="W47" s="656"/>
      <c r="X47" s="667"/>
    </row>
    <row r="48" spans="1:24">
      <c r="A48" s="272" t="s">
        <v>6</v>
      </c>
      <c r="B48" s="692" t="s">
        <v>270</v>
      </c>
      <c r="C48" s="693"/>
      <c r="D48" s="693"/>
      <c r="E48" s="693"/>
      <c r="F48" s="693"/>
      <c r="G48" s="693"/>
      <c r="H48" s="694"/>
      <c r="I48" s="716" t="s">
        <v>271</v>
      </c>
      <c r="J48" s="717"/>
      <c r="K48" s="275" t="s">
        <v>272</v>
      </c>
      <c r="M48" s="257"/>
      <c r="N48" s="341" t="s">
        <v>6</v>
      </c>
      <c r="O48" s="692" t="s">
        <v>270</v>
      </c>
      <c r="P48" s="693"/>
      <c r="Q48" s="693"/>
      <c r="R48" s="693"/>
      <c r="S48" s="693"/>
      <c r="T48" s="693"/>
      <c r="U48" s="694"/>
      <c r="V48" s="342" t="s">
        <v>271</v>
      </c>
      <c r="W48" s="343"/>
      <c r="X48" s="275" t="s">
        <v>272</v>
      </c>
    </row>
    <row r="49" spans="1:24" ht="21" customHeight="1">
      <c r="A49" s="345" t="str">
        <f>③リレー情報確認!O8</f>
        <v/>
      </c>
      <c r="B49" s="707" t="str">
        <f>③リレー情報確認!P8</f>
        <v/>
      </c>
      <c r="C49" s="707"/>
      <c r="D49" s="707"/>
      <c r="E49" s="707"/>
      <c r="F49" s="707"/>
      <c r="G49" s="707"/>
      <c r="H49" s="707"/>
      <c r="I49" s="715" t="e">
        <f>VLOOKUP(A49,②選手情報入力!C:E,3,0)</f>
        <v>#N/A</v>
      </c>
      <c r="J49" s="619"/>
      <c r="K49" s="276"/>
      <c r="M49" s="257"/>
      <c r="N49" s="345" t="str">
        <f>③リレー情報確認!U8</f>
        <v/>
      </c>
      <c r="O49" s="707" t="str">
        <f>③リレー情報確認!V8</f>
        <v/>
      </c>
      <c r="P49" s="707"/>
      <c r="Q49" s="707"/>
      <c r="R49" s="707"/>
      <c r="S49" s="707"/>
      <c r="T49" s="707"/>
      <c r="U49" s="707"/>
      <c r="V49" s="618" t="e">
        <f>VLOOKUP(N49,②選手情報入力!C:E,3,0)</f>
        <v>#N/A</v>
      </c>
      <c r="W49" s="619"/>
      <c r="X49" s="276"/>
    </row>
    <row r="50" spans="1:24" ht="21" customHeight="1">
      <c r="A50" s="345" t="str">
        <f>③リレー情報確認!O9</f>
        <v/>
      </c>
      <c r="B50" s="707" t="str">
        <f>③リレー情報確認!P9</f>
        <v/>
      </c>
      <c r="C50" s="707"/>
      <c r="D50" s="707"/>
      <c r="E50" s="707"/>
      <c r="F50" s="707"/>
      <c r="G50" s="707"/>
      <c r="H50" s="707"/>
      <c r="I50" s="618" t="e">
        <f>VLOOKUP(A50,②選手情報入力!C:E,3,0)</f>
        <v>#N/A</v>
      </c>
      <c r="J50" s="619"/>
      <c r="K50" s="276"/>
      <c r="M50" s="257"/>
      <c r="N50" s="345" t="str">
        <f>③リレー情報確認!U9</f>
        <v/>
      </c>
      <c r="O50" s="618" t="str">
        <f>③リレー情報確認!V9</f>
        <v/>
      </c>
      <c r="P50" s="715"/>
      <c r="Q50" s="715"/>
      <c r="R50" s="715"/>
      <c r="S50" s="715"/>
      <c r="T50" s="715"/>
      <c r="U50" s="619"/>
      <c r="V50" s="618" t="e">
        <f>VLOOKUP(N50,②選手情報入力!C:E,3,0)</f>
        <v>#N/A</v>
      </c>
      <c r="W50" s="619"/>
      <c r="X50" s="276"/>
    </row>
    <row r="51" spans="1:24" ht="21" customHeight="1">
      <c r="A51" s="345" t="str">
        <f>③リレー情報確認!O10</f>
        <v/>
      </c>
      <c r="B51" s="707" t="str">
        <f>③リレー情報確認!P10</f>
        <v/>
      </c>
      <c r="C51" s="707"/>
      <c r="D51" s="707"/>
      <c r="E51" s="707"/>
      <c r="F51" s="707"/>
      <c r="G51" s="707"/>
      <c r="H51" s="707"/>
      <c r="I51" s="618" t="e">
        <f>VLOOKUP(A51,②選手情報入力!C:E,3,0)</f>
        <v>#N/A</v>
      </c>
      <c r="J51" s="619"/>
      <c r="K51" s="276"/>
      <c r="M51" s="257"/>
      <c r="N51" s="345" t="str">
        <f>③リレー情報確認!U10</f>
        <v/>
      </c>
      <c r="O51" s="618" t="str">
        <f>③リレー情報確認!V10</f>
        <v/>
      </c>
      <c r="P51" s="715"/>
      <c r="Q51" s="715"/>
      <c r="R51" s="715"/>
      <c r="S51" s="715"/>
      <c r="T51" s="715"/>
      <c r="U51" s="619"/>
      <c r="V51" s="618" t="e">
        <f>VLOOKUP(N51,②選手情報入力!C:E,3,0)</f>
        <v>#N/A</v>
      </c>
      <c r="W51" s="619"/>
      <c r="X51" s="276"/>
    </row>
    <row r="52" spans="1:24" ht="21" customHeight="1">
      <c r="A52" s="345" t="str">
        <f>③リレー情報確認!O11</f>
        <v/>
      </c>
      <c r="B52" s="707" t="str">
        <f>③リレー情報確認!P11</f>
        <v/>
      </c>
      <c r="C52" s="707"/>
      <c r="D52" s="707"/>
      <c r="E52" s="707"/>
      <c r="F52" s="707"/>
      <c r="G52" s="707"/>
      <c r="H52" s="707"/>
      <c r="I52" s="618" t="e">
        <f>VLOOKUP(A52,②選手情報入力!C:E,3,0)</f>
        <v>#N/A</v>
      </c>
      <c r="J52" s="619"/>
      <c r="K52" s="276"/>
      <c r="M52" s="257"/>
      <c r="N52" s="345" t="str">
        <f>③リレー情報確認!U11</f>
        <v/>
      </c>
      <c r="O52" s="618" t="str">
        <f>③リレー情報確認!V11</f>
        <v/>
      </c>
      <c r="P52" s="715"/>
      <c r="Q52" s="715"/>
      <c r="R52" s="715"/>
      <c r="S52" s="715"/>
      <c r="T52" s="715"/>
      <c r="U52" s="619"/>
      <c r="V52" s="618" t="e">
        <f>VLOOKUP(N52,②選手情報入力!C:E,3,0)</f>
        <v>#N/A</v>
      </c>
      <c r="W52" s="619"/>
      <c r="X52" s="276"/>
    </row>
    <row r="53" spans="1:24" ht="21" customHeight="1">
      <c r="A53" s="345" t="str">
        <f>③リレー情報確認!O12</f>
        <v/>
      </c>
      <c r="B53" s="707" t="str">
        <f>③リレー情報確認!P12</f>
        <v/>
      </c>
      <c r="C53" s="707"/>
      <c r="D53" s="707"/>
      <c r="E53" s="707"/>
      <c r="F53" s="707"/>
      <c r="G53" s="707"/>
      <c r="H53" s="707"/>
      <c r="I53" s="618" t="e">
        <f>VLOOKUP(A53,②選手情報入力!C:E,3,0)</f>
        <v>#N/A</v>
      </c>
      <c r="J53" s="619"/>
      <c r="K53" s="276"/>
      <c r="M53" s="257"/>
      <c r="N53" s="345" t="str">
        <f>③リレー情報確認!U12</f>
        <v/>
      </c>
      <c r="O53" s="618" t="str">
        <f>③リレー情報確認!V12</f>
        <v/>
      </c>
      <c r="P53" s="715"/>
      <c r="Q53" s="715"/>
      <c r="R53" s="715"/>
      <c r="S53" s="715"/>
      <c r="T53" s="715"/>
      <c r="U53" s="619"/>
      <c r="V53" s="618" t="e">
        <f>VLOOKUP(N53,②選手情報入力!C:E,3,0)</f>
        <v>#N/A</v>
      </c>
      <c r="W53" s="619"/>
      <c r="X53" s="276"/>
    </row>
    <row r="54" spans="1:24" ht="21" customHeight="1">
      <c r="A54" s="345" t="str">
        <f>③リレー情報確認!O13</f>
        <v/>
      </c>
      <c r="B54" s="707" t="str">
        <f>③リレー情報確認!P13</f>
        <v/>
      </c>
      <c r="C54" s="707"/>
      <c r="D54" s="707"/>
      <c r="E54" s="707"/>
      <c r="F54" s="707"/>
      <c r="G54" s="707"/>
      <c r="H54" s="707"/>
      <c r="I54" s="618" t="e">
        <f>VLOOKUP(A54,②選手情報入力!C:E,3,0)</f>
        <v>#N/A</v>
      </c>
      <c r="J54" s="619"/>
      <c r="K54" s="276"/>
      <c r="M54" s="257"/>
      <c r="N54" s="345" t="str">
        <f>③リレー情報確認!U13</f>
        <v/>
      </c>
      <c r="O54" s="618" t="str">
        <f>③リレー情報確認!V13</f>
        <v/>
      </c>
      <c r="P54" s="715"/>
      <c r="Q54" s="715"/>
      <c r="R54" s="715"/>
      <c r="S54" s="715"/>
      <c r="T54" s="715"/>
      <c r="U54" s="619"/>
      <c r="V54" s="618" t="e">
        <f>VLOOKUP(N54,②選手情報入力!C:E,3,0)</f>
        <v>#N/A</v>
      </c>
      <c r="W54" s="619"/>
      <c r="X54" s="276"/>
    </row>
    <row r="55" spans="1:24" ht="21" customHeight="1">
      <c r="A55" s="345" t="str">
        <f>③リレー情報確認!O14</f>
        <v/>
      </c>
      <c r="B55" s="707" t="str">
        <f>③リレー情報確認!P14</f>
        <v/>
      </c>
      <c r="C55" s="707"/>
      <c r="D55" s="707"/>
      <c r="E55" s="707"/>
      <c r="F55" s="707"/>
      <c r="G55" s="707"/>
      <c r="H55" s="707"/>
      <c r="I55" s="618" t="e">
        <f>VLOOKUP(A55,②選手情報入力!C:E,3,0)</f>
        <v>#N/A</v>
      </c>
      <c r="J55" s="619"/>
      <c r="K55" s="276"/>
      <c r="M55" s="257"/>
      <c r="N55" s="345" t="str">
        <f>③リレー情報確認!U14</f>
        <v/>
      </c>
      <c r="O55" s="618" t="str">
        <f>③リレー情報確認!V14</f>
        <v/>
      </c>
      <c r="P55" s="715"/>
      <c r="Q55" s="715"/>
      <c r="R55" s="715"/>
      <c r="S55" s="715"/>
      <c r="T55" s="715"/>
      <c r="U55" s="619"/>
      <c r="V55" s="618" t="e">
        <f>VLOOKUP(N55,②選手情報入力!C:E,3,0)</f>
        <v>#N/A</v>
      </c>
      <c r="W55" s="619"/>
      <c r="X55" s="276"/>
    </row>
    <row r="56" spans="1:24" ht="21" customHeight="1" thickBot="1">
      <c r="A56" s="346" t="str">
        <f>③リレー情報確認!O15</f>
        <v/>
      </c>
      <c r="B56" s="708" t="str">
        <f>③リレー情報確認!P15</f>
        <v/>
      </c>
      <c r="C56" s="708"/>
      <c r="D56" s="708"/>
      <c r="E56" s="708"/>
      <c r="F56" s="708"/>
      <c r="G56" s="708"/>
      <c r="H56" s="708"/>
      <c r="I56" s="642" t="e">
        <f>VLOOKUP(A56,②選手情報入力!C:E,3,0)</f>
        <v>#N/A</v>
      </c>
      <c r="J56" s="643"/>
      <c r="K56" s="277"/>
      <c r="M56" s="257"/>
      <c r="N56" s="346" t="str">
        <f>③リレー情報確認!U15</f>
        <v/>
      </c>
      <c r="O56" s="642" t="str">
        <f>③リレー情報確認!V15</f>
        <v/>
      </c>
      <c r="P56" s="718"/>
      <c r="Q56" s="718"/>
      <c r="R56" s="718"/>
      <c r="S56" s="718"/>
      <c r="T56" s="718"/>
      <c r="U56" s="643"/>
      <c r="V56" s="642" t="e">
        <f>VLOOKUP(N56,②選手情報入力!C:E,3,0)</f>
        <v>#N/A</v>
      </c>
      <c r="W56" s="643"/>
      <c r="X56" s="277"/>
    </row>
    <row r="57" spans="1:24" ht="10.5" customHeight="1">
      <c r="A57" s="278"/>
      <c r="B57" s="279"/>
      <c r="C57" s="279"/>
      <c r="D57" s="279"/>
      <c r="E57" s="279"/>
      <c r="F57" s="279"/>
      <c r="G57" s="279"/>
      <c r="H57" s="279"/>
      <c r="I57" s="279"/>
      <c r="J57" s="280"/>
      <c r="K57" s="281"/>
      <c r="M57" s="257"/>
      <c r="N57" s="278"/>
      <c r="O57" s="279"/>
      <c r="P57" s="279"/>
      <c r="Q57" s="279"/>
      <c r="R57" s="279"/>
      <c r="S57" s="279"/>
      <c r="T57" s="279"/>
      <c r="U57" s="279"/>
      <c r="V57" s="279"/>
      <c r="W57" s="280"/>
      <c r="X57" s="281"/>
    </row>
    <row r="58" spans="1:24" ht="14.25">
      <c r="A58" s="259" t="s">
        <v>273</v>
      </c>
      <c r="B58" s="280"/>
      <c r="C58" s="280"/>
      <c r="D58" s="280"/>
      <c r="E58" s="280"/>
      <c r="F58" s="280"/>
      <c r="G58" s="280"/>
      <c r="H58" s="280"/>
      <c r="I58" s="279"/>
      <c r="J58" s="282"/>
      <c r="K58" s="283"/>
      <c r="M58" s="257"/>
      <c r="N58" s="259" t="s">
        <v>273</v>
      </c>
      <c r="O58" s="280"/>
      <c r="P58" s="280"/>
      <c r="Q58" s="280"/>
      <c r="R58" s="280"/>
      <c r="S58" s="280"/>
      <c r="T58" s="280"/>
      <c r="U58" s="280"/>
      <c r="V58" s="279"/>
      <c r="W58" s="282"/>
      <c r="X58" s="283"/>
    </row>
    <row r="59" spans="1:24" ht="14.25">
      <c r="A59" s="259" t="s">
        <v>274</v>
      </c>
      <c r="B59" s="280"/>
      <c r="C59" s="280"/>
      <c r="D59" s="280"/>
      <c r="E59" s="280"/>
      <c r="F59" s="280"/>
      <c r="G59" s="280"/>
      <c r="H59" s="280"/>
      <c r="I59" s="279"/>
      <c r="J59" s="282"/>
      <c r="K59" s="284"/>
      <c r="M59" s="257"/>
      <c r="N59" s="259" t="s">
        <v>274</v>
      </c>
      <c r="O59" s="280"/>
      <c r="P59" s="280"/>
      <c r="Q59" s="280"/>
      <c r="R59" s="280"/>
      <c r="S59" s="280"/>
      <c r="T59" s="280"/>
      <c r="U59" s="280"/>
      <c r="V59" s="279"/>
      <c r="W59" s="282"/>
      <c r="X59" s="284"/>
    </row>
    <row r="60" spans="1:24" ht="14.25">
      <c r="A60" s="259" t="s">
        <v>275</v>
      </c>
      <c r="B60" s="280"/>
      <c r="C60" s="280"/>
      <c r="D60" s="280"/>
      <c r="E60" s="280"/>
      <c r="F60" s="280"/>
      <c r="G60" s="280"/>
      <c r="H60" s="280"/>
      <c r="I60" s="279"/>
      <c r="J60" s="282"/>
      <c r="K60" s="285"/>
      <c r="M60" s="257"/>
      <c r="N60" s="259" t="s">
        <v>275</v>
      </c>
      <c r="O60" s="280"/>
      <c r="P60" s="280"/>
      <c r="Q60" s="280"/>
      <c r="R60" s="280"/>
      <c r="S60" s="280"/>
      <c r="T60" s="280"/>
      <c r="U60" s="280"/>
      <c r="V60" s="279"/>
      <c r="W60" s="282"/>
      <c r="X60" s="285"/>
    </row>
    <row r="61" spans="1:24">
      <c r="A61" s="286"/>
      <c r="B61" s="287"/>
      <c r="C61" s="287"/>
      <c r="D61" s="287"/>
      <c r="E61" s="287"/>
      <c r="F61" s="287"/>
      <c r="G61" s="287"/>
      <c r="H61" s="287"/>
      <c r="I61" s="288"/>
      <c r="J61" s="288"/>
      <c r="K61" s="289"/>
      <c r="L61" s="288"/>
      <c r="M61" s="290"/>
      <c r="N61" s="286"/>
      <c r="O61" s="287"/>
      <c r="P61" s="287"/>
      <c r="Q61" s="287"/>
      <c r="R61" s="287"/>
      <c r="S61" s="287"/>
      <c r="T61" s="287"/>
      <c r="U61" s="287"/>
      <c r="V61" s="288"/>
      <c r="W61" s="288"/>
      <c r="X61" s="288"/>
    </row>
    <row r="62" spans="1:24" hidden="1"/>
    <row r="63" spans="1:24" hidden="1"/>
    <row r="64" spans="1:24" hidden="1">
      <c r="B64" s="256" t="str">
        <f>A49&amp;LEFT($B$41,1)</f>
        <v>女</v>
      </c>
      <c r="O64" s="256" t="str">
        <f>N49&amp;LEFT($O$41,1)</f>
        <v>女</v>
      </c>
    </row>
    <row r="65" spans="2:15" hidden="1">
      <c r="B65" s="256" t="str">
        <f t="shared" ref="B65:B72" si="2">A50&amp;LEFT($B$41,1)</f>
        <v>女</v>
      </c>
      <c r="O65" s="256" t="str">
        <f t="shared" ref="O65:O72" si="3">N50&amp;LEFT($O$41,1)</f>
        <v>女</v>
      </c>
    </row>
    <row r="66" spans="2:15" hidden="1">
      <c r="B66" s="256" t="str">
        <f t="shared" si="2"/>
        <v>女</v>
      </c>
      <c r="O66" s="256" t="str">
        <f t="shared" si="3"/>
        <v>女</v>
      </c>
    </row>
    <row r="67" spans="2:15" hidden="1">
      <c r="B67" s="256" t="str">
        <f t="shared" si="2"/>
        <v>女</v>
      </c>
      <c r="O67" s="256" t="str">
        <f t="shared" si="3"/>
        <v>女</v>
      </c>
    </row>
    <row r="68" spans="2:15" hidden="1">
      <c r="B68" s="256" t="str">
        <f t="shared" si="2"/>
        <v>女</v>
      </c>
      <c r="O68" s="256" t="str">
        <f t="shared" si="3"/>
        <v>女</v>
      </c>
    </row>
    <row r="69" spans="2:15" hidden="1">
      <c r="B69" s="256" t="str">
        <f t="shared" si="2"/>
        <v>女</v>
      </c>
      <c r="O69" s="256" t="str">
        <f t="shared" si="3"/>
        <v>女</v>
      </c>
    </row>
    <row r="70" spans="2:15" hidden="1">
      <c r="B70" s="256" t="str">
        <f t="shared" si="2"/>
        <v>女</v>
      </c>
      <c r="O70" s="256" t="str">
        <f t="shared" si="3"/>
        <v>女</v>
      </c>
    </row>
    <row r="71" spans="2:15" hidden="1">
      <c r="B71" s="256" t="str">
        <f t="shared" si="2"/>
        <v>女</v>
      </c>
      <c r="O71" s="256" t="str">
        <f t="shared" si="3"/>
        <v>女</v>
      </c>
    </row>
    <row r="72" spans="2:15" hidden="1">
      <c r="B72" s="256" t="str">
        <f t="shared" si="2"/>
        <v>女</v>
      </c>
      <c r="O72" s="256" t="str">
        <f t="shared" si="3"/>
        <v>女</v>
      </c>
    </row>
  </sheetData>
  <sheetProtection sheet="1" objects="1" scenarios="1"/>
  <mergeCells count="119">
    <mergeCell ref="V44:X44"/>
    <mergeCell ref="V45:X47"/>
    <mergeCell ref="V50:W50"/>
    <mergeCell ref="O51:U51"/>
    <mergeCell ref="V51:W51"/>
    <mergeCell ref="O52:U52"/>
    <mergeCell ref="V52:W52"/>
    <mergeCell ref="O53:U53"/>
    <mergeCell ref="V53:W53"/>
    <mergeCell ref="I48:J48"/>
    <mergeCell ref="I49:J49"/>
    <mergeCell ref="A45:D47"/>
    <mergeCell ref="E45:F47"/>
    <mergeCell ref="V55:W55"/>
    <mergeCell ref="O56:U56"/>
    <mergeCell ref="V56:W56"/>
    <mergeCell ref="O48:U48"/>
    <mergeCell ref="V49:W49"/>
    <mergeCell ref="O54:U54"/>
    <mergeCell ref="V54:W54"/>
    <mergeCell ref="O55:U55"/>
    <mergeCell ref="B50:H50"/>
    <mergeCell ref="I54:J54"/>
    <mergeCell ref="I53:J53"/>
    <mergeCell ref="I56:J56"/>
    <mergeCell ref="I55:J55"/>
    <mergeCell ref="B53:H53"/>
    <mergeCell ref="B54:H54"/>
    <mergeCell ref="B55:H55"/>
    <mergeCell ref="B56:H56"/>
    <mergeCell ref="O49:U49"/>
    <mergeCell ref="B48:H48"/>
    <mergeCell ref="B49:H49"/>
    <mergeCell ref="E3:G5"/>
    <mergeCell ref="R3:T5"/>
    <mergeCell ref="E41:G43"/>
    <mergeCell ref="R41:T43"/>
    <mergeCell ref="B51:H51"/>
    <mergeCell ref="B52:H52"/>
    <mergeCell ref="O11:U11"/>
    <mergeCell ref="O12:U12"/>
    <mergeCell ref="O13:U13"/>
    <mergeCell ref="O14:U14"/>
    <mergeCell ref="O15:U15"/>
    <mergeCell ref="O16:U16"/>
    <mergeCell ref="O17:U17"/>
    <mergeCell ref="O18:U18"/>
    <mergeCell ref="J42:K43"/>
    <mergeCell ref="G45:H47"/>
    <mergeCell ref="N45:Q47"/>
    <mergeCell ref="R45:S47"/>
    <mergeCell ref="I52:J52"/>
    <mergeCell ref="I51:J51"/>
    <mergeCell ref="O50:U50"/>
    <mergeCell ref="I45:K47"/>
    <mergeCell ref="I50:J50"/>
    <mergeCell ref="T45:U47"/>
    <mergeCell ref="G44:H44"/>
    <mergeCell ref="T44:U44"/>
    <mergeCell ref="I44:K44"/>
    <mergeCell ref="A44:D44"/>
    <mergeCell ref="E44:F44"/>
    <mergeCell ref="R7:S9"/>
    <mergeCell ref="B10:H10"/>
    <mergeCell ref="B11:H11"/>
    <mergeCell ref="O10:U10"/>
    <mergeCell ref="B18:H18"/>
    <mergeCell ref="N44:Q44"/>
    <mergeCell ref="R44:S44"/>
    <mergeCell ref="V11:W11"/>
    <mergeCell ref="A7:D9"/>
    <mergeCell ref="E7:F9"/>
    <mergeCell ref="G7:H9"/>
    <mergeCell ref="N7:Q9"/>
    <mergeCell ref="B3:D5"/>
    <mergeCell ref="J3:K3"/>
    <mergeCell ref="O3:Q5"/>
    <mergeCell ref="A6:D6"/>
    <mergeCell ref="W3:X3"/>
    <mergeCell ref="H4:I5"/>
    <mergeCell ref="U4:V5"/>
    <mergeCell ref="G6:H6"/>
    <mergeCell ref="T6:U6"/>
    <mergeCell ref="I6:K6"/>
    <mergeCell ref="I7:K9"/>
    <mergeCell ref="J4:K5"/>
    <mergeCell ref="E6:F6"/>
    <mergeCell ref="W4:X5"/>
    <mergeCell ref="V6:X6"/>
    <mergeCell ref="V7:X9"/>
    <mergeCell ref="R6:S6"/>
    <mergeCell ref="T7:U9"/>
    <mergeCell ref="I11:J11"/>
    <mergeCell ref="V13:W13"/>
    <mergeCell ref="I12:J12"/>
    <mergeCell ref="V12:W12"/>
    <mergeCell ref="B12:H12"/>
    <mergeCell ref="B13:H13"/>
    <mergeCell ref="I15:J15"/>
    <mergeCell ref="V15:W15"/>
    <mergeCell ref="I14:J14"/>
    <mergeCell ref="V14:W14"/>
    <mergeCell ref="B14:H14"/>
    <mergeCell ref="B15:H15"/>
    <mergeCell ref="I13:J13"/>
    <mergeCell ref="V17:W17"/>
    <mergeCell ref="I16:J16"/>
    <mergeCell ref="V16:W16"/>
    <mergeCell ref="B16:H16"/>
    <mergeCell ref="B17:H17"/>
    <mergeCell ref="B41:D43"/>
    <mergeCell ref="J41:K41"/>
    <mergeCell ref="O41:Q43"/>
    <mergeCell ref="W41:X41"/>
    <mergeCell ref="H42:I43"/>
    <mergeCell ref="U42:V43"/>
    <mergeCell ref="I18:J18"/>
    <mergeCell ref="V18:W18"/>
    <mergeCell ref="I17:J17"/>
  </mergeCells>
  <phoneticPr fontId="41"/>
  <dataValidations count="3">
    <dataValidation imeMode="off" allowBlank="1" showInputMessage="1" showErrorMessage="1" sqref="WVU983089:WVU983096 IV11:IV18 SR11:SR18 ACN11:ACN18 AMJ11:AMJ18 AWF11:AWF18 BGB11:BGB18 BPX11:BPX18 BZT11:BZT18 CJP11:CJP18 CTL11:CTL18 DDH11:DDH18 DND11:DND18 DWZ11:DWZ18 EGV11:EGV18 EQR11:EQR18 FAN11:FAN18 FKJ11:FKJ18 FUF11:FUF18 GEB11:GEB18 GNX11:GNX18 GXT11:GXT18 HHP11:HHP18 HRL11:HRL18 IBH11:IBH18 ILD11:ILD18 IUZ11:IUZ18 JEV11:JEV18 JOR11:JOR18 JYN11:JYN18 KIJ11:KIJ18 KSF11:KSF18 LCB11:LCB18 LLX11:LLX18 LVT11:LVT18 MFP11:MFP18 MPL11:MPL18 MZH11:MZH18 NJD11:NJD18 NSZ11:NSZ18 OCV11:OCV18 OMR11:OMR18 OWN11:OWN18 PGJ11:PGJ18 PQF11:PQF18 QAB11:QAB18 QJX11:QJX18 QTT11:QTT18 RDP11:RDP18 RNL11:RNL18 RXH11:RXH18 SHD11:SHD18 SQZ11:SQZ18 TAV11:TAV18 TKR11:TKR18 TUN11:TUN18 UEJ11:UEJ18 UOF11:UOF18 UYB11:UYB18 VHX11:VHX18 VRT11:VRT18 WBP11:WBP18 WLL11:WLL18 WVH11:WVH18 A65547:A65554 IV65547:IV65554 SR65547:SR65554 ACN65547:ACN65554 AMJ65547:AMJ65554 AWF65547:AWF65554 BGB65547:BGB65554 BPX65547:BPX65554 BZT65547:BZT65554 CJP65547:CJP65554 CTL65547:CTL65554 DDH65547:DDH65554 DND65547:DND65554 DWZ65547:DWZ65554 EGV65547:EGV65554 EQR65547:EQR65554 FAN65547:FAN65554 FKJ65547:FKJ65554 FUF65547:FUF65554 GEB65547:GEB65554 GNX65547:GNX65554 GXT65547:GXT65554 HHP65547:HHP65554 HRL65547:HRL65554 IBH65547:IBH65554 ILD65547:ILD65554 IUZ65547:IUZ65554 JEV65547:JEV65554 JOR65547:JOR65554 JYN65547:JYN65554 KIJ65547:KIJ65554 KSF65547:KSF65554 LCB65547:LCB65554 LLX65547:LLX65554 LVT65547:LVT65554 MFP65547:MFP65554 MPL65547:MPL65554 MZH65547:MZH65554 NJD65547:NJD65554 NSZ65547:NSZ65554 OCV65547:OCV65554 OMR65547:OMR65554 OWN65547:OWN65554 PGJ65547:PGJ65554 PQF65547:PQF65554 QAB65547:QAB65554 QJX65547:QJX65554 QTT65547:QTT65554 RDP65547:RDP65554 RNL65547:RNL65554 RXH65547:RXH65554 SHD65547:SHD65554 SQZ65547:SQZ65554 TAV65547:TAV65554 TKR65547:TKR65554 TUN65547:TUN65554 UEJ65547:UEJ65554 UOF65547:UOF65554 UYB65547:UYB65554 VHX65547:VHX65554 VRT65547:VRT65554 WBP65547:WBP65554 WLL65547:WLL65554 WVH65547:WVH65554 A131083:A131090 IV131083:IV131090 SR131083:SR131090 ACN131083:ACN131090 AMJ131083:AMJ131090 AWF131083:AWF131090 BGB131083:BGB131090 BPX131083:BPX131090 BZT131083:BZT131090 CJP131083:CJP131090 CTL131083:CTL131090 DDH131083:DDH131090 DND131083:DND131090 DWZ131083:DWZ131090 EGV131083:EGV131090 EQR131083:EQR131090 FAN131083:FAN131090 FKJ131083:FKJ131090 FUF131083:FUF131090 GEB131083:GEB131090 GNX131083:GNX131090 GXT131083:GXT131090 HHP131083:HHP131090 HRL131083:HRL131090 IBH131083:IBH131090 ILD131083:ILD131090 IUZ131083:IUZ131090 JEV131083:JEV131090 JOR131083:JOR131090 JYN131083:JYN131090 KIJ131083:KIJ131090 KSF131083:KSF131090 LCB131083:LCB131090 LLX131083:LLX131090 LVT131083:LVT131090 MFP131083:MFP131090 MPL131083:MPL131090 MZH131083:MZH131090 NJD131083:NJD131090 NSZ131083:NSZ131090 OCV131083:OCV131090 OMR131083:OMR131090 OWN131083:OWN131090 PGJ131083:PGJ131090 PQF131083:PQF131090 QAB131083:QAB131090 QJX131083:QJX131090 QTT131083:QTT131090 RDP131083:RDP131090 RNL131083:RNL131090 RXH131083:RXH131090 SHD131083:SHD131090 SQZ131083:SQZ131090 TAV131083:TAV131090 TKR131083:TKR131090 TUN131083:TUN131090 UEJ131083:UEJ131090 UOF131083:UOF131090 UYB131083:UYB131090 VHX131083:VHX131090 VRT131083:VRT131090 WBP131083:WBP131090 WLL131083:WLL131090 WVH131083:WVH131090 A196619:A196626 IV196619:IV196626 SR196619:SR196626 ACN196619:ACN196626 AMJ196619:AMJ196626 AWF196619:AWF196626 BGB196619:BGB196626 BPX196619:BPX196626 BZT196619:BZT196626 CJP196619:CJP196626 CTL196619:CTL196626 DDH196619:DDH196626 DND196619:DND196626 DWZ196619:DWZ196626 EGV196619:EGV196626 EQR196619:EQR196626 FAN196619:FAN196626 FKJ196619:FKJ196626 FUF196619:FUF196626 GEB196619:GEB196626 GNX196619:GNX196626 GXT196619:GXT196626 HHP196619:HHP196626 HRL196619:HRL196626 IBH196619:IBH196626 ILD196619:ILD196626 IUZ196619:IUZ196626 JEV196619:JEV196626 JOR196619:JOR196626 JYN196619:JYN196626 KIJ196619:KIJ196626 KSF196619:KSF196626 LCB196619:LCB196626 LLX196619:LLX196626 LVT196619:LVT196626 MFP196619:MFP196626 MPL196619:MPL196626 MZH196619:MZH196626 NJD196619:NJD196626 NSZ196619:NSZ196626 OCV196619:OCV196626 OMR196619:OMR196626 OWN196619:OWN196626 PGJ196619:PGJ196626 PQF196619:PQF196626 QAB196619:QAB196626 QJX196619:QJX196626 QTT196619:QTT196626 RDP196619:RDP196626 RNL196619:RNL196626 RXH196619:RXH196626 SHD196619:SHD196626 SQZ196619:SQZ196626 TAV196619:TAV196626 TKR196619:TKR196626 TUN196619:TUN196626 UEJ196619:UEJ196626 UOF196619:UOF196626 UYB196619:UYB196626 VHX196619:VHX196626 VRT196619:VRT196626 WBP196619:WBP196626 WLL196619:WLL196626 WVH196619:WVH196626 A262155:A262162 IV262155:IV262162 SR262155:SR262162 ACN262155:ACN262162 AMJ262155:AMJ262162 AWF262155:AWF262162 BGB262155:BGB262162 BPX262155:BPX262162 BZT262155:BZT262162 CJP262155:CJP262162 CTL262155:CTL262162 DDH262155:DDH262162 DND262155:DND262162 DWZ262155:DWZ262162 EGV262155:EGV262162 EQR262155:EQR262162 FAN262155:FAN262162 FKJ262155:FKJ262162 FUF262155:FUF262162 GEB262155:GEB262162 GNX262155:GNX262162 GXT262155:GXT262162 HHP262155:HHP262162 HRL262155:HRL262162 IBH262155:IBH262162 ILD262155:ILD262162 IUZ262155:IUZ262162 JEV262155:JEV262162 JOR262155:JOR262162 JYN262155:JYN262162 KIJ262155:KIJ262162 KSF262155:KSF262162 LCB262155:LCB262162 LLX262155:LLX262162 LVT262155:LVT262162 MFP262155:MFP262162 MPL262155:MPL262162 MZH262155:MZH262162 NJD262155:NJD262162 NSZ262155:NSZ262162 OCV262155:OCV262162 OMR262155:OMR262162 OWN262155:OWN262162 PGJ262155:PGJ262162 PQF262155:PQF262162 QAB262155:QAB262162 QJX262155:QJX262162 QTT262155:QTT262162 RDP262155:RDP262162 RNL262155:RNL262162 RXH262155:RXH262162 SHD262155:SHD262162 SQZ262155:SQZ262162 TAV262155:TAV262162 TKR262155:TKR262162 TUN262155:TUN262162 UEJ262155:UEJ262162 UOF262155:UOF262162 UYB262155:UYB262162 VHX262155:VHX262162 VRT262155:VRT262162 WBP262155:WBP262162 WLL262155:WLL262162 WVH262155:WVH262162 A327691:A327698 IV327691:IV327698 SR327691:SR327698 ACN327691:ACN327698 AMJ327691:AMJ327698 AWF327691:AWF327698 BGB327691:BGB327698 BPX327691:BPX327698 BZT327691:BZT327698 CJP327691:CJP327698 CTL327691:CTL327698 DDH327691:DDH327698 DND327691:DND327698 DWZ327691:DWZ327698 EGV327691:EGV327698 EQR327691:EQR327698 FAN327691:FAN327698 FKJ327691:FKJ327698 FUF327691:FUF327698 GEB327691:GEB327698 GNX327691:GNX327698 GXT327691:GXT327698 HHP327691:HHP327698 HRL327691:HRL327698 IBH327691:IBH327698 ILD327691:ILD327698 IUZ327691:IUZ327698 JEV327691:JEV327698 JOR327691:JOR327698 JYN327691:JYN327698 KIJ327691:KIJ327698 KSF327691:KSF327698 LCB327691:LCB327698 LLX327691:LLX327698 LVT327691:LVT327698 MFP327691:MFP327698 MPL327691:MPL327698 MZH327691:MZH327698 NJD327691:NJD327698 NSZ327691:NSZ327698 OCV327691:OCV327698 OMR327691:OMR327698 OWN327691:OWN327698 PGJ327691:PGJ327698 PQF327691:PQF327698 QAB327691:QAB327698 QJX327691:QJX327698 QTT327691:QTT327698 RDP327691:RDP327698 RNL327691:RNL327698 RXH327691:RXH327698 SHD327691:SHD327698 SQZ327691:SQZ327698 TAV327691:TAV327698 TKR327691:TKR327698 TUN327691:TUN327698 UEJ327691:UEJ327698 UOF327691:UOF327698 UYB327691:UYB327698 VHX327691:VHX327698 VRT327691:VRT327698 WBP327691:WBP327698 WLL327691:WLL327698 WVH327691:WVH327698 A393227:A393234 IV393227:IV393234 SR393227:SR393234 ACN393227:ACN393234 AMJ393227:AMJ393234 AWF393227:AWF393234 BGB393227:BGB393234 BPX393227:BPX393234 BZT393227:BZT393234 CJP393227:CJP393234 CTL393227:CTL393234 DDH393227:DDH393234 DND393227:DND393234 DWZ393227:DWZ393234 EGV393227:EGV393234 EQR393227:EQR393234 FAN393227:FAN393234 FKJ393227:FKJ393234 FUF393227:FUF393234 GEB393227:GEB393234 GNX393227:GNX393234 GXT393227:GXT393234 HHP393227:HHP393234 HRL393227:HRL393234 IBH393227:IBH393234 ILD393227:ILD393234 IUZ393227:IUZ393234 JEV393227:JEV393234 JOR393227:JOR393234 JYN393227:JYN393234 KIJ393227:KIJ393234 KSF393227:KSF393234 LCB393227:LCB393234 LLX393227:LLX393234 LVT393227:LVT393234 MFP393227:MFP393234 MPL393227:MPL393234 MZH393227:MZH393234 NJD393227:NJD393234 NSZ393227:NSZ393234 OCV393227:OCV393234 OMR393227:OMR393234 OWN393227:OWN393234 PGJ393227:PGJ393234 PQF393227:PQF393234 QAB393227:QAB393234 QJX393227:QJX393234 QTT393227:QTT393234 RDP393227:RDP393234 RNL393227:RNL393234 RXH393227:RXH393234 SHD393227:SHD393234 SQZ393227:SQZ393234 TAV393227:TAV393234 TKR393227:TKR393234 TUN393227:TUN393234 UEJ393227:UEJ393234 UOF393227:UOF393234 UYB393227:UYB393234 VHX393227:VHX393234 VRT393227:VRT393234 WBP393227:WBP393234 WLL393227:WLL393234 WVH393227:WVH393234 A458763:A458770 IV458763:IV458770 SR458763:SR458770 ACN458763:ACN458770 AMJ458763:AMJ458770 AWF458763:AWF458770 BGB458763:BGB458770 BPX458763:BPX458770 BZT458763:BZT458770 CJP458763:CJP458770 CTL458763:CTL458770 DDH458763:DDH458770 DND458763:DND458770 DWZ458763:DWZ458770 EGV458763:EGV458770 EQR458763:EQR458770 FAN458763:FAN458770 FKJ458763:FKJ458770 FUF458763:FUF458770 GEB458763:GEB458770 GNX458763:GNX458770 GXT458763:GXT458770 HHP458763:HHP458770 HRL458763:HRL458770 IBH458763:IBH458770 ILD458763:ILD458770 IUZ458763:IUZ458770 JEV458763:JEV458770 JOR458763:JOR458770 JYN458763:JYN458770 KIJ458763:KIJ458770 KSF458763:KSF458770 LCB458763:LCB458770 LLX458763:LLX458770 LVT458763:LVT458770 MFP458763:MFP458770 MPL458763:MPL458770 MZH458763:MZH458770 NJD458763:NJD458770 NSZ458763:NSZ458770 OCV458763:OCV458770 OMR458763:OMR458770 OWN458763:OWN458770 PGJ458763:PGJ458770 PQF458763:PQF458770 QAB458763:QAB458770 QJX458763:QJX458770 QTT458763:QTT458770 RDP458763:RDP458770 RNL458763:RNL458770 RXH458763:RXH458770 SHD458763:SHD458770 SQZ458763:SQZ458770 TAV458763:TAV458770 TKR458763:TKR458770 TUN458763:TUN458770 UEJ458763:UEJ458770 UOF458763:UOF458770 UYB458763:UYB458770 VHX458763:VHX458770 VRT458763:VRT458770 WBP458763:WBP458770 WLL458763:WLL458770 WVH458763:WVH458770 A524299:A524306 IV524299:IV524306 SR524299:SR524306 ACN524299:ACN524306 AMJ524299:AMJ524306 AWF524299:AWF524306 BGB524299:BGB524306 BPX524299:BPX524306 BZT524299:BZT524306 CJP524299:CJP524306 CTL524299:CTL524306 DDH524299:DDH524306 DND524299:DND524306 DWZ524299:DWZ524306 EGV524299:EGV524306 EQR524299:EQR524306 FAN524299:FAN524306 FKJ524299:FKJ524306 FUF524299:FUF524306 GEB524299:GEB524306 GNX524299:GNX524306 GXT524299:GXT524306 HHP524299:HHP524306 HRL524299:HRL524306 IBH524299:IBH524306 ILD524299:ILD524306 IUZ524299:IUZ524306 JEV524299:JEV524306 JOR524299:JOR524306 JYN524299:JYN524306 KIJ524299:KIJ524306 KSF524299:KSF524306 LCB524299:LCB524306 LLX524299:LLX524306 LVT524299:LVT524306 MFP524299:MFP524306 MPL524299:MPL524306 MZH524299:MZH524306 NJD524299:NJD524306 NSZ524299:NSZ524306 OCV524299:OCV524306 OMR524299:OMR524306 OWN524299:OWN524306 PGJ524299:PGJ524306 PQF524299:PQF524306 QAB524299:QAB524306 QJX524299:QJX524306 QTT524299:QTT524306 RDP524299:RDP524306 RNL524299:RNL524306 RXH524299:RXH524306 SHD524299:SHD524306 SQZ524299:SQZ524306 TAV524299:TAV524306 TKR524299:TKR524306 TUN524299:TUN524306 UEJ524299:UEJ524306 UOF524299:UOF524306 UYB524299:UYB524306 VHX524299:VHX524306 VRT524299:VRT524306 WBP524299:WBP524306 WLL524299:WLL524306 WVH524299:WVH524306 A589835:A589842 IV589835:IV589842 SR589835:SR589842 ACN589835:ACN589842 AMJ589835:AMJ589842 AWF589835:AWF589842 BGB589835:BGB589842 BPX589835:BPX589842 BZT589835:BZT589842 CJP589835:CJP589842 CTL589835:CTL589842 DDH589835:DDH589842 DND589835:DND589842 DWZ589835:DWZ589842 EGV589835:EGV589842 EQR589835:EQR589842 FAN589835:FAN589842 FKJ589835:FKJ589842 FUF589835:FUF589842 GEB589835:GEB589842 GNX589835:GNX589842 GXT589835:GXT589842 HHP589835:HHP589842 HRL589835:HRL589842 IBH589835:IBH589842 ILD589835:ILD589842 IUZ589835:IUZ589842 JEV589835:JEV589842 JOR589835:JOR589842 JYN589835:JYN589842 KIJ589835:KIJ589842 KSF589835:KSF589842 LCB589835:LCB589842 LLX589835:LLX589842 LVT589835:LVT589842 MFP589835:MFP589842 MPL589835:MPL589842 MZH589835:MZH589842 NJD589835:NJD589842 NSZ589835:NSZ589842 OCV589835:OCV589842 OMR589835:OMR589842 OWN589835:OWN589842 PGJ589835:PGJ589842 PQF589835:PQF589842 QAB589835:QAB589842 QJX589835:QJX589842 QTT589835:QTT589842 RDP589835:RDP589842 RNL589835:RNL589842 RXH589835:RXH589842 SHD589835:SHD589842 SQZ589835:SQZ589842 TAV589835:TAV589842 TKR589835:TKR589842 TUN589835:TUN589842 UEJ589835:UEJ589842 UOF589835:UOF589842 UYB589835:UYB589842 VHX589835:VHX589842 VRT589835:VRT589842 WBP589835:WBP589842 WLL589835:WLL589842 WVH589835:WVH589842 A655371:A655378 IV655371:IV655378 SR655371:SR655378 ACN655371:ACN655378 AMJ655371:AMJ655378 AWF655371:AWF655378 BGB655371:BGB655378 BPX655371:BPX655378 BZT655371:BZT655378 CJP655371:CJP655378 CTL655371:CTL655378 DDH655371:DDH655378 DND655371:DND655378 DWZ655371:DWZ655378 EGV655371:EGV655378 EQR655371:EQR655378 FAN655371:FAN655378 FKJ655371:FKJ655378 FUF655371:FUF655378 GEB655371:GEB655378 GNX655371:GNX655378 GXT655371:GXT655378 HHP655371:HHP655378 HRL655371:HRL655378 IBH655371:IBH655378 ILD655371:ILD655378 IUZ655371:IUZ655378 JEV655371:JEV655378 JOR655371:JOR655378 JYN655371:JYN655378 KIJ655371:KIJ655378 KSF655371:KSF655378 LCB655371:LCB655378 LLX655371:LLX655378 LVT655371:LVT655378 MFP655371:MFP655378 MPL655371:MPL655378 MZH655371:MZH655378 NJD655371:NJD655378 NSZ655371:NSZ655378 OCV655371:OCV655378 OMR655371:OMR655378 OWN655371:OWN655378 PGJ655371:PGJ655378 PQF655371:PQF655378 QAB655371:QAB655378 QJX655371:QJX655378 QTT655371:QTT655378 RDP655371:RDP655378 RNL655371:RNL655378 RXH655371:RXH655378 SHD655371:SHD655378 SQZ655371:SQZ655378 TAV655371:TAV655378 TKR655371:TKR655378 TUN655371:TUN655378 UEJ655371:UEJ655378 UOF655371:UOF655378 UYB655371:UYB655378 VHX655371:VHX655378 VRT655371:VRT655378 WBP655371:WBP655378 WLL655371:WLL655378 WVH655371:WVH655378 A720907:A720914 IV720907:IV720914 SR720907:SR720914 ACN720907:ACN720914 AMJ720907:AMJ720914 AWF720907:AWF720914 BGB720907:BGB720914 BPX720907:BPX720914 BZT720907:BZT720914 CJP720907:CJP720914 CTL720907:CTL720914 DDH720907:DDH720914 DND720907:DND720914 DWZ720907:DWZ720914 EGV720907:EGV720914 EQR720907:EQR720914 FAN720907:FAN720914 FKJ720907:FKJ720914 FUF720907:FUF720914 GEB720907:GEB720914 GNX720907:GNX720914 GXT720907:GXT720914 HHP720907:HHP720914 HRL720907:HRL720914 IBH720907:IBH720914 ILD720907:ILD720914 IUZ720907:IUZ720914 JEV720907:JEV720914 JOR720907:JOR720914 JYN720907:JYN720914 KIJ720907:KIJ720914 KSF720907:KSF720914 LCB720907:LCB720914 LLX720907:LLX720914 LVT720907:LVT720914 MFP720907:MFP720914 MPL720907:MPL720914 MZH720907:MZH720914 NJD720907:NJD720914 NSZ720907:NSZ720914 OCV720907:OCV720914 OMR720907:OMR720914 OWN720907:OWN720914 PGJ720907:PGJ720914 PQF720907:PQF720914 QAB720907:QAB720914 QJX720907:QJX720914 QTT720907:QTT720914 RDP720907:RDP720914 RNL720907:RNL720914 RXH720907:RXH720914 SHD720907:SHD720914 SQZ720907:SQZ720914 TAV720907:TAV720914 TKR720907:TKR720914 TUN720907:TUN720914 UEJ720907:UEJ720914 UOF720907:UOF720914 UYB720907:UYB720914 VHX720907:VHX720914 VRT720907:VRT720914 WBP720907:WBP720914 WLL720907:WLL720914 WVH720907:WVH720914 A786443:A786450 IV786443:IV786450 SR786443:SR786450 ACN786443:ACN786450 AMJ786443:AMJ786450 AWF786443:AWF786450 BGB786443:BGB786450 BPX786443:BPX786450 BZT786443:BZT786450 CJP786443:CJP786450 CTL786443:CTL786450 DDH786443:DDH786450 DND786443:DND786450 DWZ786443:DWZ786450 EGV786443:EGV786450 EQR786443:EQR786450 FAN786443:FAN786450 FKJ786443:FKJ786450 FUF786443:FUF786450 GEB786443:GEB786450 GNX786443:GNX786450 GXT786443:GXT786450 HHP786443:HHP786450 HRL786443:HRL786450 IBH786443:IBH786450 ILD786443:ILD786450 IUZ786443:IUZ786450 JEV786443:JEV786450 JOR786443:JOR786450 JYN786443:JYN786450 KIJ786443:KIJ786450 KSF786443:KSF786450 LCB786443:LCB786450 LLX786443:LLX786450 LVT786443:LVT786450 MFP786443:MFP786450 MPL786443:MPL786450 MZH786443:MZH786450 NJD786443:NJD786450 NSZ786443:NSZ786450 OCV786443:OCV786450 OMR786443:OMR786450 OWN786443:OWN786450 PGJ786443:PGJ786450 PQF786443:PQF786450 QAB786443:QAB786450 QJX786443:QJX786450 QTT786443:QTT786450 RDP786443:RDP786450 RNL786443:RNL786450 RXH786443:RXH786450 SHD786443:SHD786450 SQZ786443:SQZ786450 TAV786443:TAV786450 TKR786443:TKR786450 TUN786443:TUN786450 UEJ786443:UEJ786450 UOF786443:UOF786450 UYB786443:UYB786450 VHX786443:VHX786450 VRT786443:VRT786450 WBP786443:WBP786450 WLL786443:WLL786450 WVH786443:WVH786450 A851979:A851986 IV851979:IV851986 SR851979:SR851986 ACN851979:ACN851986 AMJ851979:AMJ851986 AWF851979:AWF851986 BGB851979:BGB851986 BPX851979:BPX851986 BZT851979:BZT851986 CJP851979:CJP851986 CTL851979:CTL851986 DDH851979:DDH851986 DND851979:DND851986 DWZ851979:DWZ851986 EGV851979:EGV851986 EQR851979:EQR851986 FAN851979:FAN851986 FKJ851979:FKJ851986 FUF851979:FUF851986 GEB851979:GEB851986 GNX851979:GNX851986 GXT851979:GXT851986 HHP851979:HHP851986 HRL851979:HRL851986 IBH851979:IBH851986 ILD851979:ILD851986 IUZ851979:IUZ851986 JEV851979:JEV851986 JOR851979:JOR851986 JYN851979:JYN851986 KIJ851979:KIJ851986 KSF851979:KSF851986 LCB851979:LCB851986 LLX851979:LLX851986 LVT851979:LVT851986 MFP851979:MFP851986 MPL851979:MPL851986 MZH851979:MZH851986 NJD851979:NJD851986 NSZ851979:NSZ851986 OCV851979:OCV851986 OMR851979:OMR851986 OWN851979:OWN851986 PGJ851979:PGJ851986 PQF851979:PQF851986 QAB851979:QAB851986 QJX851979:QJX851986 QTT851979:QTT851986 RDP851979:RDP851986 RNL851979:RNL851986 RXH851979:RXH851986 SHD851979:SHD851986 SQZ851979:SQZ851986 TAV851979:TAV851986 TKR851979:TKR851986 TUN851979:TUN851986 UEJ851979:UEJ851986 UOF851979:UOF851986 UYB851979:UYB851986 VHX851979:VHX851986 VRT851979:VRT851986 WBP851979:WBP851986 WLL851979:WLL851986 WVH851979:WVH851986 A917515:A917522 IV917515:IV917522 SR917515:SR917522 ACN917515:ACN917522 AMJ917515:AMJ917522 AWF917515:AWF917522 BGB917515:BGB917522 BPX917515:BPX917522 BZT917515:BZT917522 CJP917515:CJP917522 CTL917515:CTL917522 DDH917515:DDH917522 DND917515:DND917522 DWZ917515:DWZ917522 EGV917515:EGV917522 EQR917515:EQR917522 FAN917515:FAN917522 FKJ917515:FKJ917522 FUF917515:FUF917522 GEB917515:GEB917522 GNX917515:GNX917522 GXT917515:GXT917522 HHP917515:HHP917522 HRL917515:HRL917522 IBH917515:IBH917522 ILD917515:ILD917522 IUZ917515:IUZ917522 JEV917515:JEV917522 JOR917515:JOR917522 JYN917515:JYN917522 KIJ917515:KIJ917522 KSF917515:KSF917522 LCB917515:LCB917522 LLX917515:LLX917522 LVT917515:LVT917522 MFP917515:MFP917522 MPL917515:MPL917522 MZH917515:MZH917522 NJD917515:NJD917522 NSZ917515:NSZ917522 OCV917515:OCV917522 OMR917515:OMR917522 OWN917515:OWN917522 PGJ917515:PGJ917522 PQF917515:PQF917522 QAB917515:QAB917522 QJX917515:QJX917522 QTT917515:QTT917522 RDP917515:RDP917522 RNL917515:RNL917522 RXH917515:RXH917522 SHD917515:SHD917522 SQZ917515:SQZ917522 TAV917515:TAV917522 TKR917515:TKR917522 TUN917515:TUN917522 UEJ917515:UEJ917522 UOF917515:UOF917522 UYB917515:UYB917522 VHX917515:VHX917522 VRT917515:VRT917522 WBP917515:WBP917522 WLL917515:WLL917522 WVH917515:WVH917522 A983051:A983058 IV983051:IV983058 SR983051:SR983058 ACN983051:ACN983058 AMJ983051:AMJ983058 AWF983051:AWF983058 BGB983051:BGB983058 BPX983051:BPX983058 BZT983051:BZT983058 CJP983051:CJP983058 CTL983051:CTL983058 DDH983051:DDH983058 DND983051:DND983058 DWZ983051:DWZ983058 EGV983051:EGV983058 EQR983051:EQR983058 FAN983051:FAN983058 FKJ983051:FKJ983058 FUF983051:FUF983058 GEB983051:GEB983058 GNX983051:GNX983058 GXT983051:GXT983058 HHP983051:HHP983058 HRL983051:HRL983058 IBH983051:IBH983058 ILD983051:ILD983058 IUZ983051:IUZ983058 JEV983051:JEV983058 JOR983051:JOR983058 JYN983051:JYN983058 KIJ983051:KIJ983058 KSF983051:KSF983058 LCB983051:LCB983058 LLX983051:LLX983058 LVT983051:LVT983058 MFP983051:MFP983058 MPL983051:MPL983058 MZH983051:MZH983058 NJD983051:NJD983058 NSZ983051:NSZ983058 OCV983051:OCV983058 OMR983051:OMR983058 OWN983051:OWN983058 PGJ983051:PGJ983058 PQF983051:PQF983058 QAB983051:QAB983058 QJX983051:QJX983058 QTT983051:QTT983058 RDP983051:RDP983058 RNL983051:RNL983058 RXH983051:RXH983058 SHD983051:SHD983058 SQZ983051:SQZ983058 TAV983051:TAV983058 TKR983051:TKR983058 TUN983051:TUN983058 UEJ983051:UEJ983058 UOF983051:UOF983058 UYB983051:UYB983058 VHX983051:VHX983058 VRT983051:VRT983058 WBP983051:WBP983058 WLL983051:WLL983058 WVH983051:WVH983058 A11:A18 JI11:JI18 TE11:TE18 ADA11:ADA18 AMW11:AMW18 AWS11:AWS18 BGO11:BGO18 BQK11:BQK18 CAG11:CAG18 CKC11:CKC18 CTY11:CTY18 DDU11:DDU18 DNQ11:DNQ18 DXM11:DXM18 EHI11:EHI18 ERE11:ERE18 FBA11:FBA18 FKW11:FKW18 FUS11:FUS18 GEO11:GEO18 GOK11:GOK18 GYG11:GYG18 HIC11:HIC18 HRY11:HRY18 IBU11:IBU18 ILQ11:ILQ18 IVM11:IVM18 JFI11:JFI18 JPE11:JPE18 JZA11:JZA18 KIW11:KIW18 KSS11:KSS18 LCO11:LCO18 LMK11:LMK18 LWG11:LWG18 MGC11:MGC18 MPY11:MPY18 MZU11:MZU18 NJQ11:NJQ18 NTM11:NTM18 ODI11:ODI18 ONE11:ONE18 OXA11:OXA18 PGW11:PGW18 PQS11:PQS18 QAO11:QAO18 QKK11:QKK18 QUG11:QUG18 REC11:REC18 RNY11:RNY18 RXU11:RXU18 SHQ11:SHQ18 SRM11:SRM18 TBI11:TBI18 TLE11:TLE18 TVA11:TVA18 UEW11:UEW18 UOS11:UOS18 UYO11:UYO18 VIK11:VIK18 VSG11:VSG18 WCC11:WCC18 WLY11:WLY18 WVU11:WVU18 N65547:N65554 JI65547:JI65554 TE65547:TE65554 ADA65547:ADA65554 AMW65547:AMW65554 AWS65547:AWS65554 BGO65547:BGO65554 BQK65547:BQK65554 CAG65547:CAG65554 CKC65547:CKC65554 CTY65547:CTY65554 DDU65547:DDU65554 DNQ65547:DNQ65554 DXM65547:DXM65554 EHI65547:EHI65554 ERE65547:ERE65554 FBA65547:FBA65554 FKW65547:FKW65554 FUS65547:FUS65554 GEO65547:GEO65554 GOK65547:GOK65554 GYG65547:GYG65554 HIC65547:HIC65554 HRY65547:HRY65554 IBU65547:IBU65554 ILQ65547:ILQ65554 IVM65547:IVM65554 JFI65547:JFI65554 JPE65547:JPE65554 JZA65547:JZA65554 KIW65547:KIW65554 KSS65547:KSS65554 LCO65547:LCO65554 LMK65547:LMK65554 LWG65547:LWG65554 MGC65547:MGC65554 MPY65547:MPY65554 MZU65547:MZU65554 NJQ65547:NJQ65554 NTM65547:NTM65554 ODI65547:ODI65554 ONE65547:ONE65554 OXA65547:OXA65554 PGW65547:PGW65554 PQS65547:PQS65554 QAO65547:QAO65554 QKK65547:QKK65554 QUG65547:QUG65554 REC65547:REC65554 RNY65547:RNY65554 RXU65547:RXU65554 SHQ65547:SHQ65554 SRM65547:SRM65554 TBI65547:TBI65554 TLE65547:TLE65554 TVA65547:TVA65554 UEW65547:UEW65554 UOS65547:UOS65554 UYO65547:UYO65554 VIK65547:VIK65554 VSG65547:VSG65554 WCC65547:WCC65554 WLY65547:WLY65554 WVU65547:WVU65554 N131083:N131090 JI131083:JI131090 TE131083:TE131090 ADA131083:ADA131090 AMW131083:AMW131090 AWS131083:AWS131090 BGO131083:BGO131090 BQK131083:BQK131090 CAG131083:CAG131090 CKC131083:CKC131090 CTY131083:CTY131090 DDU131083:DDU131090 DNQ131083:DNQ131090 DXM131083:DXM131090 EHI131083:EHI131090 ERE131083:ERE131090 FBA131083:FBA131090 FKW131083:FKW131090 FUS131083:FUS131090 GEO131083:GEO131090 GOK131083:GOK131090 GYG131083:GYG131090 HIC131083:HIC131090 HRY131083:HRY131090 IBU131083:IBU131090 ILQ131083:ILQ131090 IVM131083:IVM131090 JFI131083:JFI131090 JPE131083:JPE131090 JZA131083:JZA131090 KIW131083:KIW131090 KSS131083:KSS131090 LCO131083:LCO131090 LMK131083:LMK131090 LWG131083:LWG131090 MGC131083:MGC131090 MPY131083:MPY131090 MZU131083:MZU131090 NJQ131083:NJQ131090 NTM131083:NTM131090 ODI131083:ODI131090 ONE131083:ONE131090 OXA131083:OXA131090 PGW131083:PGW131090 PQS131083:PQS131090 QAO131083:QAO131090 QKK131083:QKK131090 QUG131083:QUG131090 REC131083:REC131090 RNY131083:RNY131090 RXU131083:RXU131090 SHQ131083:SHQ131090 SRM131083:SRM131090 TBI131083:TBI131090 TLE131083:TLE131090 TVA131083:TVA131090 UEW131083:UEW131090 UOS131083:UOS131090 UYO131083:UYO131090 VIK131083:VIK131090 VSG131083:VSG131090 WCC131083:WCC131090 WLY131083:WLY131090 WVU131083:WVU131090 N196619:N196626 JI196619:JI196626 TE196619:TE196626 ADA196619:ADA196626 AMW196619:AMW196626 AWS196619:AWS196626 BGO196619:BGO196626 BQK196619:BQK196626 CAG196619:CAG196626 CKC196619:CKC196626 CTY196619:CTY196626 DDU196619:DDU196626 DNQ196619:DNQ196626 DXM196619:DXM196626 EHI196619:EHI196626 ERE196619:ERE196626 FBA196619:FBA196626 FKW196619:FKW196626 FUS196619:FUS196626 GEO196619:GEO196626 GOK196619:GOK196626 GYG196619:GYG196626 HIC196619:HIC196626 HRY196619:HRY196626 IBU196619:IBU196626 ILQ196619:ILQ196626 IVM196619:IVM196626 JFI196619:JFI196626 JPE196619:JPE196626 JZA196619:JZA196626 KIW196619:KIW196626 KSS196619:KSS196626 LCO196619:LCO196626 LMK196619:LMK196626 LWG196619:LWG196626 MGC196619:MGC196626 MPY196619:MPY196626 MZU196619:MZU196626 NJQ196619:NJQ196626 NTM196619:NTM196626 ODI196619:ODI196626 ONE196619:ONE196626 OXA196619:OXA196626 PGW196619:PGW196626 PQS196619:PQS196626 QAO196619:QAO196626 QKK196619:QKK196626 QUG196619:QUG196626 REC196619:REC196626 RNY196619:RNY196626 RXU196619:RXU196626 SHQ196619:SHQ196626 SRM196619:SRM196626 TBI196619:TBI196626 TLE196619:TLE196626 TVA196619:TVA196626 UEW196619:UEW196626 UOS196619:UOS196626 UYO196619:UYO196626 VIK196619:VIK196626 VSG196619:VSG196626 WCC196619:WCC196626 WLY196619:WLY196626 WVU196619:WVU196626 N262155:N262162 JI262155:JI262162 TE262155:TE262162 ADA262155:ADA262162 AMW262155:AMW262162 AWS262155:AWS262162 BGO262155:BGO262162 BQK262155:BQK262162 CAG262155:CAG262162 CKC262155:CKC262162 CTY262155:CTY262162 DDU262155:DDU262162 DNQ262155:DNQ262162 DXM262155:DXM262162 EHI262155:EHI262162 ERE262155:ERE262162 FBA262155:FBA262162 FKW262155:FKW262162 FUS262155:FUS262162 GEO262155:GEO262162 GOK262155:GOK262162 GYG262155:GYG262162 HIC262155:HIC262162 HRY262155:HRY262162 IBU262155:IBU262162 ILQ262155:ILQ262162 IVM262155:IVM262162 JFI262155:JFI262162 JPE262155:JPE262162 JZA262155:JZA262162 KIW262155:KIW262162 KSS262155:KSS262162 LCO262155:LCO262162 LMK262155:LMK262162 LWG262155:LWG262162 MGC262155:MGC262162 MPY262155:MPY262162 MZU262155:MZU262162 NJQ262155:NJQ262162 NTM262155:NTM262162 ODI262155:ODI262162 ONE262155:ONE262162 OXA262155:OXA262162 PGW262155:PGW262162 PQS262155:PQS262162 QAO262155:QAO262162 QKK262155:QKK262162 QUG262155:QUG262162 REC262155:REC262162 RNY262155:RNY262162 RXU262155:RXU262162 SHQ262155:SHQ262162 SRM262155:SRM262162 TBI262155:TBI262162 TLE262155:TLE262162 TVA262155:TVA262162 UEW262155:UEW262162 UOS262155:UOS262162 UYO262155:UYO262162 VIK262155:VIK262162 VSG262155:VSG262162 WCC262155:WCC262162 WLY262155:WLY262162 WVU262155:WVU262162 N327691:N327698 JI327691:JI327698 TE327691:TE327698 ADA327691:ADA327698 AMW327691:AMW327698 AWS327691:AWS327698 BGO327691:BGO327698 BQK327691:BQK327698 CAG327691:CAG327698 CKC327691:CKC327698 CTY327691:CTY327698 DDU327691:DDU327698 DNQ327691:DNQ327698 DXM327691:DXM327698 EHI327691:EHI327698 ERE327691:ERE327698 FBA327691:FBA327698 FKW327691:FKW327698 FUS327691:FUS327698 GEO327691:GEO327698 GOK327691:GOK327698 GYG327691:GYG327698 HIC327691:HIC327698 HRY327691:HRY327698 IBU327691:IBU327698 ILQ327691:ILQ327698 IVM327691:IVM327698 JFI327691:JFI327698 JPE327691:JPE327698 JZA327691:JZA327698 KIW327691:KIW327698 KSS327691:KSS327698 LCO327691:LCO327698 LMK327691:LMK327698 LWG327691:LWG327698 MGC327691:MGC327698 MPY327691:MPY327698 MZU327691:MZU327698 NJQ327691:NJQ327698 NTM327691:NTM327698 ODI327691:ODI327698 ONE327691:ONE327698 OXA327691:OXA327698 PGW327691:PGW327698 PQS327691:PQS327698 QAO327691:QAO327698 QKK327691:QKK327698 QUG327691:QUG327698 REC327691:REC327698 RNY327691:RNY327698 RXU327691:RXU327698 SHQ327691:SHQ327698 SRM327691:SRM327698 TBI327691:TBI327698 TLE327691:TLE327698 TVA327691:TVA327698 UEW327691:UEW327698 UOS327691:UOS327698 UYO327691:UYO327698 VIK327691:VIK327698 VSG327691:VSG327698 WCC327691:WCC327698 WLY327691:WLY327698 WVU327691:WVU327698 N393227:N393234 JI393227:JI393234 TE393227:TE393234 ADA393227:ADA393234 AMW393227:AMW393234 AWS393227:AWS393234 BGO393227:BGO393234 BQK393227:BQK393234 CAG393227:CAG393234 CKC393227:CKC393234 CTY393227:CTY393234 DDU393227:DDU393234 DNQ393227:DNQ393234 DXM393227:DXM393234 EHI393227:EHI393234 ERE393227:ERE393234 FBA393227:FBA393234 FKW393227:FKW393234 FUS393227:FUS393234 GEO393227:GEO393234 GOK393227:GOK393234 GYG393227:GYG393234 HIC393227:HIC393234 HRY393227:HRY393234 IBU393227:IBU393234 ILQ393227:ILQ393234 IVM393227:IVM393234 JFI393227:JFI393234 JPE393227:JPE393234 JZA393227:JZA393234 KIW393227:KIW393234 KSS393227:KSS393234 LCO393227:LCO393234 LMK393227:LMK393234 LWG393227:LWG393234 MGC393227:MGC393234 MPY393227:MPY393234 MZU393227:MZU393234 NJQ393227:NJQ393234 NTM393227:NTM393234 ODI393227:ODI393234 ONE393227:ONE393234 OXA393227:OXA393234 PGW393227:PGW393234 PQS393227:PQS393234 QAO393227:QAO393234 QKK393227:QKK393234 QUG393227:QUG393234 REC393227:REC393234 RNY393227:RNY393234 RXU393227:RXU393234 SHQ393227:SHQ393234 SRM393227:SRM393234 TBI393227:TBI393234 TLE393227:TLE393234 TVA393227:TVA393234 UEW393227:UEW393234 UOS393227:UOS393234 UYO393227:UYO393234 VIK393227:VIK393234 VSG393227:VSG393234 WCC393227:WCC393234 WLY393227:WLY393234 WVU393227:WVU393234 N458763:N458770 JI458763:JI458770 TE458763:TE458770 ADA458763:ADA458770 AMW458763:AMW458770 AWS458763:AWS458770 BGO458763:BGO458770 BQK458763:BQK458770 CAG458763:CAG458770 CKC458763:CKC458770 CTY458763:CTY458770 DDU458763:DDU458770 DNQ458763:DNQ458770 DXM458763:DXM458770 EHI458763:EHI458770 ERE458763:ERE458770 FBA458763:FBA458770 FKW458763:FKW458770 FUS458763:FUS458770 GEO458763:GEO458770 GOK458763:GOK458770 GYG458763:GYG458770 HIC458763:HIC458770 HRY458763:HRY458770 IBU458763:IBU458770 ILQ458763:ILQ458770 IVM458763:IVM458770 JFI458763:JFI458770 JPE458763:JPE458770 JZA458763:JZA458770 KIW458763:KIW458770 KSS458763:KSS458770 LCO458763:LCO458770 LMK458763:LMK458770 LWG458763:LWG458770 MGC458763:MGC458770 MPY458763:MPY458770 MZU458763:MZU458770 NJQ458763:NJQ458770 NTM458763:NTM458770 ODI458763:ODI458770 ONE458763:ONE458770 OXA458763:OXA458770 PGW458763:PGW458770 PQS458763:PQS458770 QAO458763:QAO458770 QKK458763:QKK458770 QUG458763:QUG458770 REC458763:REC458770 RNY458763:RNY458770 RXU458763:RXU458770 SHQ458763:SHQ458770 SRM458763:SRM458770 TBI458763:TBI458770 TLE458763:TLE458770 TVA458763:TVA458770 UEW458763:UEW458770 UOS458763:UOS458770 UYO458763:UYO458770 VIK458763:VIK458770 VSG458763:VSG458770 WCC458763:WCC458770 WLY458763:WLY458770 WVU458763:WVU458770 N524299:N524306 JI524299:JI524306 TE524299:TE524306 ADA524299:ADA524306 AMW524299:AMW524306 AWS524299:AWS524306 BGO524299:BGO524306 BQK524299:BQK524306 CAG524299:CAG524306 CKC524299:CKC524306 CTY524299:CTY524306 DDU524299:DDU524306 DNQ524299:DNQ524306 DXM524299:DXM524306 EHI524299:EHI524306 ERE524299:ERE524306 FBA524299:FBA524306 FKW524299:FKW524306 FUS524299:FUS524306 GEO524299:GEO524306 GOK524299:GOK524306 GYG524299:GYG524306 HIC524299:HIC524306 HRY524299:HRY524306 IBU524299:IBU524306 ILQ524299:ILQ524306 IVM524299:IVM524306 JFI524299:JFI524306 JPE524299:JPE524306 JZA524299:JZA524306 KIW524299:KIW524306 KSS524299:KSS524306 LCO524299:LCO524306 LMK524299:LMK524306 LWG524299:LWG524306 MGC524299:MGC524306 MPY524299:MPY524306 MZU524299:MZU524306 NJQ524299:NJQ524306 NTM524299:NTM524306 ODI524299:ODI524306 ONE524299:ONE524306 OXA524299:OXA524306 PGW524299:PGW524306 PQS524299:PQS524306 QAO524299:QAO524306 QKK524299:QKK524306 QUG524299:QUG524306 REC524299:REC524306 RNY524299:RNY524306 RXU524299:RXU524306 SHQ524299:SHQ524306 SRM524299:SRM524306 TBI524299:TBI524306 TLE524299:TLE524306 TVA524299:TVA524306 UEW524299:UEW524306 UOS524299:UOS524306 UYO524299:UYO524306 VIK524299:VIK524306 VSG524299:VSG524306 WCC524299:WCC524306 WLY524299:WLY524306 WVU524299:WVU524306 N589835:N589842 JI589835:JI589842 TE589835:TE589842 ADA589835:ADA589842 AMW589835:AMW589842 AWS589835:AWS589842 BGO589835:BGO589842 BQK589835:BQK589842 CAG589835:CAG589842 CKC589835:CKC589842 CTY589835:CTY589842 DDU589835:DDU589842 DNQ589835:DNQ589842 DXM589835:DXM589842 EHI589835:EHI589842 ERE589835:ERE589842 FBA589835:FBA589842 FKW589835:FKW589842 FUS589835:FUS589842 GEO589835:GEO589842 GOK589835:GOK589842 GYG589835:GYG589842 HIC589835:HIC589842 HRY589835:HRY589842 IBU589835:IBU589842 ILQ589835:ILQ589842 IVM589835:IVM589842 JFI589835:JFI589842 JPE589835:JPE589842 JZA589835:JZA589842 KIW589835:KIW589842 KSS589835:KSS589842 LCO589835:LCO589842 LMK589835:LMK589842 LWG589835:LWG589842 MGC589835:MGC589842 MPY589835:MPY589842 MZU589835:MZU589842 NJQ589835:NJQ589842 NTM589835:NTM589842 ODI589835:ODI589842 ONE589835:ONE589842 OXA589835:OXA589842 PGW589835:PGW589842 PQS589835:PQS589842 QAO589835:QAO589842 QKK589835:QKK589842 QUG589835:QUG589842 REC589835:REC589842 RNY589835:RNY589842 RXU589835:RXU589842 SHQ589835:SHQ589842 SRM589835:SRM589842 TBI589835:TBI589842 TLE589835:TLE589842 TVA589835:TVA589842 UEW589835:UEW589842 UOS589835:UOS589842 UYO589835:UYO589842 VIK589835:VIK589842 VSG589835:VSG589842 WCC589835:WCC589842 WLY589835:WLY589842 WVU589835:WVU589842 N655371:N655378 JI655371:JI655378 TE655371:TE655378 ADA655371:ADA655378 AMW655371:AMW655378 AWS655371:AWS655378 BGO655371:BGO655378 BQK655371:BQK655378 CAG655371:CAG655378 CKC655371:CKC655378 CTY655371:CTY655378 DDU655371:DDU655378 DNQ655371:DNQ655378 DXM655371:DXM655378 EHI655371:EHI655378 ERE655371:ERE655378 FBA655371:FBA655378 FKW655371:FKW655378 FUS655371:FUS655378 GEO655371:GEO655378 GOK655371:GOK655378 GYG655371:GYG655378 HIC655371:HIC655378 HRY655371:HRY655378 IBU655371:IBU655378 ILQ655371:ILQ655378 IVM655371:IVM655378 JFI655371:JFI655378 JPE655371:JPE655378 JZA655371:JZA655378 KIW655371:KIW655378 KSS655371:KSS655378 LCO655371:LCO655378 LMK655371:LMK655378 LWG655371:LWG655378 MGC655371:MGC655378 MPY655371:MPY655378 MZU655371:MZU655378 NJQ655371:NJQ655378 NTM655371:NTM655378 ODI655371:ODI655378 ONE655371:ONE655378 OXA655371:OXA655378 PGW655371:PGW655378 PQS655371:PQS655378 QAO655371:QAO655378 QKK655371:QKK655378 QUG655371:QUG655378 REC655371:REC655378 RNY655371:RNY655378 RXU655371:RXU655378 SHQ655371:SHQ655378 SRM655371:SRM655378 TBI655371:TBI655378 TLE655371:TLE655378 TVA655371:TVA655378 UEW655371:UEW655378 UOS655371:UOS655378 UYO655371:UYO655378 VIK655371:VIK655378 VSG655371:VSG655378 WCC655371:WCC655378 WLY655371:WLY655378 WVU655371:WVU655378 N720907:N720914 JI720907:JI720914 TE720907:TE720914 ADA720907:ADA720914 AMW720907:AMW720914 AWS720907:AWS720914 BGO720907:BGO720914 BQK720907:BQK720914 CAG720907:CAG720914 CKC720907:CKC720914 CTY720907:CTY720914 DDU720907:DDU720914 DNQ720907:DNQ720914 DXM720907:DXM720914 EHI720907:EHI720914 ERE720907:ERE720914 FBA720907:FBA720914 FKW720907:FKW720914 FUS720907:FUS720914 GEO720907:GEO720914 GOK720907:GOK720914 GYG720907:GYG720914 HIC720907:HIC720914 HRY720907:HRY720914 IBU720907:IBU720914 ILQ720907:ILQ720914 IVM720907:IVM720914 JFI720907:JFI720914 JPE720907:JPE720914 JZA720907:JZA720914 KIW720907:KIW720914 KSS720907:KSS720914 LCO720907:LCO720914 LMK720907:LMK720914 LWG720907:LWG720914 MGC720907:MGC720914 MPY720907:MPY720914 MZU720907:MZU720914 NJQ720907:NJQ720914 NTM720907:NTM720914 ODI720907:ODI720914 ONE720907:ONE720914 OXA720907:OXA720914 PGW720907:PGW720914 PQS720907:PQS720914 QAO720907:QAO720914 QKK720907:QKK720914 QUG720907:QUG720914 REC720907:REC720914 RNY720907:RNY720914 RXU720907:RXU720914 SHQ720907:SHQ720914 SRM720907:SRM720914 TBI720907:TBI720914 TLE720907:TLE720914 TVA720907:TVA720914 UEW720907:UEW720914 UOS720907:UOS720914 UYO720907:UYO720914 VIK720907:VIK720914 VSG720907:VSG720914 WCC720907:WCC720914 WLY720907:WLY720914 WVU720907:WVU720914 N786443:N786450 JI786443:JI786450 TE786443:TE786450 ADA786443:ADA786450 AMW786443:AMW786450 AWS786443:AWS786450 BGO786443:BGO786450 BQK786443:BQK786450 CAG786443:CAG786450 CKC786443:CKC786450 CTY786443:CTY786450 DDU786443:DDU786450 DNQ786443:DNQ786450 DXM786443:DXM786450 EHI786443:EHI786450 ERE786443:ERE786450 FBA786443:FBA786450 FKW786443:FKW786450 FUS786443:FUS786450 GEO786443:GEO786450 GOK786443:GOK786450 GYG786443:GYG786450 HIC786443:HIC786450 HRY786443:HRY786450 IBU786443:IBU786450 ILQ786443:ILQ786450 IVM786443:IVM786450 JFI786443:JFI786450 JPE786443:JPE786450 JZA786443:JZA786450 KIW786443:KIW786450 KSS786443:KSS786450 LCO786443:LCO786450 LMK786443:LMK786450 LWG786443:LWG786450 MGC786443:MGC786450 MPY786443:MPY786450 MZU786443:MZU786450 NJQ786443:NJQ786450 NTM786443:NTM786450 ODI786443:ODI786450 ONE786443:ONE786450 OXA786443:OXA786450 PGW786443:PGW786450 PQS786443:PQS786450 QAO786443:QAO786450 QKK786443:QKK786450 QUG786443:QUG786450 REC786443:REC786450 RNY786443:RNY786450 RXU786443:RXU786450 SHQ786443:SHQ786450 SRM786443:SRM786450 TBI786443:TBI786450 TLE786443:TLE786450 TVA786443:TVA786450 UEW786443:UEW786450 UOS786443:UOS786450 UYO786443:UYO786450 VIK786443:VIK786450 VSG786443:VSG786450 WCC786443:WCC786450 WLY786443:WLY786450 WVU786443:WVU786450 N851979:N851986 JI851979:JI851986 TE851979:TE851986 ADA851979:ADA851986 AMW851979:AMW851986 AWS851979:AWS851986 BGO851979:BGO851986 BQK851979:BQK851986 CAG851979:CAG851986 CKC851979:CKC851986 CTY851979:CTY851986 DDU851979:DDU851986 DNQ851979:DNQ851986 DXM851979:DXM851986 EHI851979:EHI851986 ERE851979:ERE851986 FBA851979:FBA851986 FKW851979:FKW851986 FUS851979:FUS851986 GEO851979:GEO851986 GOK851979:GOK851986 GYG851979:GYG851986 HIC851979:HIC851986 HRY851979:HRY851986 IBU851979:IBU851986 ILQ851979:ILQ851986 IVM851979:IVM851986 JFI851979:JFI851986 JPE851979:JPE851986 JZA851979:JZA851986 KIW851979:KIW851986 KSS851979:KSS851986 LCO851979:LCO851986 LMK851979:LMK851986 LWG851979:LWG851986 MGC851979:MGC851986 MPY851979:MPY851986 MZU851979:MZU851986 NJQ851979:NJQ851986 NTM851979:NTM851986 ODI851979:ODI851986 ONE851979:ONE851986 OXA851979:OXA851986 PGW851979:PGW851986 PQS851979:PQS851986 QAO851979:QAO851986 QKK851979:QKK851986 QUG851979:QUG851986 REC851979:REC851986 RNY851979:RNY851986 RXU851979:RXU851986 SHQ851979:SHQ851986 SRM851979:SRM851986 TBI851979:TBI851986 TLE851979:TLE851986 TVA851979:TVA851986 UEW851979:UEW851986 UOS851979:UOS851986 UYO851979:UYO851986 VIK851979:VIK851986 VSG851979:VSG851986 WCC851979:WCC851986 WLY851979:WLY851986 WVU851979:WVU851986 N917515:N917522 JI917515:JI917522 TE917515:TE917522 ADA917515:ADA917522 AMW917515:AMW917522 AWS917515:AWS917522 BGO917515:BGO917522 BQK917515:BQK917522 CAG917515:CAG917522 CKC917515:CKC917522 CTY917515:CTY917522 DDU917515:DDU917522 DNQ917515:DNQ917522 DXM917515:DXM917522 EHI917515:EHI917522 ERE917515:ERE917522 FBA917515:FBA917522 FKW917515:FKW917522 FUS917515:FUS917522 GEO917515:GEO917522 GOK917515:GOK917522 GYG917515:GYG917522 HIC917515:HIC917522 HRY917515:HRY917522 IBU917515:IBU917522 ILQ917515:ILQ917522 IVM917515:IVM917522 JFI917515:JFI917522 JPE917515:JPE917522 JZA917515:JZA917522 KIW917515:KIW917522 KSS917515:KSS917522 LCO917515:LCO917522 LMK917515:LMK917522 LWG917515:LWG917522 MGC917515:MGC917522 MPY917515:MPY917522 MZU917515:MZU917522 NJQ917515:NJQ917522 NTM917515:NTM917522 ODI917515:ODI917522 ONE917515:ONE917522 OXA917515:OXA917522 PGW917515:PGW917522 PQS917515:PQS917522 QAO917515:QAO917522 QKK917515:QKK917522 QUG917515:QUG917522 REC917515:REC917522 RNY917515:RNY917522 RXU917515:RXU917522 SHQ917515:SHQ917522 SRM917515:SRM917522 TBI917515:TBI917522 TLE917515:TLE917522 TVA917515:TVA917522 UEW917515:UEW917522 UOS917515:UOS917522 UYO917515:UYO917522 VIK917515:VIK917522 VSG917515:VSG917522 WCC917515:WCC917522 WLY917515:WLY917522 WVU917515:WVU917522 N983051:N983058 JI983051:JI983058 TE983051:TE983058 ADA983051:ADA983058 AMW983051:AMW983058 AWS983051:AWS983058 BGO983051:BGO983058 BQK983051:BQK983058 CAG983051:CAG983058 CKC983051:CKC983058 CTY983051:CTY983058 DDU983051:DDU983058 DNQ983051:DNQ983058 DXM983051:DXM983058 EHI983051:EHI983058 ERE983051:ERE983058 FBA983051:FBA983058 FKW983051:FKW983058 FUS983051:FUS983058 GEO983051:GEO983058 GOK983051:GOK983058 GYG983051:GYG983058 HIC983051:HIC983058 HRY983051:HRY983058 IBU983051:IBU983058 ILQ983051:ILQ983058 IVM983051:IVM983058 JFI983051:JFI983058 JPE983051:JPE983058 JZA983051:JZA983058 KIW983051:KIW983058 KSS983051:KSS983058 LCO983051:LCO983058 LMK983051:LMK983058 LWG983051:LWG983058 MGC983051:MGC983058 MPY983051:MPY983058 MZU983051:MZU983058 NJQ983051:NJQ983058 NTM983051:NTM983058 ODI983051:ODI983058 ONE983051:ONE983058 OXA983051:OXA983058 PGW983051:PGW983058 PQS983051:PQS983058 QAO983051:QAO983058 QKK983051:QKK983058 QUG983051:QUG983058 REC983051:REC983058 RNY983051:RNY983058 RXU983051:RXU983058 SHQ983051:SHQ983058 SRM983051:SRM983058 TBI983051:TBI983058 TLE983051:TLE983058 TVA983051:TVA983058 UEW983051:UEW983058 UOS983051:UOS983058 UYO983051:UYO983058 VIK983051:VIK983058 VSG983051:VSG983058 WCC983051:WCC983058 WLY983051:WLY983058 WVU983051:WVU983058 N11:N18 IV49:IV56 SR49:SR56 ACN49:ACN56 AMJ49:AMJ56 AWF49:AWF56 BGB49:BGB56 BPX49:BPX56 BZT49:BZT56 CJP49:CJP56 CTL49:CTL56 DDH49:DDH56 DND49:DND56 DWZ49:DWZ56 EGV49:EGV56 EQR49:EQR56 FAN49:FAN56 FKJ49:FKJ56 FUF49:FUF56 GEB49:GEB56 GNX49:GNX56 GXT49:GXT56 HHP49:HHP56 HRL49:HRL56 IBH49:IBH56 ILD49:ILD56 IUZ49:IUZ56 JEV49:JEV56 JOR49:JOR56 JYN49:JYN56 KIJ49:KIJ56 KSF49:KSF56 LCB49:LCB56 LLX49:LLX56 LVT49:LVT56 MFP49:MFP56 MPL49:MPL56 MZH49:MZH56 NJD49:NJD56 NSZ49:NSZ56 OCV49:OCV56 OMR49:OMR56 OWN49:OWN56 PGJ49:PGJ56 PQF49:PQF56 QAB49:QAB56 QJX49:QJX56 QTT49:QTT56 RDP49:RDP56 RNL49:RNL56 RXH49:RXH56 SHD49:SHD56 SQZ49:SQZ56 TAV49:TAV56 TKR49:TKR56 TUN49:TUN56 UEJ49:UEJ56 UOF49:UOF56 UYB49:UYB56 VHX49:VHX56 VRT49:VRT56 WBP49:WBP56 WLL49:WLL56 WVH49:WVH56 A65585:A65592 IV65585:IV65592 SR65585:SR65592 ACN65585:ACN65592 AMJ65585:AMJ65592 AWF65585:AWF65592 BGB65585:BGB65592 BPX65585:BPX65592 BZT65585:BZT65592 CJP65585:CJP65592 CTL65585:CTL65592 DDH65585:DDH65592 DND65585:DND65592 DWZ65585:DWZ65592 EGV65585:EGV65592 EQR65585:EQR65592 FAN65585:FAN65592 FKJ65585:FKJ65592 FUF65585:FUF65592 GEB65585:GEB65592 GNX65585:GNX65592 GXT65585:GXT65592 HHP65585:HHP65592 HRL65585:HRL65592 IBH65585:IBH65592 ILD65585:ILD65592 IUZ65585:IUZ65592 JEV65585:JEV65592 JOR65585:JOR65592 JYN65585:JYN65592 KIJ65585:KIJ65592 KSF65585:KSF65592 LCB65585:LCB65592 LLX65585:LLX65592 LVT65585:LVT65592 MFP65585:MFP65592 MPL65585:MPL65592 MZH65585:MZH65592 NJD65585:NJD65592 NSZ65585:NSZ65592 OCV65585:OCV65592 OMR65585:OMR65592 OWN65585:OWN65592 PGJ65585:PGJ65592 PQF65585:PQF65592 QAB65585:QAB65592 QJX65585:QJX65592 QTT65585:QTT65592 RDP65585:RDP65592 RNL65585:RNL65592 RXH65585:RXH65592 SHD65585:SHD65592 SQZ65585:SQZ65592 TAV65585:TAV65592 TKR65585:TKR65592 TUN65585:TUN65592 UEJ65585:UEJ65592 UOF65585:UOF65592 UYB65585:UYB65592 VHX65585:VHX65592 VRT65585:VRT65592 WBP65585:WBP65592 WLL65585:WLL65592 WVH65585:WVH65592 A131121:A131128 IV131121:IV131128 SR131121:SR131128 ACN131121:ACN131128 AMJ131121:AMJ131128 AWF131121:AWF131128 BGB131121:BGB131128 BPX131121:BPX131128 BZT131121:BZT131128 CJP131121:CJP131128 CTL131121:CTL131128 DDH131121:DDH131128 DND131121:DND131128 DWZ131121:DWZ131128 EGV131121:EGV131128 EQR131121:EQR131128 FAN131121:FAN131128 FKJ131121:FKJ131128 FUF131121:FUF131128 GEB131121:GEB131128 GNX131121:GNX131128 GXT131121:GXT131128 HHP131121:HHP131128 HRL131121:HRL131128 IBH131121:IBH131128 ILD131121:ILD131128 IUZ131121:IUZ131128 JEV131121:JEV131128 JOR131121:JOR131128 JYN131121:JYN131128 KIJ131121:KIJ131128 KSF131121:KSF131128 LCB131121:LCB131128 LLX131121:LLX131128 LVT131121:LVT131128 MFP131121:MFP131128 MPL131121:MPL131128 MZH131121:MZH131128 NJD131121:NJD131128 NSZ131121:NSZ131128 OCV131121:OCV131128 OMR131121:OMR131128 OWN131121:OWN131128 PGJ131121:PGJ131128 PQF131121:PQF131128 QAB131121:QAB131128 QJX131121:QJX131128 QTT131121:QTT131128 RDP131121:RDP131128 RNL131121:RNL131128 RXH131121:RXH131128 SHD131121:SHD131128 SQZ131121:SQZ131128 TAV131121:TAV131128 TKR131121:TKR131128 TUN131121:TUN131128 UEJ131121:UEJ131128 UOF131121:UOF131128 UYB131121:UYB131128 VHX131121:VHX131128 VRT131121:VRT131128 WBP131121:WBP131128 WLL131121:WLL131128 WVH131121:WVH131128 A196657:A196664 IV196657:IV196664 SR196657:SR196664 ACN196657:ACN196664 AMJ196657:AMJ196664 AWF196657:AWF196664 BGB196657:BGB196664 BPX196657:BPX196664 BZT196657:BZT196664 CJP196657:CJP196664 CTL196657:CTL196664 DDH196657:DDH196664 DND196657:DND196664 DWZ196657:DWZ196664 EGV196657:EGV196664 EQR196657:EQR196664 FAN196657:FAN196664 FKJ196657:FKJ196664 FUF196657:FUF196664 GEB196657:GEB196664 GNX196657:GNX196664 GXT196657:GXT196664 HHP196657:HHP196664 HRL196657:HRL196664 IBH196657:IBH196664 ILD196657:ILD196664 IUZ196657:IUZ196664 JEV196657:JEV196664 JOR196657:JOR196664 JYN196657:JYN196664 KIJ196657:KIJ196664 KSF196657:KSF196664 LCB196657:LCB196664 LLX196657:LLX196664 LVT196657:LVT196664 MFP196657:MFP196664 MPL196657:MPL196664 MZH196657:MZH196664 NJD196657:NJD196664 NSZ196657:NSZ196664 OCV196657:OCV196664 OMR196657:OMR196664 OWN196657:OWN196664 PGJ196657:PGJ196664 PQF196657:PQF196664 QAB196657:QAB196664 QJX196657:QJX196664 QTT196657:QTT196664 RDP196657:RDP196664 RNL196657:RNL196664 RXH196657:RXH196664 SHD196657:SHD196664 SQZ196657:SQZ196664 TAV196657:TAV196664 TKR196657:TKR196664 TUN196657:TUN196664 UEJ196657:UEJ196664 UOF196657:UOF196664 UYB196657:UYB196664 VHX196657:VHX196664 VRT196657:VRT196664 WBP196657:WBP196664 WLL196657:WLL196664 WVH196657:WVH196664 A262193:A262200 IV262193:IV262200 SR262193:SR262200 ACN262193:ACN262200 AMJ262193:AMJ262200 AWF262193:AWF262200 BGB262193:BGB262200 BPX262193:BPX262200 BZT262193:BZT262200 CJP262193:CJP262200 CTL262193:CTL262200 DDH262193:DDH262200 DND262193:DND262200 DWZ262193:DWZ262200 EGV262193:EGV262200 EQR262193:EQR262200 FAN262193:FAN262200 FKJ262193:FKJ262200 FUF262193:FUF262200 GEB262193:GEB262200 GNX262193:GNX262200 GXT262193:GXT262200 HHP262193:HHP262200 HRL262193:HRL262200 IBH262193:IBH262200 ILD262193:ILD262200 IUZ262193:IUZ262200 JEV262193:JEV262200 JOR262193:JOR262200 JYN262193:JYN262200 KIJ262193:KIJ262200 KSF262193:KSF262200 LCB262193:LCB262200 LLX262193:LLX262200 LVT262193:LVT262200 MFP262193:MFP262200 MPL262193:MPL262200 MZH262193:MZH262200 NJD262193:NJD262200 NSZ262193:NSZ262200 OCV262193:OCV262200 OMR262193:OMR262200 OWN262193:OWN262200 PGJ262193:PGJ262200 PQF262193:PQF262200 QAB262193:QAB262200 QJX262193:QJX262200 QTT262193:QTT262200 RDP262193:RDP262200 RNL262193:RNL262200 RXH262193:RXH262200 SHD262193:SHD262200 SQZ262193:SQZ262200 TAV262193:TAV262200 TKR262193:TKR262200 TUN262193:TUN262200 UEJ262193:UEJ262200 UOF262193:UOF262200 UYB262193:UYB262200 VHX262193:VHX262200 VRT262193:VRT262200 WBP262193:WBP262200 WLL262193:WLL262200 WVH262193:WVH262200 A327729:A327736 IV327729:IV327736 SR327729:SR327736 ACN327729:ACN327736 AMJ327729:AMJ327736 AWF327729:AWF327736 BGB327729:BGB327736 BPX327729:BPX327736 BZT327729:BZT327736 CJP327729:CJP327736 CTL327729:CTL327736 DDH327729:DDH327736 DND327729:DND327736 DWZ327729:DWZ327736 EGV327729:EGV327736 EQR327729:EQR327736 FAN327729:FAN327736 FKJ327729:FKJ327736 FUF327729:FUF327736 GEB327729:GEB327736 GNX327729:GNX327736 GXT327729:GXT327736 HHP327729:HHP327736 HRL327729:HRL327736 IBH327729:IBH327736 ILD327729:ILD327736 IUZ327729:IUZ327736 JEV327729:JEV327736 JOR327729:JOR327736 JYN327729:JYN327736 KIJ327729:KIJ327736 KSF327729:KSF327736 LCB327729:LCB327736 LLX327729:LLX327736 LVT327729:LVT327736 MFP327729:MFP327736 MPL327729:MPL327736 MZH327729:MZH327736 NJD327729:NJD327736 NSZ327729:NSZ327736 OCV327729:OCV327736 OMR327729:OMR327736 OWN327729:OWN327736 PGJ327729:PGJ327736 PQF327729:PQF327736 QAB327729:QAB327736 QJX327729:QJX327736 QTT327729:QTT327736 RDP327729:RDP327736 RNL327729:RNL327736 RXH327729:RXH327736 SHD327729:SHD327736 SQZ327729:SQZ327736 TAV327729:TAV327736 TKR327729:TKR327736 TUN327729:TUN327736 UEJ327729:UEJ327736 UOF327729:UOF327736 UYB327729:UYB327736 VHX327729:VHX327736 VRT327729:VRT327736 WBP327729:WBP327736 WLL327729:WLL327736 WVH327729:WVH327736 A393265:A393272 IV393265:IV393272 SR393265:SR393272 ACN393265:ACN393272 AMJ393265:AMJ393272 AWF393265:AWF393272 BGB393265:BGB393272 BPX393265:BPX393272 BZT393265:BZT393272 CJP393265:CJP393272 CTL393265:CTL393272 DDH393265:DDH393272 DND393265:DND393272 DWZ393265:DWZ393272 EGV393265:EGV393272 EQR393265:EQR393272 FAN393265:FAN393272 FKJ393265:FKJ393272 FUF393265:FUF393272 GEB393265:GEB393272 GNX393265:GNX393272 GXT393265:GXT393272 HHP393265:HHP393272 HRL393265:HRL393272 IBH393265:IBH393272 ILD393265:ILD393272 IUZ393265:IUZ393272 JEV393265:JEV393272 JOR393265:JOR393272 JYN393265:JYN393272 KIJ393265:KIJ393272 KSF393265:KSF393272 LCB393265:LCB393272 LLX393265:LLX393272 LVT393265:LVT393272 MFP393265:MFP393272 MPL393265:MPL393272 MZH393265:MZH393272 NJD393265:NJD393272 NSZ393265:NSZ393272 OCV393265:OCV393272 OMR393265:OMR393272 OWN393265:OWN393272 PGJ393265:PGJ393272 PQF393265:PQF393272 QAB393265:QAB393272 QJX393265:QJX393272 QTT393265:QTT393272 RDP393265:RDP393272 RNL393265:RNL393272 RXH393265:RXH393272 SHD393265:SHD393272 SQZ393265:SQZ393272 TAV393265:TAV393272 TKR393265:TKR393272 TUN393265:TUN393272 UEJ393265:UEJ393272 UOF393265:UOF393272 UYB393265:UYB393272 VHX393265:VHX393272 VRT393265:VRT393272 WBP393265:WBP393272 WLL393265:WLL393272 WVH393265:WVH393272 A458801:A458808 IV458801:IV458808 SR458801:SR458808 ACN458801:ACN458808 AMJ458801:AMJ458808 AWF458801:AWF458808 BGB458801:BGB458808 BPX458801:BPX458808 BZT458801:BZT458808 CJP458801:CJP458808 CTL458801:CTL458808 DDH458801:DDH458808 DND458801:DND458808 DWZ458801:DWZ458808 EGV458801:EGV458808 EQR458801:EQR458808 FAN458801:FAN458808 FKJ458801:FKJ458808 FUF458801:FUF458808 GEB458801:GEB458808 GNX458801:GNX458808 GXT458801:GXT458808 HHP458801:HHP458808 HRL458801:HRL458808 IBH458801:IBH458808 ILD458801:ILD458808 IUZ458801:IUZ458808 JEV458801:JEV458808 JOR458801:JOR458808 JYN458801:JYN458808 KIJ458801:KIJ458808 KSF458801:KSF458808 LCB458801:LCB458808 LLX458801:LLX458808 LVT458801:LVT458808 MFP458801:MFP458808 MPL458801:MPL458808 MZH458801:MZH458808 NJD458801:NJD458808 NSZ458801:NSZ458808 OCV458801:OCV458808 OMR458801:OMR458808 OWN458801:OWN458808 PGJ458801:PGJ458808 PQF458801:PQF458808 QAB458801:QAB458808 QJX458801:QJX458808 QTT458801:QTT458808 RDP458801:RDP458808 RNL458801:RNL458808 RXH458801:RXH458808 SHD458801:SHD458808 SQZ458801:SQZ458808 TAV458801:TAV458808 TKR458801:TKR458808 TUN458801:TUN458808 UEJ458801:UEJ458808 UOF458801:UOF458808 UYB458801:UYB458808 VHX458801:VHX458808 VRT458801:VRT458808 WBP458801:WBP458808 WLL458801:WLL458808 WVH458801:WVH458808 A524337:A524344 IV524337:IV524344 SR524337:SR524344 ACN524337:ACN524344 AMJ524337:AMJ524344 AWF524337:AWF524344 BGB524337:BGB524344 BPX524337:BPX524344 BZT524337:BZT524344 CJP524337:CJP524344 CTL524337:CTL524344 DDH524337:DDH524344 DND524337:DND524344 DWZ524337:DWZ524344 EGV524337:EGV524344 EQR524337:EQR524344 FAN524337:FAN524344 FKJ524337:FKJ524344 FUF524337:FUF524344 GEB524337:GEB524344 GNX524337:GNX524344 GXT524337:GXT524344 HHP524337:HHP524344 HRL524337:HRL524344 IBH524337:IBH524344 ILD524337:ILD524344 IUZ524337:IUZ524344 JEV524337:JEV524344 JOR524337:JOR524344 JYN524337:JYN524344 KIJ524337:KIJ524344 KSF524337:KSF524344 LCB524337:LCB524344 LLX524337:LLX524344 LVT524337:LVT524344 MFP524337:MFP524344 MPL524337:MPL524344 MZH524337:MZH524344 NJD524337:NJD524344 NSZ524337:NSZ524344 OCV524337:OCV524344 OMR524337:OMR524344 OWN524337:OWN524344 PGJ524337:PGJ524344 PQF524337:PQF524344 QAB524337:QAB524344 QJX524337:QJX524344 QTT524337:QTT524344 RDP524337:RDP524344 RNL524337:RNL524344 RXH524337:RXH524344 SHD524337:SHD524344 SQZ524337:SQZ524344 TAV524337:TAV524344 TKR524337:TKR524344 TUN524337:TUN524344 UEJ524337:UEJ524344 UOF524337:UOF524344 UYB524337:UYB524344 VHX524337:VHX524344 VRT524337:VRT524344 WBP524337:WBP524344 WLL524337:WLL524344 WVH524337:WVH524344 A589873:A589880 IV589873:IV589880 SR589873:SR589880 ACN589873:ACN589880 AMJ589873:AMJ589880 AWF589873:AWF589880 BGB589873:BGB589880 BPX589873:BPX589880 BZT589873:BZT589880 CJP589873:CJP589880 CTL589873:CTL589880 DDH589873:DDH589880 DND589873:DND589880 DWZ589873:DWZ589880 EGV589873:EGV589880 EQR589873:EQR589880 FAN589873:FAN589880 FKJ589873:FKJ589880 FUF589873:FUF589880 GEB589873:GEB589880 GNX589873:GNX589880 GXT589873:GXT589880 HHP589873:HHP589880 HRL589873:HRL589880 IBH589873:IBH589880 ILD589873:ILD589880 IUZ589873:IUZ589880 JEV589873:JEV589880 JOR589873:JOR589880 JYN589873:JYN589880 KIJ589873:KIJ589880 KSF589873:KSF589880 LCB589873:LCB589880 LLX589873:LLX589880 LVT589873:LVT589880 MFP589873:MFP589880 MPL589873:MPL589880 MZH589873:MZH589880 NJD589873:NJD589880 NSZ589873:NSZ589880 OCV589873:OCV589880 OMR589873:OMR589880 OWN589873:OWN589880 PGJ589873:PGJ589880 PQF589873:PQF589880 QAB589873:QAB589880 QJX589873:QJX589880 QTT589873:QTT589880 RDP589873:RDP589880 RNL589873:RNL589880 RXH589873:RXH589880 SHD589873:SHD589880 SQZ589873:SQZ589880 TAV589873:TAV589880 TKR589873:TKR589880 TUN589873:TUN589880 UEJ589873:UEJ589880 UOF589873:UOF589880 UYB589873:UYB589880 VHX589873:VHX589880 VRT589873:VRT589880 WBP589873:WBP589880 WLL589873:WLL589880 WVH589873:WVH589880 A655409:A655416 IV655409:IV655416 SR655409:SR655416 ACN655409:ACN655416 AMJ655409:AMJ655416 AWF655409:AWF655416 BGB655409:BGB655416 BPX655409:BPX655416 BZT655409:BZT655416 CJP655409:CJP655416 CTL655409:CTL655416 DDH655409:DDH655416 DND655409:DND655416 DWZ655409:DWZ655416 EGV655409:EGV655416 EQR655409:EQR655416 FAN655409:FAN655416 FKJ655409:FKJ655416 FUF655409:FUF655416 GEB655409:GEB655416 GNX655409:GNX655416 GXT655409:GXT655416 HHP655409:HHP655416 HRL655409:HRL655416 IBH655409:IBH655416 ILD655409:ILD655416 IUZ655409:IUZ655416 JEV655409:JEV655416 JOR655409:JOR655416 JYN655409:JYN655416 KIJ655409:KIJ655416 KSF655409:KSF655416 LCB655409:LCB655416 LLX655409:LLX655416 LVT655409:LVT655416 MFP655409:MFP655416 MPL655409:MPL655416 MZH655409:MZH655416 NJD655409:NJD655416 NSZ655409:NSZ655416 OCV655409:OCV655416 OMR655409:OMR655416 OWN655409:OWN655416 PGJ655409:PGJ655416 PQF655409:PQF655416 QAB655409:QAB655416 QJX655409:QJX655416 QTT655409:QTT655416 RDP655409:RDP655416 RNL655409:RNL655416 RXH655409:RXH655416 SHD655409:SHD655416 SQZ655409:SQZ655416 TAV655409:TAV655416 TKR655409:TKR655416 TUN655409:TUN655416 UEJ655409:UEJ655416 UOF655409:UOF655416 UYB655409:UYB655416 VHX655409:VHX655416 VRT655409:VRT655416 WBP655409:WBP655416 WLL655409:WLL655416 WVH655409:WVH655416 A720945:A720952 IV720945:IV720952 SR720945:SR720952 ACN720945:ACN720952 AMJ720945:AMJ720952 AWF720945:AWF720952 BGB720945:BGB720952 BPX720945:BPX720952 BZT720945:BZT720952 CJP720945:CJP720952 CTL720945:CTL720952 DDH720945:DDH720952 DND720945:DND720952 DWZ720945:DWZ720952 EGV720945:EGV720952 EQR720945:EQR720952 FAN720945:FAN720952 FKJ720945:FKJ720952 FUF720945:FUF720952 GEB720945:GEB720952 GNX720945:GNX720952 GXT720945:GXT720952 HHP720945:HHP720952 HRL720945:HRL720952 IBH720945:IBH720952 ILD720945:ILD720952 IUZ720945:IUZ720952 JEV720945:JEV720952 JOR720945:JOR720952 JYN720945:JYN720952 KIJ720945:KIJ720952 KSF720945:KSF720952 LCB720945:LCB720952 LLX720945:LLX720952 LVT720945:LVT720952 MFP720945:MFP720952 MPL720945:MPL720952 MZH720945:MZH720952 NJD720945:NJD720952 NSZ720945:NSZ720952 OCV720945:OCV720952 OMR720945:OMR720952 OWN720945:OWN720952 PGJ720945:PGJ720952 PQF720945:PQF720952 QAB720945:QAB720952 QJX720945:QJX720952 QTT720945:QTT720952 RDP720945:RDP720952 RNL720945:RNL720952 RXH720945:RXH720952 SHD720945:SHD720952 SQZ720945:SQZ720952 TAV720945:TAV720952 TKR720945:TKR720952 TUN720945:TUN720952 UEJ720945:UEJ720952 UOF720945:UOF720952 UYB720945:UYB720952 VHX720945:VHX720952 VRT720945:VRT720952 WBP720945:WBP720952 WLL720945:WLL720952 WVH720945:WVH720952 A786481:A786488 IV786481:IV786488 SR786481:SR786488 ACN786481:ACN786488 AMJ786481:AMJ786488 AWF786481:AWF786488 BGB786481:BGB786488 BPX786481:BPX786488 BZT786481:BZT786488 CJP786481:CJP786488 CTL786481:CTL786488 DDH786481:DDH786488 DND786481:DND786488 DWZ786481:DWZ786488 EGV786481:EGV786488 EQR786481:EQR786488 FAN786481:FAN786488 FKJ786481:FKJ786488 FUF786481:FUF786488 GEB786481:GEB786488 GNX786481:GNX786488 GXT786481:GXT786488 HHP786481:HHP786488 HRL786481:HRL786488 IBH786481:IBH786488 ILD786481:ILD786488 IUZ786481:IUZ786488 JEV786481:JEV786488 JOR786481:JOR786488 JYN786481:JYN786488 KIJ786481:KIJ786488 KSF786481:KSF786488 LCB786481:LCB786488 LLX786481:LLX786488 LVT786481:LVT786488 MFP786481:MFP786488 MPL786481:MPL786488 MZH786481:MZH786488 NJD786481:NJD786488 NSZ786481:NSZ786488 OCV786481:OCV786488 OMR786481:OMR786488 OWN786481:OWN786488 PGJ786481:PGJ786488 PQF786481:PQF786488 QAB786481:QAB786488 QJX786481:QJX786488 QTT786481:QTT786488 RDP786481:RDP786488 RNL786481:RNL786488 RXH786481:RXH786488 SHD786481:SHD786488 SQZ786481:SQZ786488 TAV786481:TAV786488 TKR786481:TKR786488 TUN786481:TUN786488 UEJ786481:UEJ786488 UOF786481:UOF786488 UYB786481:UYB786488 VHX786481:VHX786488 VRT786481:VRT786488 WBP786481:WBP786488 WLL786481:WLL786488 WVH786481:WVH786488 A852017:A852024 IV852017:IV852024 SR852017:SR852024 ACN852017:ACN852024 AMJ852017:AMJ852024 AWF852017:AWF852024 BGB852017:BGB852024 BPX852017:BPX852024 BZT852017:BZT852024 CJP852017:CJP852024 CTL852017:CTL852024 DDH852017:DDH852024 DND852017:DND852024 DWZ852017:DWZ852024 EGV852017:EGV852024 EQR852017:EQR852024 FAN852017:FAN852024 FKJ852017:FKJ852024 FUF852017:FUF852024 GEB852017:GEB852024 GNX852017:GNX852024 GXT852017:GXT852024 HHP852017:HHP852024 HRL852017:HRL852024 IBH852017:IBH852024 ILD852017:ILD852024 IUZ852017:IUZ852024 JEV852017:JEV852024 JOR852017:JOR852024 JYN852017:JYN852024 KIJ852017:KIJ852024 KSF852017:KSF852024 LCB852017:LCB852024 LLX852017:LLX852024 LVT852017:LVT852024 MFP852017:MFP852024 MPL852017:MPL852024 MZH852017:MZH852024 NJD852017:NJD852024 NSZ852017:NSZ852024 OCV852017:OCV852024 OMR852017:OMR852024 OWN852017:OWN852024 PGJ852017:PGJ852024 PQF852017:PQF852024 QAB852017:QAB852024 QJX852017:QJX852024 QTT852017:QTT852024 RDP852017:RDP852024 RNL852017:RNL852024 RXH852017:RXH852024 SHD852017:SHD852024 SQZ852017:SQZ852024 TAV852017:TAV852024 TKR852017:TKR852024 TUN852017:TUN852024 UEJ852017:UEJ852024 UOF852017:UOF852024 UYB852017:UYB852024 VHX852017:VHX852024 VRT852017:VRT852024 WBP852017:WBP852024 WLL852017:WLL852024 WVH852017:WVH852024 A917553:A917560 IV917553:IV917560 SR917553:SR917560 ACN917553:ACN917560 AMJ917553:AMJ917560 AWF917553:AWF917560 BGB917553:BGB917560 BPX917553:BPX917560 BZT917553:BZT917560 CJP917553:CJP917560 CTL917553:CTL917560 DDH917553:DDH917560 DND917553:DND917560 DWZ917553:DWZ917560 EGV917553:EGV917560 EQR917553:EQR917560 FAN917553:FAN917560 FKJ917553:FKJ917560 FUF917553:FUF917560 GEB917553:GEB917560 GNX917553:GNX917560 GXT917553:GXT917560 HHP917553:HHP917560 HRL917553:HRL917560 IBH917553:IBH917560 ILD917553:ILD917560 IUZ917553:IUZ917560 JEV917553:JEV917560 JOR917553:JOR917560 JYN917553:JYN917560 KIJ917553:KIJ917560 KSF917553:KSF917560 LCB917553:LCB917560 LLX917553:LLX917560 LVT917553:LVT917560 MFP917553:MFP917560 MPL917553:MPL917560 MZH917553:MZH917560 NJD917553:NJD917560 NSZ917553:NSZ917560 OCV917553:OCV917560 OMR917553:OMR917560 OWN917553:OWN917560 PGJ917553:PGJ917560 PQF917553:PQF917560 QAB917553:QAB917560 QJX917553:QJX917560 QTT917553:QTT917560 RDP917553:RDP917560 RNL917553:RNL917560 RXH917553:RXH917560 SHD917553:SHD917560 SQZ917553:SQZ917560 TAV917553:TAV917560 TKR917553:TKR917560 TUN917553:TUN917560 UEJ917553:UEJ917560 UOF917553:UOF917560 UYB917553:UYB917560 VHX917553:VHX917560 VRT917553:VRT917560 WBP917553:WBP917560 WLL917553:WLL917560 WVH917553:WVH917560 A983089:A983096 IV983089:IV983096 SR983089:SR983096 ACN983089:ACN983096 AMJ983089:AMJ983096 AWF983089:AWF983096 BGB983089:BGB983096 BPX983089:BPX983096 BZT983089:BZT983096 CJP983089:CJP983096 CTL983089:CTL983096 DDH983089:DDH983096 DND983089:DND983096 DWZ983089:DWZ983096 EGV983089:EGV983096 EQR983089:EQR983096 FAN983089:FAN983096 FKJ983089:FKJ983096 FUF983089:FUF983096 GEB983089:GEB983096 GNX983089:GNX983096 GXT983089:GXT983096 HHP983089:HHP983096 HRL983089:HRL983096 IBH983089:IBH983096 ILD983089:ILD983096 IUZ983089:IUZ983096 JEV983089:JEV983096 JOR983089:JOR983096 JYN983089:JYN983096 KIJ983089:KIJ983096 KSF983089:KSF983096 LCB983089:LCB983096 LLX983089:LLX983096 LVT983089:LVT983096 MFP983089:MFP983096 MPL983089:MPL983096 MZH983089:MZH983096 NJD983089:NJD983096 NSZ983089:NSZ983096 OCV983089:OCV983096 OMR983089:OMR983096 OWN983089:OWN983096 PGJ983089:PGJ983096 PQF983089:PQF983096 QAB983089:QAB983096 QJX983089:QJX983096 QTT983089:QTT983096 RDP983089:RDP983096 RNL983089:RNL983096 RXH983089:RXH983096 SHD983089:SHD983096 SQZ983089:SQZ983096 TAV983089:TAV983096 TKR983089:TKR983096 TUN983089:TUN983096 UEJ983089:UEJ983096 UOF983089:UOF983096 UYB983089:UYB983096 VHX983089:VHX983096 VRT983089:VRT983096 WBP983089:WBP983096 WLL983089:WLL983096 WVH983089:WVH983096 A49:A56 JI49:JI56 TE49:TE56 ADA49:ADA56 AMW49:AMW56 AWS49:AWS56 BGO49:BGO56 BQK49:BQK56 CAG49:CAG56 CKC49:CKC56 CTY49:CTY56 DDU49:DDU56 DNQ49:DNQ56 DXM49:DXM56 EHI49:EHI56 ERE49:ERE56 FBA49:FBA56 FKW49:FKW56 FUS49:FUS56 GEO49:GEO56 GOK49:GOK56 GYG49:GYG56 HIC49:HIC56 HRY49:HRY56 IBU49:IBU56 ILQ49:ILQ56 IVM49:IVM56 JFI49:JFI56 JPE49:JPE56 JZA49:JZA56 KIW49:KIW56 KSS49:KSS56 LCO49:LCO56 LMK49:LMK56 LWG49:LWG56 MGC49:MGC56 MPY49:MPY56 MZU49:MZU56 NJQ49:NJQ56 NTM49:NTM56 ODI49:ODI56 ONE49:ONE56 OXA49:OXA56 PGW49:PGW56 PQS49:PQS56 QAO49:QAO56 QKK49:QKK56 QUG49:QUG56 REC49:REC56 RNY49:RNY56 RXU49:RXU56 SHQ49:SHQ56 SRM49:SRM56 TBI49:TBI56 TLE49:TLE56 TVA49:TVA56 UEW49:UEW56 UOS49:UOS56 UYO49:UYO56 VIK49:VIK56 VSG49:VSG56 WCC49:WCC56 WLY49:WLY56 WVU49:WVU56 N65585:N65592 JI65585:JI65592 TE65585:TE65592 ADA65585:ADA65592 AMW65585:AMW65592 AWS65585:AWS65592 BGO65585:BGO65592 BQK65585:BQK65592 CAG65585:CAG65592 CKC65585:CKC65592 CTY65585:CTY65592 DDU65585:DDU65592 DNQ65585:DNQ65592 DXM65585:DXM65592 EHI65585:EHI65592 ERE65585:ERE65592 FBA65585:FBA65592 FKW65585:FKW65592 FUS65585:FUS65592 GEO65585:GEO65592 GOK65585:GOK65592 GYG65585:GYG65592 HIC65585:HIC65592 HRY65585:HRY65592 IBU65585:IBU65592 ILQ65585:ILQ65592 IVM65585:IVM65592 JFI65585:JFI65592 JPE65585:JPE65592 JZA65585:JZA65592 KIW65585:KIW65592 KSS65585:KSS65592 LCO65585:LCO65592 LMK65585:LMK65592 LWG65585:LWG65592 MGC65585:MGC65592 MPY65585:MPY65592 MZU65585:MZU65592 NJQ65585:NJQ65592 NTM65585:NTM65592 ODI65585:ODI65592 ONE65585:ONE65592 OXA65585:OXA65592 PGW65585:PGW65592 PQS65585:PQS65592 QAO65585:QAO65592 QKK65585:QKK65592 QUG65585:QUG65592 REC65585:REC65592 RNY65585:RNY65592 RXU65585:RXU65592 SHQ65585:SHQ65592 SRM65585:SRM65592 TBI65585:TBI65592 TLE65585:TLE65592 TVA65585:TVA65592 UEW65585:UEW65592 UOS65585:UOS65592 UYO65585:UYO65592 VIK65585:VIK65592 VSG65585:VSG65592 WCC65585:WCC65592 WLY65585:WLY65592 WVU65585:WVU65592 N131121:N131128 JI131121:JI131128 TE131121:TE131128 ADA131121:ADA131128 AMW131121:AMW131128 AWS131121:AWS131128 BGO131121:BGO131128 BQK131121:BQK131128 CAG131121:CAG131128 CKC131121:CKC131128 CTY131121:CTY131128 DDU131121:DDU131128 DNQ131121:DNQ131128 DXM131121:DXM131128 EHI131121:EHI131128 ERE131121:ERE131128 FBA131121:FBA131128 FKW131121:FKW131128 FUS131121:FUS131128 GEO131121:GEO131128 GOK131121:GOK131128 GYG131121:GYG131128 HIC131121:HIC131128 HRY131121:HRY131128 IBU131121:IBU131128 ILQ131121:ILQ131128 IVM131121:IVM131128 JFI131121:JFI131128 JPE131121:JPE131128 JZA131121:JZA131128 KIW131121:KIW131128 KSS131121:KSS131128 LCO131121:LCO131128 LMK131121:LMK131128 LWG131121:LWG131128 MGC131121:MGC131128 MPY131121:MPY131128 MZU131121:MZU131128 NJQ131121:NJQ131128 NTM131121:NTM131128 ODI131121:ODI131128 ONE131121:ONE131128 OXA131121:OXA131128 PGW131121:PGW131128 PQS131121:PQS131128 QAO131121:QAO131128 QKK131121:QKK131128 QUG131121:QUG131128 REC131121:REC131128 RNY131121:RNY131128 RXU131121:RXU131128 SHQ131121:SHQ131128 SRM131121:SRM131128 TBI131121:TBI131128 TLE131121:TLE131128 TVA131121:TVA131128 UEW131121:UEW131128 UOS131121:UOS131128 UYO131121:UYO131128 VIK131121:VIK131128 VSG131121:VSG131128 WCC131121:WCC131128 WLY131121:WLY131128 WVU131121:WVU131128 N196657:N196664 JI196657:JI196664 TE196657:TE196664 ADA196657:ADA196664 AMW196657:AMW196664 AWS196657:AWS196664 BGO196657:BGO196664 BQK196657:BQK196664 CAG196657:CAG196664 CKC196657:CKC196664 CTY196657:CTY196664 DDU196657:DDU196664 DNQ196657:DNQ196664 DXM196657:DXM196664 EHI196657:EHI196664 ERE196657:ERE196664 FBA196657:FBA196664 FKW196657:FKW196664 FUS196657:FUS196664 GEO196657:GEO196664 GOK196657:GOK196664 GYG196657:GYG196664 HIC196657:HIC196664 HRY196657:HRY196664 IBU196657:IBU196664 ILQ196657:ILQ196664 IVM196657:IVM196664 JFI196657:JFI196664 JPE196657:JPE196664 JZA196657:JZA196664 KIW196657:KIW196664 KSS196657:KSS196664 LCO196657:LCO196664 LMK196657:LMK196664 LWG196657:LWG196664 MGC196657:MGC196664 MPY196657:MPY196664 MZU196657:MZU196664 NJQ196657:NJQ196664 NTM196657:NTM196664 ODI196657:ODI196664 ONE196657:ONE196664 OXA196657:OXA196664 PGW196657:PGW196664 PQS196657:PQS196664 QAO196657:QAO196664 QKK196657:QKK196664 QUG196657:QUG196664 REC196657:REC196664 RNY196657:RNY196664 RXU196657:RXU196664 SHQ196657:SHQ196664 SRM196657:SRM196664 TBI196657:TBI196664 TLE196657:TLE196664 TVA196657:TVA196664 UEW196657:UEW196664 UOS196657:UOS196664 UYO196657:UYO196664 VIK196657:VIK196664 VSG196657:VSG196664 WCC196657:WCC196664 WLY196657:WLY196664 WVU196657:WVU196664 N262193:N262200 JI262193:JI262200 TE262193:TE262200 ADA262193:ADA262200 AMW262193:AMW262200 AWS262193:AWS262200 BGO262193:BGO262200 BQK262193:BQK262200 CAG262193:CAG262200 CKC262193:CKC262200 CTY262193:CTY262200 DDU262193:DDU262200 DNQ262193:DNQ262200 DXM262193:DXM262200 EHI262193:EHI262200 ERE262193:ERE262200 FBA262193:FBA262200 FKW262193:FKW262200 FUS262193:FUS262200 GEO262193:GEO262200 GOK262193:GOK262200 GYG262193:GYG262200 HIC262193:HIC262200 HRY262193:HRY262200 IBU262193:IBU262200 ILQ262193:ILQ262200 IVM262193:IVM262200 JFI262193:JFI262200 JPE262193:JPE262200 JZA262193:JZA262200 KIW262193:KIW262200 KSS262193:KSS262200 LCO262193:LCO262200 LMK262193:LMK262200 LWG262193:LWG262200 MGC262193:MGC262200 MPY262193:MPY262200 MZU262193:MZU262200 NJQ262193:NJQ262200 NTM262193:NTM262200 ODI262193:ODI262200 ONE262193:ONE262200 OXA262193:OXA262200 PGW262193:PGW262200 PQS262193:PQS262200 QAO262193:QAO262200 QKK262193:QKK262200 QUG262193:QUG262200 REC262193:REC262200 RNY262193:RNY262200 RXU262193:RXU262200 SHQ262193:SHQ262200 SRM262193:SRM262200 TBI262193:TBI262200 TLE262193:TLE262200 TVA262193:TVA262200 UEW262193:UEW262200 UOS262193:UOS262200 UYO262193:UYO262200 VIK262193:VIK262200 VSG262193:VSG262200 WCC262193:WCC262200 WLY262193:WLY262200 WVU262193:WVU262200 N327729:N327736 JI327729:JI327736 TE327729:TE327736 ADA327729:ADA327736 AMW327729:AMW327736 AWS327729:AWS327736 BGO327729:BGO327736 BQK327729:BQK327736 CAG327729:CAG327736 CKC327729:CKC327736 CTY327729:CTY327736 DDU327729:DDU327736 DNQ327729:DNQ327736 DXM327729:DXM327736 EHI327729:EHI327736 ERE327729:ERE327736 FBA327729:FBA327736 FKW327729:FKW327736 FUS327729:FUS327736 GEO327729:GEO327736 GOK327729:GOK327736 GYG327729:GYG327736 HIC327729:HIC327736 HRY327729:HRY327736 IBU327729:IBU327736 ILQ327729:ILQ327736 IVM327729:IVM327736 JFI327729:JFI327736 JPE327729:JPE327736 JZA327729:JZA327736 KIW327729:KIW327736 KSS327729:KSS327736 LCO327729:LCO327736 LMK327729:LMK327736 LWG327729:LWG327736 MGC327729:MGC327736 MPY327729:MPY327736 MZU327729:MZU327736 NJQ327729:NJQ327736 NTM327729:NTM327736 ODI327729:ODI327736 ONE327729:ONE327736 OXA327729:OXA327736 PGW327729:PGW327736 PQS327729:PQS327736 QAO327729:QAO327736 QKK327729:QKK327736 QUG327729:QUG327736 REC327729:REC327736 RNY327729:RNY327736 RXU327729:RXU327736 SHQ327729:SHQ327736 SRM327729:SRM327736 TBI327729:TBI327736 TLE327729:TLE327736 TVA327729:TVA327736 UEW327729:UEW327736 UOS327729:UOS327736 UYO327729:UYO327736 VIK327729:VIK327736 VSG327729:VSG327736 WCC327729:WCC327736 WLY327729:WLY327736 WVU327729:WVU327736 N393265:N393272 JI393265:JI393272 TE393265:TE393272 ADA393265:ADA393272 AMW393265:AMW393272 AWS393265:AWS393272 BGO393265:BGO393272 BQK393265:BQK393272 CAG393265:CAG393272 CKC393265:CKC393272 CTY393265:CTY393272 DDU393265:DDU393272 DNQ393265:DNQ393272 DXM393265:DXM393272 EHI393265:EHI393272 ERE393265:ERE393272 FBA393265:FBA393272 FKW393265:FKW393272 FUS393265:FUS393272 GEO393265:GEO393272 GOK393265:GOK393272 GYG393265:GYG393272 HIC393265:HIC393272 HRY393265:HRY393272 IBU393265:IBU393272 ILQ393265:ILQ393272 IVM393265:IVM393272 JFI393265:JFI393272 JPE393265:JPE393272 JZA393265:JZA393272 KIW393265:KIW393272 KSS393265:KSS393272 LCO393265:LCO393272 LMK393265:LMK393272 LWG393265:LWG393272 MGC393265:MGC393272 MPY393265:MPY393272 MZU393265:MZU393272 NJQ393265:NJQ393272 NTM393265:NTM393272 ODI393265:ODI393272 ONE393265:ONE393272 OXA393265:OXA393272 PGW393265:PGW393272 PQS393265:PQS393272 QAO393265:QAO393272 QKK393265:QKK393272 QUG393265:QUG393272 REC393265:REC393272 RNY393265:RNY393272 RXU393265:RXU393272 SHQ393265:SHQ393272 SRM393265:SRM393272 TBI393265:TBI393272 TLE393265:TLE393272 TVA393265:TVA393272 UEW393265:UEW393272 UOS393265:UOS393272 UYO393265:UYO393272 VIK393265:VIK393272 VSG393265:VSG393272 WCC393265:WCC393272 WLY393265:WLY393272 WVU393265:WVU393272 N458801:N458808 JI458801:JI458808 TE458801:TE458808 ADA458801:ADA458808 AMW458801:AMW458808 AWS458801:AWS458808 BGO458801:BGO458808 BQK458801:BQK458808 CAG458801:CAG458808 CKC458801:CKC458808 CTY458801:CTY458808 DDU458801:DDU458808 DNQ458801:DNQ458808 DXM458801:DXM458808 EHI458801:EHI458808 ERE458801:ERE458808 FBA458801:FBA458808 FKW458801:FKW458808 FUS458801:FUS458808 GEO458801:GEO458808 GOK458801:GOK458808 GYG458801:GYG458808 HIC458801:HIC458808 HRY458801:HRY458808 IBU458801:IBU458808 ILQ458801:ILQ458808 IVM458801:IVM458808 JFI458801:JFI458808 JPE458801:JPE458808 JZA458801:JZA458808 KIW458801:KIW458808 KSS458801:KSS458808 LCO458801:LCO458808 LMK458801:LMK458808 LWG458801:LWG458808 MGC458801:MGC458808 MPY458801:MPY458808 MZU458801:MZU458808 NJQ458801:NJQ458808 NTM458801:NTM458808 ODI458801:ODI458808 ONE458801:ONE458808 OXA458801:OXA458808 PGW458801:PGW458808 PQS458801:PQS458808 QAO458801:QAO458808 QKK458801:QKK458808 QUG458801:QUG458808 REC458801:REC458808 RNY458801:RNY458808 RXU458801:RXU458808 SHQ458801:SHQ458808 SRM458801:SRM458808 TBI458801:TBI458808 TLE458801:TLE458808 TVA458801:TVA458808 UEW458801:UEW458808 UOS458801:UOS458808 UYO458801:UYO458808 VIK458801:VIK458808 VSG458801:VSG458808 WCC458801:WCC458808 WLY458801:WLY458808 WVU458801:WVU458808 N524337:N524344 JI524337:JI524344 TE524337:TE524344 ADA524337:ADA524344 AMW524337:AMW524344 AWS524337:AWS524344 BGO524337:BGO524344 BQK524337:BQK524344 CAG524337:CAG524344 CKC524337:CKC524344 CTY524337:CTY524344 DDU524337:DDU524344 DNQ524337:DNQ524344 DXM524337:DXM524344 EHI524337:EHI524344 ERE524337:ERE524344 FBA524337:FBA524344 FKW524337:FKW524344 FUS524337:FUS524344 GEO524337:GEO524344 GOK524337:GOK524344 GYG524337:GYG524344 HIC524337:HIC524344 HRY524337:HRY524344 IBU524337:IBU524344 ILQ524337:ILQ524344 IVM524337:IVM524344 JFI524337:JFI524344 JPE524337:JPE524344 JZA524337:JZA524344 KIW524337:KIW524344 KSS524337:KSS524344 LCO524337:LCO524344 LMK524337:LMK524344 LWG524337:LWG524344 MGC524337:MGC524344 MPY524337:MPY524344 MZU524337:MZU524344 NJQ524337:NJQ524344 NTM524337:NTM524344 ODI524337:ODI524344 ONE524337:ONE524344 OXA524337:OXA524344 PGW524337:PGW524344 PQS524337:PQS524344 QAO524337:QAO524344 QKK524337:QKK524344 QUG524337:QUG524344 REC524337:REC524344 RNY524337:RNY524344 RXU524337:RXU524344 SHQ524337:SHQ524344 SRM524337:SRM524344 TBI524337:TBI524344 TLE524337:TLE524344 TVA524337:TVA524344 UEW524337:UEW524344 UOS524337:UOS524344 UYO524337:UYO524344 VIK524337:VIK524344 VSG524337:VSG524344 WCC524337:WCC524344 WLY524337:WLY524344 WVU524337:WVU524344 N589873:N589880 JI589873:JI589880 TE589873:TE589880 ADA589873:ADA589880 AMW589873:AMW589880 AWS589873:AWS589880 BGO589873:BGO589880 BQK589873:BQK589880 CAG589873:CAG589880 CKC589873:CKC589880 CTY589873:CTY589880 DDU589873:DDU589880 DNQ589873:DNQ589880 DXM589873:DXM589880 EHI589873:EHI589880 ERE589873:ERE589880 FBA589873:FBA589880 FKW589873:FKW589880 FUS589873:FUS589880 GEO589873:GEO589880 GOK589873:GOK589880 GYG589873:GYG589880 HIC589873:HIC589880 HRY589873:HRY589880 IBU589873:IBU589880 ILQ589873:ILQ589880 IVM589873:IVM589880 JFI589873:JFI589880 JPE589873:JPE589880 JZA589873:JZA589880 KIW589873:KIW589880 KSS589873:KSS589880 LCO589873:LCO589880 LMK589873:LMK589880 LWG589873:LWG589880 MGC589873:MGC589880 MPY589873:MPY589880 MZU589873:MZU589880 NJQ589873:NJQ589880 NTM589873:NTM589880 ODI589873:ODI589880 ONE589873:ONE589880 OXA589873:OXA589880 PGW589873:PGW589880 PQS589873:PQS589880 QAO589873:QAO589880 QKK589873:QKK589880 QUG589873:QUG589880 REC589873:REC589880 RNY589873:RNY589880 RXU589873:RXU589880 SHQ589873:SHQ589880 SRM589873:SRM589880 TBI589873:TBI589880 TLE589873:TLE589880 TVA589873:TVA589880 UEW589873:UEW589880 UOS589873:UOS589880 UYO589873:UYO589880 VIK589873:VIK589880 VSG589873:VSG589880 WCC589873:WCC589880 WLY589873:WLY589880 WVU589873:WVU589880 N655409:N655416 JI655409:JI655416 TE655409:TE655416 ADA655409:ADA655416 AMW655409:AMW655416 AWS655409:AWS655416 BGO655409:BGO655416 BQK655409:BQK655416 CAG655409:CAG655416 CKC655409:CKC655416 CTY655409:CTY655416 DDU655409:DDU655416 DNQ655409:DNQ655416 DXM655409:DXM655416 EHI655409:EHI655416 ERE655409:ERE655416 FBA655409:FBA655416 FKW655409:FKW655416 FUS655409:FUS655416 GEO655409:GEO655416 GOK655409:GOK655416 GYG655409:GYG655416 HIC655409:HIC655416 HRY655409:HRY655416 IBU655409:IBU655416 ILQ655409:ILQ655416 IVM655409:IVM655416 JFI655409:JFI655416 JPE655409:JPE655416 JZA655409:JZA655416 KIW655409:KIW655416 KSS655409:KSS655416 LCO655409:LCO655416 LMK655409:LMK655416 LWG655409:LWG655416 MGC655409:MGC655416 MPY655409:MPY655416 MZU655409:MZU655416 NJQ655409:NJQ655416 NTM655409:NTM655416 ODI655409:ODI655416 ONE655409:ONE655416 OXA655409:OXA655416 PGW655409:PGW655416 PQS655409:PQS655416 QAO655409:QAO655416 QKK655409:QKK655416 QUG655409:QUG655416 REC655409:REC655416 RNY655409:RNY655416 RXU655409:RXU655416 SHQ655409:SHQ655416 SRM655409:SRM655416 TBI655409:TBI655416 TLE655409:TLE655416 TVA655409:TVA655416 UEW655409:UEW655416 UOS655409:UOS655416 UYO655409:UYO655416 VIK655409:VIK655416 VSG655409:VSG655416 WCC655409:WCC655416 WLY655409:WLY655416 WVU655409:WVU655416 N720945:N720952 JI720945:JI720952 TE720945:TE720952 ADA720945:ADA720952 AMW720945:AMW720952 AWS720945:AWS720952 BGO720945:BGO720952 BQK720945:BQK720952 CAG720945:CAG720952 CKC720945:CKC720952 CTY720945:CTY720952 DDU720945:DDU720952 DNQ720945:DNQ720952 DXM720945:DXM720952 EHI720945:EHI720952 ERE720945:ERE720952 FBA720945:FBA720952 FKW720945:FKW720952 FUS720945:FUS720952 GEO720945:GEO720952 GOK720945:GOK720952 GYG720945:GYG720952 HIC720945:HIC720952 HRY720945:HRY720952 IBU720945:IBU720952 ILQ720945:ILQ720952 IVM720945:IVM720952 JFI720945:JFI720952 JPE720945:JPE720952 JZA720945:JZA720952 KIW720945:KIW720952 KSS720945:KSS720952 LCO720945:LCO720952 LMK720945:LMK720952 LWG720945:LWG720952 MGC720945:MGC720952 MPY720945:MPY720952 MZU720945:MZU720952 NJQ720945:NJQ720952 NTM720945:NTM720952 ODI720945:ODI720952 ONE720945:ONE720952 OXA720945:OXA720952 PGW720945:PGW720952 PQS720945:PQS720952 QAO720945:QAO720952 QKK720945:QKK720952 QUG720945:QUG720952 REC720945:REC720952 RNY720945:RNY720952 RXU720945:RXU720952 SHQ720945:SHQ720952 SRM720945:SRM720952 TBI720945:TBI720952 TLE720945:TLE720952 TVA720945:TVA720952 UEW720945:UEW720952 UOS720945:UOS720952 UYO720945:UYO720952 VIK720945:VIK720952 VSG720945:VSG720952 WCC720945:WCC720952 WLY720945:WLY720952 WVU720945:WVU720952 N786481:N786488 JI786481:JI786488 TE786481:TE786488 ADA786481:ADA786488 AMW786481:AMW786488 AWS786481:AWS786488 BGO786481:BGO786488 BQK786481:BQK786488 CAG786481:CAG786488 CKC786481:CKC786488 CTY786481:CTY786488 DDU786481:DDU786488 DNQ786481:DNQ786488 DXM786481:DXM786488 EHI786481:EHI786488 ERE786481:ERE786488 FBA786481:FBA786488 FKW786481:FKW786488 FUS786481:FUS786488 GEO786481:GEO786488 GOK786481:GOK786488 GYG786481:GYG786488 HIC786481:HIC786488 HRY786481:HRY786488 IBU786481:IBU786488 ILQ786481:ILQ786488 IVM786481:IVM786488 JFI786481:JFI786488 JPE786481:JPE786488 JZA786481:JZA786488 KIW786481:KIW786488 KSS786481:KSS786488 LCO786481:LCO786488 LMK786481:LMK786488 LWG786481:LWG786488 MGC786481:MGC786488 MPY786481:MPY786488 MZU786481:MZU786488 NJQ786481:NJQ786488 NTM786481:NTM786488 ODI786481:ODI786488 ONE786481:ONE786488 OXA786481:OXA786488 PGW786481:PGW786488 PQS786481:PQS786488 QAO786481:QAO786488 QKK786481:QKK786488 QUG786481:QUG786488 REC786481:REC786488 RNY786481:RNY786488 RXU786481:RXU786488 SHQ786481:SHQ786488 SRM786481:SRM786488 TBI786481:TBI786488 TLE786481:TLE786488 TVA786481:TVA786488 UEW786481:UEW786488 UOS786481:UOS786488 UYO786481:UYO786488 VIK786481:VIK786488 VSG786481:VSG786488 WCC786481:WCC786488 WLY786481:WLY786488 WVU786481:WVU786488 N852017:N852024 JI852017:JI852024 TE852017:TE852024 ADA852017:ADA852024 AMW852017:AMW852024 AWS852017:AWS852024 BGO852017:BGO852024 BQK852017:BQK852024 CAG852017:CAG852024 CKC852017:CKC852024 CTY852017:CTY852024 DDU852017:DDU852024 DNQ852017:DNQ852024 DXM852017:DXM852024 EHI852017:EHI852024 ERE852017:ERE852024 FBA852017:FBA852024 FKW852017:FKW852024 FUS852017:FUS852024 GEO852017:GEO852024 GOK852017:GOK852024 GYG852017:GYG852024 HIC852017:HIC852024 HRY852017:HRY852024 IBU852017:IBU852024 ILQ852017:ILQ852024 IVM852017:IVM852024 JFI852017:JFI852024 JPE852017:JPE852024 JZA852017:JZA852024 KIW852017:KIW852024 KSS852017:KSS852024 LCO852017:LCO852024 LMK852017:LMK852024 LWG852017:LWG852024 MGC852017:MGC852024 MPY852017:MPY852024 MZU852017:MZU852024 NJQ852017:NJQ852024 NTM852017:NTM852024 ODI852017:ODI852024 ONE852017:ONE852024 OXA852017:OXA852024 PGW852017:PGW852024 PQS852017:PQS852024 QAO852017:QAO852024 QKK852017:QKK852024 QUG852017:QUG852024 REC852017:REC852024 RNY852017:RNY852024 RXU852017:RXU852024 SHQ852017:SHQ852024 SRM852017:SRM852024 TBI852017:TBI852024 TLE852017:TLE852024 TVA852017:TVA852024 UEW852017:UEW852024 UOS852017:UOS852024 UYO852017:UYO852024 VIK852017:VIK852024 VSG852017:VSG852024 WCC852017:WCC852024 WLY852017:WLY852024 WVU852017:WVU852024 N917553:N917560 JI917553:JI917560 TE917553:TE917560 ADA917553:ADA917560 AMW917553:AMW917560 AWS917553:AWS917560 BGO917553:BGO917560 BQK917553:BQK917560 CAG917553:CAG917560 CKC917553:CKC917560 CTY917553:CTY917560 DDU917553:DDU917560 DNQ917553:DNQ917560 DXM917553:DXM917560 EHI917553:EHI917560 ERE917553:ERE917560 FBA917553:FBA917560 FKW917553:FKW917560 FUS917553:FUS917560 GEO917553:GEO917560 GOK917553:GOK917560 GYG917553:GYG917560 HIC917553:HIC917560 HRY917553:HRY917560 IBU917553:IBU917560 ILQ917553:ILQ917560 IVM917553:IVM917560 JFI917553:JFI917560 JPE917553:JPE917560 JZA917553:JZA917560 KIW917553:KIW917560 KSS917553:KSS917560 LCO917553:LCO917560 LMK917553:LMK917560 LWG917553:LWG917560 MGC917553:MGC917560 MPY917553:MPY917560 MZU917553:MZU917560 NJQ917553:NJQ917560 NTM917553:NTM917560 ODI917553:ODI917560 ONE917553:ONE917560 OXA917553:OXA917560 PGW917553:PGW917560 PQS917553:PQS917560 QAO917553:QAO917560 QKK917553:QKK917560 QUG917553:QUG917560 REC917553:REC917560 RNY917553:RNY917560 RXU917553:RXU917560 SHQ917553:SHQ917560 SRM917553:SRM917560 TBI917553:TBI917560 TLE917553:TLE917560 TVA917553:TVA917560 UEW917553:UEW917560 UOS917553:UOS917560 UYO917553:UYO917560 VIK917553:VIK917560 VSG917553:VSG917560 WCC917553:WCC917560 WLY917553:WLY917560 WVU917553:WVU917560 N983089:N983096 JI983089:JI983096 TE983089:TE983096 ADA983089:ADA983096 AMW983089:AMW983096 AWS983089:AWS983096 BGO983089:BGO983096 BQK983089:BQK983096 CAG983089:CAG983096 CKC983089:CKC983096 CTY983089:CTY983096 DDU983089:DDU983096 DNQ983089:DNQ983096 DXM983089:DXM983096 EHI983089:EHI983096 ERE983089:ERE983096 FBA983089:FBA983096 FKW983089:FKW983096 FUS983089:FUS983096 GEO983089:GEO983096 GOK983089:GOK983096 GYG983089:GYG983096 HIC983089:HIC983096 HRY983089:HRY983096 IBU983089:IBU983096 ILQ983089:ILQ983096 IVM983089:IVM983096 JFI983089:JFI983096 JPE983089:JPE983096 JZA983089:JZA983096 KIW983089:KIW983096 KSS983089:KSS983096 LCO983089:LCO983096 LMK983089:LMK983096 LWG983089:LWG983096 MGC983089:MGC983096 MPY983089:MPY983096 MZU983089:MZU983096 NJQ983089:NJQ983096 NTM983089:NTM983096 ODI983089:ODI983096 ONE983089:ONE983096 OXA983089:OXA983096 PGW983089:PGW983096 PQS983089:PQS983096 QAO983089:QAO983096 QKK983089:QKK983096 QUG983089:QUG983096 REC983089:REC983096 RNY983089:RNY983096 RXU983089:RXU983096 SHQ983089:SHQ983096 SRM983089:SRM983096 TBI983089:TBI983096 TLE983089:TLE983096 TVA983089:TVA983096 UEW983089:UEW983096 UOS983089:UOS983096 UYO983089:UYO983096 VIK983089:VIK983096 VSG983089:VSG983096 WCC983089:WCC983096 WLY983089:WLY983096 N49:N56"/>
    <dataValidation type="list" allowBlank="1" showInputMessage="1" showErrorMessage="1" sqref="JF4:JF9 TB4:TB9 ACX4:ACX9 AMT4:AMT9 AWP4:AWP9 BGL4:BGL9 BQH4:BQH9 CAD4:CAD9 CJZ4:CJZ9 CTV4:CTV9 DDR4:DDR9 DNN4:DNN9 DXJ4:DXJ9 EHF4:EHF9 ERB4:ERB9 FAX4:FAX9 FKT4:FKT9 FUP4:FUP9 GEL4:GEL9 GOH4:GOH9 GYD4:GYD9 HHZ4:HHZ9 HRV4:HRV9 IBR4:IBR9 ILN4:ILN9 IVJ4:IVJ9 JFF4:JFF9 JPB4:JPB9 JYX4:JYX9 KIT4:KIT9 KSP4:KSP9 LCL4:LCL9 LMH4:LMH9 LWD4:LWD9 MFZ4:MFZ9 MPV4:MPV9 MZR4:MZR9 NJN4:NJN9 NTJ4:NTJ9 ODF4:ODF9 ONB4:ONB9 OWX4:OWX9 PGT4:PGT9 PQP4:PQP9 QAL4:QAL9 QKH4:QKH9 QUD4:QUD9 RDZ4:RDZ9 RNV4:RNV9 RXR4:RXR9 SHN4:SHN9 SRJ4:SRJ9 TBF4:TBF9 TLB4:TLB9 TUX4:TUX9 UET4:UET9 UOP4:UOP9 UYL4:UYL9 VIH4:VIH9 VSD4:VSD9 WBZ4:WBZ9 WLV4:WLV9 WVR4:WVR9 K65540:K65545 JF65540:JF65545 TB65540:TB65545 ACX65540:ACX65545 AMT65540:AMT65545 AWP65540:AWP65545 BGL65540:BGL65545 BQH65540:BQH65545 CAD65540:CAD65545 CJZ65540:CJZ65545 CTV65540:CTV65545 DDR65540:DDR65545 DNN65540:DNN65545 DXJ65540:DXJ65545 EHF65540:EHF65545 ERB65540:ERB65545 FAX65540:FAX65545 FKT65540:FKT65545 FUP65540:FUP65545 GEL65540:GEL65545 GOH65540:GOH65545 GYD65540:GYD65545 HHZ65540:HHZ65545 HRV65540:HRV65545 IBR65540:IBR65545 ILN65540:ILN65545 IVJ65540:IVJ65545 JFF65540:JFF65545 JPB65540:JPB65545 JYX65540:JYX65545 KIT65540:KIT65545 KSP65540:KSP65545 LCL65540:LCL65545 LMH65540:LMH65545 LWD65540:LWD65545 MFZ65540:MFZ65545 MPV65540:MPV65545 MZR65540:MZR65545 NJN65540:NJN65545 NTJ65540:NTJ65545 ODF65540:ODF65545 ONB65540:ONB65545 OWX65540:OWX65545 PGT65540:PGT65545 PQP65540:PQP65545 QAL65540:QAL65545 QKH65540:QKH65545 QUD65540:QUD65545 RDZ65540:RDZ65545 RNV65540:RNV65545 RXR65540:RXR65545 SHN65540:SHN65545 SRJ65540:SRJ65545 TBF65540:TBF65545 TLB65540:TLB65545 TUX65540:TUX65545 UET65540:UET65545 UOP65540:UOP65545 UYL65540:UYL65545 VIH65540:VIH65545 VSD65540:VSD65545 WBZ65540:WBZ65545 WLV65540:WLV65545 WVR65540:WVR65545 K131076:K131081 JF131076:JF131081 TB131076:TB131081 ACX131076:ACX131081 AMT131076:AMT131081 AWP131076:AWP131081 BGL131076:BGL131081 BQH131076:BQH131081 CAD131076:CAD131081 CJZ131076:CJZ131081 CTV131076:CTV131081 DDR131076:DDR131081 DNN131076:DNN131081 DXJ131076:DXJ131081 EHF131076:EHF131081 ERB131076:ERB131081 FAX131076:FAX131081 FKT131076:FKT131081 FUP131076:FUP131081 GEL131076:GEL131081 GOH131076:GOH131081 GYD131076:GYD131081 HHZ131076:HHZ131081 HRV131076:HRV131081 IBR131076:IBR131081 ILN131076:ILN131081 IVJ131076:IVJ131081 JFF131076:JFF131081 JPB131076:JPB131081 JYX131076:JYX131081 KIT131076:KIT131081 KSP131076:KSP131081 LCL131076:LCL131081 LMH131076:LMH131081 LWD131076:LWD131081 MFZ131076:MFZ131081 MPV131076:MPV131081 MZR131076:MZR131081 NJN131076:NJN131081 NTJ131076:NTJ131081 ODF131076:ODF131081 ONB131076:ONB131081 OWX131076:OWX131081 PGT131076:PGT131081 PQP131076:PQP131081 QAL131076:QAL131081 QKH131076:QKH131081 QUD131076:QUD131081 RDZ131076:RDZ131081 RNV131076:RNV131081 RXR131076:RXR131081 SHN131076:SHN131081 SRJ131076:SRJ131081 TBF131076:TBF131081 TLB131076:TLB131081 TUX131076:TUX131081 UET131076:UET131081 UOP131076:UOP131081 UYL131076:UYL131081 VIH131076:VIH131081 VSD131076:VSD131081 WBZ131076:WBZ131081 WLV131076:WLV131081 WVR131076:WVR131081 K196612:K196617 JF196612:JF196617 TB196612:TB196617 ACX196612:ACX196617 AMT196612:AMT196617 AWP196612:AWP196617 BGL196612:BGL196617 BQH196612:BQH196617 CAD196612:CAD196617 CJZ196612:CJZ196617 CTV196612:CTV196617 DDR196612:DDR196617 DNN196612:DNN196617 DXJ196612:DXJ196617 EHF196612:EHF196617 ERB196612:ERB196617 FAX196612:FAX196617 FKT196612:FKT196617 FUP196612:FUP196617 GEL196612:GEL196617 GOH196612:GOH196617 GYD196612:GYD196617 HHZ196612:HHZ196617 HRV196612:HRV196617 IBR196612:IBR196617 ILN196612:ILN196617 IVJ196612:IVJ196617 JFF196612:JFF196617 JPB196612:JPB196617 JYX196612:JYX196617 KIT196612:KIT196617 KSP196612:KSP196617 LCL196612:LCL196617 LMH196612:LMH196617 LWD196612:LWD196617 MFZ196612:MFZ196617 MPV196612:MPV196617 MZR196612:MZR196617 NJN196612:NJN196617 NTJ196612:NTJ196617 ODF196612:ODF196617 ONB196612:ONB196617 OWX196612:OWX196617 PGT196612:PGT196617 PQP196612:PQP196617 QAL196612:QAL196617 QKH196612:QKH196617 QUD196612:QUD196617 RDZ196612:RDZ196617 RNV196612:RNV196617 RXR196612:RXR196617 SHN196612:SHN196617 SRJ196612:SRJ196617 TBF196612:TBF196617 TLB196612:TLB196617 TUX196612:TUX196617 UET196612:UET196617 UOP196612:UOP196617 UYL196612:UYL196617 VIH196612:VIH196617 VSD196612:VSD196617 WBZ196612:WBZ196617 WLV196612:WLV196617 WVR196612:WVR196617 K262148:K262153 JF262148:JF262153 TB262148:TB262153 ACX262148:ACX262153 AMT262148:AMT262153 AWP262148:AWP262153 BGL262148:BGL262153 BQH262148:BQH262153 CAD262148:CAD262153 CJZ262148:CJZ262153 CTV262148:CTV262153 DDR262148:DDR262153 DNN262148:DNN262153 DXJ262148:DXJ262153 EHF262148:EHF262153 ERB262148:ERB262153 FAX262148:FAX262153 FKT262148:FKT262153 FUP262148:FUP262153 GEL262148:GEL262153 GOH262148:GOH262153 GYD262148:GYD262153 HHZ262148:HHZ262153 HRV262148:HRV262153 IBR262148:IBR262153 ILN262148:ILN262153 IVJ262148:IVJ262153 JFF262148:JFF262153 JPB262148:JPB262153 JYX262148:JYX262153 KIT262148:KIT262153 KSP262148:KSP262153 LCL262148:LCL262153 LMH262148:LMH262153 LWD262148:LWD262153 MFZ262148:MFZ262153 MPV262148:MPV262153 MZR262148:MZR262153 NJN262148:NJN262153 NTJ262148:NTJ262153 ODF262148:ODF262153 ONB262148:ONB262153 OWX262148:OWX262153 PGT262148:PGT262153 PQP262148:PQP262153 QAL262148:QAL262153 QKH262148:QKH262153 QUD262148:QUD262153 RDZ262148:RDZ262153 RNV262148:RNV262153 RXR262148:RXR262153 SHN262148:SHN262153 SRJ262148:SRJ262153 TBF262148:TBF262153 TLB262148:TLB262153 TUX262148:TUX262153 UET262148:UET262153 UOP262148:UOP262153 UYL262148:UYL262153 VIH262148:VIH262153 VSD262148:VSD262153 WBZ262148:WBZ262153 WLV262148:WLV262153 WVR262148:WVR262153 K327684:K327689 JF327684:JF327689 TB327684:TB327689 ACX327684:ACX327689 AMT327684:AMT327689 AWP327684:AWP327689 BGL327684:BGL327689 BQH327684:BQH327689 CAD327684:CAD327689 CJZ327684:CJZ327689 CTV327684:CTV327689 DDR327684:DDR327689 DNN327684:DNN327689 DXJ327684:DXJ327689 EHF327684:EHF327689 ERB327684:ERB327689 FAX327684:FAX327689 FKT327684:FKT327689 FUP327684:FUP327689 GEL327684:GEL327689 GOH327684:GOH327689 GYD327684:GYD327689 HHZ327684:HHZ327689 HRV327684:HRV327689 IBR327684:IBR327689 ILN327684:ILN327689 IVJ327684:IVJ327689 JFF327684:JFF327689 JPB327684:JPB327689 JYX327684:JYX327689 KIT327684:KIT327689 KSP327684:KSP327689 LCL327684:LCL327689 LMH327684:LMH327689 LWD327684:LWD327689 MFZ327684:MFZ327689 MPV327684:MPV327689 MZR327684:MZR327689 NJN327684:NJN327689 NTJ327684:NTJ327689 ODF327684:ODF327689 ONB327684:ONB327689 OWX327684:OWX327689 PGT327684:PGT327689 PQP327684:PQP327689 QAL327684:QAL327689 QKH327684:QKH327689 QUD327684:QUD327689 RDZ327684:RDZ327689 RNV327684:RNV327689 RXR327684:RXR327689 SHN327684:SHN327689 SRJ327684:SRJ327689 TBF327684:TBF327689 TLB327684:TLB327689 TUX327684:TUX327689 UET327684:UET327689 UOP327684:UOP327689 UYL327684:UYL327689 VIH327684:VIH327689 VSD327684:VSD327689 WBZ327684:WBZ327689 WLV327684:WLV327689 WVR327684:WVR327689 K393220:K393225 JF393220:JF393225 TB393220:TB393225 ACX393220:ACX393225 AMT393220:AMT393225 AWP393220:AWP393225 BGL393220:BGL393225 BQH393220:BQH393225 CAD393220:CAD393225 CJZ393220:CJZ393225 CTV393220:CTV393225 DDR393220:DDR393225 DNN393220:DNN393225 DXJ393220:DXJ393225 EHF393220:EHF393225 ERB393220:ERB393225 FAX393220:FAX393225 FKT393220:FKT393225 FUP393220:FUP393225 GEL393220:GEL393225 GOH393220:GOH393225 GYD393220:GYD393225 HHZ393220:HHZ393225 HRV393220:HRV393225 IBR393220:IBR393225 ILN393220:ILN393225 IVJ393220:IVJ393225 JFF393220:JFF393225 JPB393220:JPB393225 JYX393220:JYX393225 KIT393220:KIT393225 KSP393220:KSP393225 LCL393220:LCL393225 LMH393220:LMH393225 LWD393220:LWD393225 MFZ393220:MFZ393225 MPV393220:MPV393225 MZR393220:MZR393225 NJN393220:NJN393225 NTJ393220:NTJ393225 ODF393220:ODF393225 ONB393220:ONB393225 OWX393220:OWX393225 PGT393220:PGT393225 PQP393220:PQP393225 QAL393220:QAL393225 QKH393220:QKH393225 QUD393220:QUD393225 RDZ393220:RDZ393225 RNV393220:RNV393225 RXR393220:RXR393225 SHN393220:SHN393225 SRJ393220:SRJ393225 TBF393220:TBF393225 TLB393220:TLB393225 TUX393220:TUX393225 UET393220:UET393225 UOP393220:UOP393225 UYL393220:UYL393225 VIH393220:VIH393225 VSD393220:VSD393225 WBZ393220:WBZ393225 WLV393220:WLV393225 WVR393220:WVR393225 K458756:K458761 JF458756:JF458761 TB458756:TB458761 ACX458756:ACX458761 AMT458756:AMT458761 AWP458756:AWP458761 BGL458756:BGL458761 BQH458756:BQH458761 CAD458756:CAD458761 CJZ458756:CJZ458761 CTV458756:CTV458761 DDR458756:DDR458761 DNN458756:DNN458761 DXJ458756:DXJ458761 EHF458756:EHF458761 ERB458756:ERB458761 FAX458756:FAX458761 FKT458756:FKT458761 FUP458756:FUP458761 GEL458756:GEL458761 GOH458756:GOH458761 GYD458756:GYD458761 HHZ458756:HHZ458761 HRV458756:HRV458761 IBR458756:IBR458761 ILN458756:ILN458761 IVJ458756:IVJ458761 JFF458756:JFF458761 JPB458756:JPB458761 JYX458756:JYX458761 KIT458756:KIT458761 KSP458756:KSP458761 LCL458756:LCL458761 LMH458756:LMH458761 LWD458756:LWD458761 MFZ458756:MFZ458761 MPV458756:MPV458761 MZR458756:MZR458761 NJN458756:NJN458761 NTJ458756:NTJ458761 ODF458756:ODF458761 ONB458756:ONB458761 OWX458756:OWX458761 PGT458756:PGT458761 PQP458756:PQP458761 QAL458756:QAL458761 QKH458756:QKH458761 QUD458756:QUD458761 RDZ458756:RDZ458761 RNV458756:RNV458761 RXR458756:RXR458761 SHN458756:SHN458761 SRJ458756:SRJ458761 TBF458756:TBF458761 TLB458756:TLB458761 TUX458756:TUX458761 UET458756:UET458761 UOP458756:UOP458761 UYL458756:UYL458761 VIH458756:VIH458761 VSD458756:VSD458761 WBZ458756:WBZ458761 WLV458756:WLV458761 WVR458756:WVR458761 K524292:K524297 JF524292:JF524297 TB524292:TB524297 ACX524292:ACX524297 AMT524292:AMT524297 AWP524292:AWP524297 BGL524292:BGL524297 BQH524292:BQH524297 CAD524292:CAD524297 CJZ524292:CJZ524297 CTV524292:CTV524297 DDR524292:DDR524297 DNN524292:DNN524297 DXJ524292:DXJ524297 EHF524292:EHF524297 ERB524292:ERB524297 FAX524292:FAX524297 FKT524292:FKT524297 FUP524292:FUP524297 GEL524292:GEL524297 GOH524292:GOH524297 GYD524292:GYD524297 HHZ524292:HHZ524297 HRV524292:HRV524297 IBR524292:IBR524297 ILN524292:ILN524297 IVJ524292:IVJ524297 JFF524292:JFF524297 JPB524292:JPB524297 JYX524292:JYX524297 KIT524292:KIT524297 KSP524292:KSP524297 LCL524292:LCL524297 LMH524292:LMH524297 LWD524292:LWD524297 MFZ524292:MFZ524297 MPV524292:MPV524297 MZR524292:MZR524297 NJN524292:NJN524297 NTJ524292:NTJ524297 ODF524292:ODF524297 ONB524292:ONB524297 OWX524292:OWX524297 PGT524292:PGT524297 PQP524292:PQP524297 QAL524292:QAL524297 QKH524292:QKH524297 QUD524292:QUD524297 RDZ524292:RDZ524297 RNV524292:RNV524297 RXR524292:RXR524297 SHN524292:SHN524297 SRJ524292:SRJ524297 TBF524292:TBF524297 TLB524292:TLB524297 TUX524292:TUX524297 UET524292:UET524297 UOP524292:UOP524297 UYL524292:UYL524297 VIH524292:VIH524297 VSD524292:VSD524297 WBZ524292:WBZ524297 WLV524292:WLV524297 WVR524292:WVR524297 K589828:K589833 JF589828:JF589833 TB589828:TB589833 ACX589828:ACX589833 AMT589828:AMT589833 AWP589828:AWP589833 BGL589828:BGL589833 BQH589828:BQH589833 CAD589828:CAD589833 CJZ589828:CJZ589833 CTV589828:CTV589833 DDR589828:DDR589833 DNN589828:DNN589833 DXJ589828:DXJ589833 EHF589828:EHF589833 ERB589828:ERB589833 FAX589828:FAX589833 FKT589828:FKT589833 FUP589828:FUP589833 GEL589828:GEL589833 GOH589828:GOH589833 GYD589828:GYD589833 HHZ589828:HHZ589833 HRV589828:HRV589833 IBR589828:IBR589833 ILN589828:ILN589833 IVJ589828:IVJ589833 JFF589828:JFF589833 JPB589828:JPB589833 JYX589828:JYX589833 KIT589828:KIT589833 KSP589828:KSP589833 LCL589828:LCL589833 LMH589828:LMH589833 LWD589828:LWD589833 MFZ589828:MFZ589833 MPV589828:MPV589833 MZR589828:MZR589833 NJN589828:NJN589833 NTJ589828:NTJ589833 ODF589828:ODF589833 ONB589828:ONB589833 OWX589828:OWX589833 PGT589828:PGT589833 PQP589828:PQP589833 QAL589828:QAL589833 QKH589828:QKH589833 QUD589828:QUD589833 RDZ589828:RDZ589833 RNV589828:RNV589833 RXR589828:RXR589833 SHN589828:SHN589833 SRJ589828:SRJ589833 TBF589828:TBF589833 TLB589828:TLB589833 TUX589828:TUX589833 UET589828:UET589833 UOP589828:UOP589833 UYL589828:UYL589833 VIH589828:VIH589833 VSD589828:VSD589833 WBZ589828:WBZ589833 WLV589828:WLV589833 WVR589828:WVR589833 K655364:K655369 JF655364:JF655369 TB655364:TB655369 ACX655364:ACX655369 AMT655364:AMT655369 AWP655364:AWP655369 BGL655364:BGL655369 BQH655364:BQH655369 CAD655364:CAD655369 CJZ655364:CJZ655369 CTV655364:CTV655369 DDR655364:DDR655369 DNN655364:DNN655369 DXJ655364:DXJ655369 EHF655364:EHF655369 ERB655364:ERB655369 FAX655364:FAX655369 FKT655364:FKT655369 FUP655364:FUP655369 GEL655364:GEL655369 GOH655364:GOH655369 GYD655364:GYD655369 HHZ655364:HHZ655369 HRV655364:HRV655369 IBR655364:IBR655369 ILN655364:ILN655369 IVJ655364:IVJ655369 JFF655364:JFF655369 JPB655364:JPB655369 JYX655364:JYX655369 KIT655364:KIT655369 KSP655364:KSP655369 LCL655364:LCL655369 LMH655364:LMH655369 LWD655364:LWD655369 MFZ655364:MFZ655369 MPV655364:MPV655369 MZR655364:MZR655369 NJN655364:NJN655369 NTJ655364:NTJ655369 ODF655364:ODF655369 ONB655364:ONB655369 OWX655364:OWX655369 PGT655364:PGT655369 PQP655364:PQP655369 QAL655364:QAL655369 QKH655364:QKH655369 QUD655364:QUD655369 RDZ655364:RDZ655369 RNV655364:RNV655369 RXR655364:RXR655369 SHN655364:SHN655369 SRJ655364:SRJ655369 TBF655364:TBF655369 TLB655364:TLB655369 TUX655364:TUX655369 UET655364:UET655369 UOP655364:UOP655369 UYL655364:UYL655369 VIH655364:VIH655369 VSD655364:VSD655369 WBZ655364:WBZ655369 WLV655364:WLV655369 WVR655364:WVR655369 K720900:K720905 JF720900:JF720905 TB720900:TB720905 ACX720900:ACX720905 AMT720900:AMT720905 AWP720900:AWP720905 BGL720900:BGL720905 BQH720900:BQH720905 CAD720900:CAD720905 CJZ720900:CJZ720905 CTV720900:CTV720905 DDR720900:DDR720905 DNN720900:DNN720905 DXJ720900:DXJ720905 EHF720900:EHF720905 ERB720900:ERB720905 FAX720900:FAX720905 FKT720900:FKT720905 FUP720900:FUP720905 GEL720900:GEL720905 GOH720900:GOH720905 GYD720900:GYD720905 HHZ720900:HHZ720905 HRV720900:HRV720905 IBR720900:IBR720905 ILN720900:ILN720905 IVJ720900:IVJ720905 JFF720900:JFF720905 JPB720900:JPB720905 JYX720900:JYX720905 KIT720900:KIT720905 KSP720900:KSP720905 LCL720900:LCL720905 LMH720900:LMH720905 LWD720900:LWD720905 MFZ720900:MFZ720905 MPV720900:MPV720905 MZR720900:MZR720905 NJN720900:NJN720905 NTJ720900:NTJ720905 ODF720900:ODF720905 ONB720900:ONB720905 OWX720900:OWX720905 PGT720900:PGT720905 PQP720900:PQP720905 QAL720900:QAL720905 QKH720900:QKH720905 QUD720900:QUD720905 RDZ720900:RDZ720905 RNV720900:RNV720905 RXR720900:RXR720905 SHN720900:SHN720905 SRJ720900:SRJ720905 TBF720900:TBF720905 TLB720900:TLB720905 TUX720900:TUX720905 UET720900:UET720905 UOP720900:UOP720905 UYL720900:UYL720905 VIH720900:VIH720905 VSD720900:VSD720905 WBZ720900:WBZ720905 WLV720900:WLV720905 WVR720900:WVR720905 K786436:K786441 JF786436:JF786441 TB786436:TB786441 ACX786436:ACX786441 AMT786436:AMT786441 AWP786436:AWP786441 BGL786436:BGL786441 BQH786436:BQH786441 CAD786436:CAD786441 CJZ786436:CJZ786441 CTV786436:CTV786441 DDR786436:DDR786441 DNN786436:DNN786441 DXJ786436:DXJ786441 EHF786436:EHF786441 ERB786436:ERB786441 FAX786436:FAX786441 FKT786436:FKT786441 FUP786436:FUP786441 GEL786436:GEL786441 GOH786436:GOH786441 GYD786436:GYD786441 HHZ786436:HHZ786441 HRV786436:HRV786441 IBR786436:IBR786441 ILN786436:ILN786441 IVJ786436:IVJ786441 JFF786436:JFF786441 JPB786436:JPB786441 JYX786436:JYX786441 KIT786436:KIT786441 KSP786436:KSP786441 LCL786436:LCL786441 LMH786436:LMH786441 LWD786436:LWD786441 MFZ786436:MFZ786441 MPV786436:MPV786441 MZR786436:MZR786441 NJN786436:NJN786441 NTJ786436:NTJ786441 ODF786436:ODF786441 ONB786436:ONB786441 OWX786436:OWX786441 PGT786436:PGT786441 PQP786436:PQP786441 QAL786436:QAL786441 QKH786436:QKH786441 QUD786436:QUD786441 RDZ786436:RDZ786441 RNV786436:RNV786441 RXR786436:RXR786441 SHN786436:SHN786441 SRJ786436:SRJ786441 TBF786436:TBF786441 TLB786436:TLB786441 TUX786436:TUX786441 UET786436:UET786441 UOP786436:UOP786441 UYL786436:UYL786441 VIH786436:VIH786441 VSD786436:VSD786441 WBZ786436:WBZ786441 WLV786436:WLV786441 WVR786436:WVR786441 K851972:K851977 JF851972:JF851977 TB851972:TB851977 ACX851972:ACX851977 AMT851972:AMT851977 AWP851972:AWP851977 BGL851972:BGL851977 BQH851972:BQH851977 CAD851972:CAD851977 CJZ851972:CJZ851977 CTV851972:CTV851977 DDR851972:DDR851977 DNN851972:DNN851977 DXJ851972:DXJ851977 EHF851972:EHF851977 ERB851972:ERB851977 FAX851972:FAX851977 FKT851972:FKT851977 FUP851972:FUP851977 GEL851972:GEL851977 GOH851972:GOH851977 GYD851972:GYD851977 HHZ851972:HHZ851977 HRV851972:HRV851977 IBR851972:IBR851977 ILN851972:ILN851977 IVJ851972:IVJ851977 JFF851972:JFF851977 JPB851972:JPB851977 JYX851972:JYX851977 KIT851972:KIT851977 KSP851972:KSP851977 LCL851972:LCL851977 LMH851972:LMH851977 LWD851972:LWD851977 MFZ851972:MFZ851977 MPV851972:MPV851977 MZR851972:MZR851977 NJN851972:NJN851977 NTJ851972:NTJ851977 ODF851972:ODF851977 ONB851972:ONB851977 OWX851972:OWX851977 PGT851972:PGT851977 PQP851972:PQP851977 QAL851972:QAL851977 QKH851972:QKH851977 QUD851972:QUD851977 RDZ851972:RDZ851977 RNV851972:RNV851977 RXR851972:RXR851977 SHN851972:SHN851977 SRJ851972:SRJ851977 TBF851972:TBF851977 TLB851972:TLB851977 TUX851972:TUX851977 UET851972:UET851977 UOP851972:UOP851977 UYL851972:UYL851977 VIH851972:VIH851977 VSD851972:VSD851977 WBZ851972:WBZ851977 WLV851972:WLV851977 WVR851972:WVR851977 K917508:K917513 JF917508:JF917513 TB917508:TB917513 ACX917508:ACX917513 AMT917508:AMT917513 AWP917508:AWP917513 BGL917508:BGL917513 BQH917508:BQH917513 CAD917508:CAD917513 CJZ917508:CJZ917513 CTV917508:CTV917513 DDR917508:DDR917513 DNN917508:DNN917513 DXJ917508:DXJ917513 EHF917508:EHF917513 ERB917508:ERB917513 FAX917508:FAX917513 FKT917508:FKT917513 FUP917508:FUP917513 GEL917508:GEL917513 GOH917508:GOH917513 GYD917508:GYD917513 HHZ917508:HHZ917513 HRV917508:HRV917513 IBR917508:IBR917513 ILN917508:ILN917513 IVJ917508:IVJ917513 JFF917508:JFF917513 JPB917508:JPB917513 JYX917508:JYX917513 KIT917508:KIT917513 KSP917508:KSP917513 LCL917508:LCL917513 LMH917508:LMH917513 LWD917508:LWD917513 MFZ917508:MFZ917513 MPV917508:MPV917513 MZR917508:MZR917513 NJN917508:NJN917513 NTJ917508:NTJ917513 ODF917508:ODF917513 ONB917508:ONB917513 OWX917508:OWX917513 PGT917508:PGT917513 PQP917508:PQP917513 QAL917508:QAL917513 QKH917508:QKH917513 QUD917508:QUD917513 RDZ917508:RDZ917513 RNV917508:RNV917513 RXR917508:RXR917513 SHN917508:SHN917513 SRJ917508:SRJ917513 TBF917508:TBF917513 TLB917508:TLB917513 TUX917508:TUX917513 UET917508:UET917513 UOP917508:UOP917513 UYL917508:UYL917513 VIH917508:VIH917513 VSD917508:VSD917513 WBZ917508:WBZ917513 WLV917508:WLV917513 WVR917508:WVR917513 K983044:K983049 JF983044:JF983049 TB983044:TB983049 ACX983044:ACX983049 AMT983044:AMT983049 AWP983044:AWP983049 BGL983044:BGL983049 BQH983044:BQH983049 CAD983044:CAD983049 CJZ983044:CJZ983049 CTV983044:CTV983049 DDR983044:DDR983049 DNN983044:DNN983049 DXJ983044:DXJ983049 EHF983044:EHF983049 ERB983044:ERB983049 FAX983044:FAX983049 FKT983044:FKT983049 FUP983044:FUP983049 GEL983044:GEL983049 GOH983044:GOH983049 GYD983044:GYD983049 HHZ983044:HHZ983049 HRV983044:HRV983049 IBR983044:IBR983049 ILN983044:ILN983049 IVJ983044:IVJ983049 JFF983044:JFF983049 JPB983044:JPB983049 JYX983044:JYX983049 KIT983044:KIT983049 KSP983044:KSP983049 LCL983044:LCL983049 LMH983044:LMH983049 LWD983044:LWD983049 MFZ983044:MFZ983049 MPV983044:MPV983049 MZR983044:MZR983049 NJN983044:NJN983049 NTJ983044:NTJ983049 ODF983044:ODF983049 ONB983044:ONB983049 OWX983044:OWX983049 PGT983044:PGT983049 PQP983044:PQP983049 QAL983044:QAL983049 QKH983044:QKH983049 QUD983044:QUD983049 RDZ983044:RDZ983049 RNV983044:RNV983049 RXR983044:RXR983049 SHN983044:SHN983049 SRJ983044:SRJ983049 TBF983044:TBF983049 TLB983044:TLB983049 TUX983044:TUX983049 UET983044:UET983049 UOP983044:UOP983049 UYL983044:UYL983049 VIH983044:VIH983049 VSD983044:VSD983049 WBZ983044:WBZ983049 WLV983044:WLV983049 WVR983044:WVR983049 WWE983082:WWE983087 JS4:JS9 TO4:TO9 ADK4:ADK9 ANG4:ANG9 AXC4:AXC9 BGY4:BGY9 BQU4:BQU9 CAQ4:CAQ9 CKM4:CKM9 CUI4:CUI9 DEE4:DEE9 DOA4:DOA9 DXW4:DXW9 EHS4:EHS9 ERO4:ERO9 FBK4:FBK9 FLG4:FLG9 FVC4:FVC9 GEY4:GEY9 GOU4:GOU9 GYQ4:GYQ9 HIM4:HIM9 HSI4:HSI9 ICE4:ICE9 IMA4:IMA9 IVW4:IVW9 JFS4:JFS9 JPO4:JPO9 JZK4:JZK9 KJG4:KJG9 KTC4:KTC9 LCY4:LCY9 LMU4:LMU9 LWQ4:LWQ9 MGM4:MGM9 MQI4:MQI9 NAE4:NAE9 NKA4:NKA9 NTW4:NTW9 ODS4:ODS9 ONO4:ONO9 OXK4:OXK9 PHG4:PHG9 PRC4:PRC9 QAY4:QAY9 QKU4:QKU9 QUQ4:QUQ9 REM4:REM9 ROI4:ROI9 RYE4:RYE9 SIA4:SIA9 SRW4:SRW9 TBS4:TBS9 TLO4:TLO9 TVK4:TVK9 UFG4:UFG9 UPC4:UPC9 UYY4:UYY9 VIU4:VIU9 VSQ4:VSQ9 WCM4:WCM9 WMI4:WMI9 WWE4:WWE9 X65540:X65545 JS65540:JS65545 TO65540:TO65545 ADK65540:ADK65545 ANG65540:ANG65545 AXC65540:AXC65545 BGY65540:BGY65545 BQU65540:BQU65545 CAQ65540:CAQ65545 CKM65540:CKM65545 CUI65540:CUI65545 DEE65540:DEE65545 DOA65540:DOA65545 DXW65540:DXW65545 EHS65540:EHS65545 ERO65540:ERO65545 FBK65540:FBK65545 FLG65540:FLG65545 FVC65540:FVC65545 GEY65540:GEY65545 GOU65540:GOU65545 GYQ65540:GYQ65545 HIM65540:HIM65545 HSI65540:HSI65545 ICE65540:ICE65545 IMA65540:IMA65545 IVW65540:IVW65545 JFS65540:JFS65545 JPO65540:JPO65545 JZK65540:JZK65545 KJG65540:KJG65545 KTC65540:KTC65545 LCY65540:LCY65545 LMU65540:LMU65545 LWQ65540:LWQ65545 MGM65540:MGM65545 MQI65540:MQI65545 NAE65540:NAE65545 NKA65540:NKA65545 NTW65540:NTW65545 ODS65540:ODS65545 ONO65540:ONO65545 OXK65540:OXK65545 PHG65540:PHG65545 PRC65540:PRC65545 QAY65540:QAY65545 QKU65540:QKU65545 QUQ65540:QUQ65545 REM65540:REM65545 ROI65540:ROI65545 RYE65540:RYE65545 SIA65540:SIA65545 SRW65540:SRW65545 TBS65540:TBS65545 TLO65540:TLO65545 TVK65540:TVK65545 UFG65540:UFG65545 UPC65540:UPC65545 UYY65540:UYY65545 VIU65540:VIU65545 VSQ65540:VSQ65545 WCM65540:WCM65545 WMI65540:WMI65545 WWE65540:WWE65545 X131076:X131081 JS131076:JS131081 TO131076:TO131081 ADK131076:ADK131081 ANG131076:ANG131081 AXC131076:AXC131081 BGY131076:BGY131081 BQU131076:BQU131081 CAQ131076:CAQ131081 CKM131076:CKM131081 CUI131076:CUI131081 DEE131076:DEE131081 DOA131076:DOA131081 DXW131076:DXW131081 EHS131076:EHS131081 ERO131076:ERO131081 FBK131076:FBK131081 FLG131076:FLG131081 FVC131076:FVC131081 GEY131076:GEY131081 GOU131076:GOU131081 GYQ131076:GYQ131081 HIM131076:HIM131081 HSI131076:HSI131081 ICE131076:ICE131081 IMA131076:IMA131081 IVW131076:IVW131081 JFS131076:JFS131081 JPO131076:JPO131081 JZK131076:JZK131081 KJG131076:KJG131081 KTC131076:KTC131081 LCY131076:LCY131081 LMU131076:LMU131081 LWQ131076:LWQ131081 MGM131076:MGM131081 MQI131076:MQI131081 NAE131076:NAE131081 NKA131076:NKA131081 NTW131076:NTW131081 ODS131076:ODS131081 ONO131076:ONO131081 OXK131076:OXK131081 PHG131076:PHG131081 PRC131076:PRC131081 QAY131076:QAY131081 QKU131076:QKU131081 QUQ131076:QUQ131081 REM131076:REM131081 ROI131076:ROI131081 RYE131076:RYE131081 SIA131076:SIA131081 SRW131076:SRW131081 TBS131076:TBS131081 TLO131076:TLO131081 TVK131076:TVK131081 UFG131076:UFG131081 UPC131076:UPC131081 UYY131076:UYY131081 VIU131076:VIU131081 VSQ131076:VSQ131081 WCM131076:WCM131081 WMI131076:WMI131081 WWE131076:WWE131081 X196612:X196617 JS196612:JS196617 TO196612:TO196617 ADK196612:ADK196617 ANG196612:ANG196617 AXC196612:AXC196617 BGY196612:BGY196617 BQU196612:BQU196617 CAQ196612:CAQ196617 CKM196612:CKM196617 CUI196612:CUI196617 DEE196612:DEE196617 DOA196612:DOA196617 DXW196612:DXW196617 EHS196612:EHS196617 ERO196612:ERO196617 FBK196612:FBK196617 FLG196612:FLG196617 FVC196612:FVC196617 GEY196612:GEY196617 GOU196612:GOU196617 GYQ196612:GYQ196617 HIM196612:HIM196617 HSI196612:HSI196617 ICE196612:ICE196617 IMA196612:IMA196617 IVW196612:IVW196617 JFS196612:JFS196617 JPO196612:JPO196617 JZK196612:JZK196617 KJG196612:KJG196617 KTC196612:KTC196617 LCY196612:LCY196617 LMU196612:LMU196617 LWQ196612:LWQ196617 MGM196612:MGM196617 MQI196612:MQI196617 NAE196612:NAE196617 NKA196612:NKA196617 NTW196612:NTW196617 ODS196612:ODS196617 ONO196612:ONO196617 OXK196612:OXK196617 PHG196612:PHG196617 PRC196612:PRC196617 QAY196612:QAY196617 QKU196612:QKU196617 QUQ196612:QUQ196617 REM196612:REM196617 ROI196612:ROI196617 RYE196612:RYE196617 SIA196612:SIA196617 SRW196612:SRW196617 TBS196612:TBS196617 TLO196612:TLO196617 TVK196612:TVK196617 UFG196612:UFG196617 UPC196612:UPC196617 UYY196612:UYY196617 VIU196612:VIU196617 VSQ196612:VSQ196617 WCM196612:WCM196617 WMI196612:WMI196617 WWE196612:WWE196617 X262148:X262153 JS262148:JS262153 TO262148:TO262153 ADK262148:ADK262153 ANG262148:ANG262153 AXC262148:AXC262153 BGY262148:BGY262153 BQU262148:BQU262153 CAQ262148:CAQ262153 CKM262148:CKM262153 CUI262148:CUI262153 DEE262148:DEE262153 DOA262148:DOA262153 DXW262148:DXW262153 EHS262148:EHS262153 ERO262148:ERO262153 FBK262148:FBK262153 FLG262148:FLG262153 FVC262148:FVC262153 GEY262148:GEY262153 GOU262148:GOU262153 GYQ262148:GYQ262153 HIM262148:HIM262153 HSI262148:HSI262153 ICE262148:ICE262153 IMA262148:IMA262153 IVW262148:IVW262153 JFS262148:JFS262153 JPO262148:JPO262153 JZK262148:JZK262153 KJG262148:KJG262153 KTC262148:KTC262153 LCY262148:LCY262153 LMU262148:LMU262153 LWQ262148:LWQ262153 MGM262148:MGM262153 MQI262148:MQI262153 NAE262148:NAE262153 NKA262148:NKA262153 NTW262148:NTW262153 ODS262148:ODS262153 ONO262148:ONO262153 OXK262148:OXK262153 PHG262148:PHG262153 PRC262148:PRC262153 QAY262148:QAY262153 QKU262148:QKU262153 QUQ262148:QUQ262153 REM262148:REM262153 ROI262148:ROI262153 RYE262148:RYE262153 SIA262148:SIA262153 SRW262148:SRW262153 TBS262148:TBS262153 TLO262148:TLO262153 TVK262148:TVK262153 UFG262148:UFG262153 UPC262148:UPC262153 UYY262148:UYY262153 VIU262148:VIU262153 VSQ262148:VSQ262153 WCM262148:WCM262153 WMI262148:WMI262153 WWE262148:WWE262153 X327684:X327689 JS327684:JS327689 TO327684:TO327689 ADK327684:ADK327689 ANG327684:ANG327689 AXC327684:AXC327689 BGY327684:BGY327689 BQU327684:BQU327689 CAQ327684:CAQ327689 CKM327684:CKM327689 CUI327684:CUI327689 DEE327684:DEE327689 DOA327684:DOA327689 DXW327684:DXW327689 EHS327684:EHS327689 ERO327684:ERO327689 FBK327684:FBK327689 FLG327684:FLG327689 FVC327684:FVC327689 GEY327684:GEY327689 GOU327684:GOU327689 GYQ327684:GYQ327689 HIM327684:HIM327689 HSI327684:HSI327689 ICE327684:ICE327689 IMA327684:IMA327689 IVW327684:IVW327689 JFS327684:JFS327689 JPO327684:JPO327689 JZK327684:JZK327689 KJG327684:KJG327689 KTC327684:KTC327689 LCY327684:LCY327689 LMU327684:LMU327689 LWQ327684:LWQ327689 MGM327684:MGM327689 MQI327684:MQI327689 NAE327684:NAE327689 NKA327684:NKA327689 NTW327684:NTW327689 ODS327684:ODS327689 ONO327684:ONO327689 OXK327684:OXK327689 PHG327684:PHG327689 PRC327684:PRC327689 QAY327684:QAY327689 QKU327684:QKU327689 QUQ327684:QUQ327689 REM327684:REM327689 ROI327684:ROI327689 RYE327684:RYE327689 SIA327684:SIA327689 SRW327684:SRW327689 TBS327684:TBS327689 TLO327684:TLO327689 TVK327684:TVK327689 UFG327684:UFG327689 UPC327684:UPC327689 UYY327684:UYY327689 VIU327684:VIU327689 VSQ327684:VSQ327689 WCM327684:WCM327689 WMI327684:WMI327689 WWE327684:WWE327689 X393220:X393225 JS393220:JS393225 TO393220:TO393225 ADK393220:ADK393225 ANG393220:ANG393225 AXC393220:AXC393225 BGY393220:BGY393225 BQU393220:BQU393225 CAQ393220:CAQ393225 CKM393220:CKM393225 CUI393220:CUI393225 DEE393220:DEE393225 DOA393220:DOA393225 DXW393220:DXW393225 EHS393220:EHS393225 ERO393220:ERO393225 FBK393220:FBK393225 FLG393220:FLG393225 FVC393220:FVC393225 GEY393220:GEY393225 GOU393220:GOU393225 GYQ393220:GYQ393225 HIM393220:HIM393225 HSI393220:HSI393225 ICE393220:ICE393225 IMA393220:IMA393225 IVW393220:IVW393225 JFS393220:JFS393225 JPO393220:JPO393225 JZK393220:JZK393225 KJG393220:KJG393225 KTC393220:KTC393225 LCY393220:LCY393225 LMU393220:LMU393225 LWQ393220:LWQ393225 MGM393220:MGM393225 MQI393220:MQI393225 NAE393220:NAE393225 NKA393220:NKA393225 NTW393220:NTW393225 ODS393220:ODS393225 ONO393220:ONO393225 OXK393220:OXK393225 PHG393220:PHG393225 PRC393220:PRC393225 QAY393220:QAY393225 QKU393220:QKU393225 QUQ393220:QUQ393225 REM393220:REM393225 ROI393220:ROI393225 RYE393220:RYE393225 SIA393220:SIA393225 SRW393220:SRW393225 TBS393220:TBS393225 TLO393220:TLO393225 TVK393220:TVK393225 UFG393220:UFG393225 UPC393220:UPC393225 UYY393220:UYY393225 VIU393220:VIU393225 VSQ393220:VSQ393225 WCM393220:WCM393225 WMI393220:WMI393225 WWE393220:WWE393225 X458756:X458761 JS458756:JS458761 TO458756:TO458761 ADK458756:ADK458761 ANG458756:ANG458761 AXC458756:AXC458761 BGY458756:BGY458761 BQU458756:BQU458761 CAQ458756:CAQ458761 CKM458756:CKM458761 CUI458756:CUI458761 DEE458756:DEE458761 DOA458756:DOA458761 DXW458756:DXW458761 EHS458756:EHS458761 ERO458756:ERO458761 FBK458756:FBK458761 FLG458756:FLG458761 FVC458756:FVC458761 GEY458756:GEY458761 GOU458756:GOU458761 GYQ458756:GYQ458761 HIM458756:HIM458761 HSI458756:HSI458761 ICE458756:ICE458761 IMA458756:IMA458761 IVW458756:IVW458761 JFS458756:JFS458761 JPO458756:JPO458761 JZK458756:JZK458761 KJG458756:KJG458761 KTC458756:KTC458761 LCY458756:LCY458761 LMU458756:LMU458761 LWQ458756:LWQ458761 MGM458756:MGM458761 MQI458756:MQI458761 NAE458756:NAE458761 NKA458756:NKA458761 NTW458756:NTW458761 ODS458756:ODS458761 ONO458756:ONO458761 OXK458756:OXK458761 PHG458756:PHG458761 PRC458756:PRC458761 QAY458756:QAY458761 QKU458756:QKU458761 QUQ458756:QUQ458761 REM458756:REM458761 ROI458756:ROI458761 RYE458756:RYE458761 SIA458756:SIA458761 SRW458756:SRW458761 TBS458756:TBS458761 TLO458756:TLO458761 TVK458756:TVK458761 UFG458756:UFG458761 UPC458756:UPC458761 UYY458756:UYY458761 VIU458756:VIU458761 VSQ458756:VSQ458761 WCM458756:WCM458761 WMI458756:WMI458761 WWE458756:WWE458761 X524292:X524297 JS524292:JS524297 TO524292:TO524297 ADK524292:ADK524297 ANG524292:ANG524297 AXC524292:AXC524297 BGY524292:BGY524297 BQU524292:BQU524297 CAQ524292:CAQ524297 CKM524292:CKM524297 CUI524292:CUI524297 DEE524292:DEE524297 DOA524292:DOA524297 DXW524292:DXW524297 EHS524292:EHS524297 ERO524292:ERO524297 FBK524292:FBK524297 FLG524292:FLG524297 FVC524292:FVC524297 GEY524292:GEY524297 GOU524292:GOU524297 GYQ524292:GYQ524297 HIM524292:HIM524297 HSI524292:HSI524297 ICE524292:ICE524297 IMA524292:IMA524297 IVW524292:IVW524297 JFS524292:JFS524297 JPO524292:JPO524297 JZK524292:JZK524297 KJG524292:KJG524297 KTC524292:KTC524297 LCY524292:LCY524297 LMU524292:LMU524297 LWQ524292:LWQ524297 MGM524292:MGM524297 MQI524292:MQI524297 NAE524292:NAE524297 NKA524292:NKA524297 NTW524292:NTW524297 ODS524292:ODS524297 ONO524292:ONO524297 OXK524292:OXK524297 PHG524292:PHG524297 PRC524292:PRC524297 QAY524292:QAY524297 QKU524292:QKU524297 QUQ524292:QUQ524297 REM524292:REM524297 ROI524292:ROI524297 RYE524292:RYE524297 SIA524292:SIA524297 SRW524292:SRW524297 TBS524292:TBS524297 TLO524292:TLO524297 TVK524292:TVK524297 UFG524292:UFG524297 UPC524292:UPC524297 UYY524292:UYY524297 VIU524292:VIU524297 VSQ524292:VSQ524297 WCM524292:WCM524297 WMI524292:WMI524297 WWE524292:WWE524297 X589828:X589833 JS589828:JS589833 TO589828:TO589833 ADK589828:ADK589833 ANG589828:ANG589833 AXC589828:AXC589833 BGY589828:BGY589833 BQU589828:BQU589833 CAQ589828:CAQ589833 CKM589828:CKM589833 CUI589828:CUI589833 DEE589828:DEE589833 DOA589828:DOA589833 DXW589828:DXW589833 EHS589828:EHS589833 ERO589828:ERO589833 FBK589828:FBK589833 FLG589828:FLG589833 FVC589828:FVC589833 GEY589828:GEY589833 GOU589828:GOU589833 GYQ589828:GYQ589833 HIM589828:HIM589833 HSI589828:HSI589833 ICE589828:ICE589833 IMA589828:IMA589833 IVW589828:IVW589833 JFS589828:JFS589833 JPO589828:JPO589833 JZK589828:JZK589833 KJG589828:KJG589833 KTC589828:KTC589833 LCY589828:LCY589833 LMU589828:LMU589833 LWQ589828:LWQ589833 MGM589828:MGM589833 MQI589828:MQI589833 NAE589828:NAE589833 NKA589828:NKA589833 NTW589828:NTW589833 ODS589828:ODS589833 ONO589828:ONO589833 OXK589828:OXK589833 PHG589828:PHG589833 PRC589828:PRC589833 QAY589828:QAY589833 QKU589828:QKU589833 QUQ589828:QUQ589833 REM589828:REM589833 ROI589828:ROI589833 RYE589828:RYE589833 SIA589828:SIA589833 SRW589828:SRW589833 TBS589828:TBS589833 TLO589828:TLO589833 TVK589828:TVK589833 UFG589828:UFG589833 UPC589828:UPC589833 UYY589828:UYY589833 VIU589828:VIU589833 VSQ589828:VSQ589833 WCM589828:WCM589833 WMI589828:WMI589833 WWE589828:WWE589833 X655364:X655369 JS655364:JS655369 TO655364:TO655369 ADK655364:ADK655369 ANG655364:ANG655369 AXC655364:AXC655369 BGY655364:BGY655369 BQU655364:BQU655369 CAQ655364:CAQ655369 CKM655364:CKM655369 CUI655364:CUI655369 DEE655364:DEE655369 DOA655364:DOA655369 DXW655364:DXW655369 EHS655364:EHS655369 ERO655364:ERO655369 FBK655364:FBK655369 FLG655364:FLG655369 FVC655364:FVC655369 GEY655364:GEY655369 GOU655364:GOU655369 GYQ655364:GYQ655369 HIM655364:HIM655369 HSI655364:HSI655369 ICE655364:ICE655369 IMA655364:IMA655369 IVW655364:IVW655369 JFS655364:JFS655369 JPO655364:JPO655369 JZK655364:JZK655369 KJG655364:KJG655369 KTC655364:KTC655369 LCY655364:LCY655369 LMU655364:LMU655369 LWQ655364:LWQ655369 MGM655364:MGM655369 MQI655364:MQI655369 NAE655364:NAE655369 NKA655364:NKA655369 NTW655364:NTW655369 ODS655364:ODS655369 ONO655364:ONO655369 OXK655364:OXK655369 PHG655364:PHG655369 PRC655364:PRC655369 QAY655364:QAY655369 QKU655364:QKU655369 QUQ655364:QUQ655369 REM655364:REM655369 ROI655364:ROI655369 RYE655364:RYE655369 SIA655364:SIA655369 SRW655364:SRW655369 TBS655364:TBS655369 TLO655364:TLO655369 TVK655364:TVK655369 UFG655364:UFG655369 UPC655364:UPC655369 UYY655364:UYY655369 VIU655364:VIU655369 VSQ655364:VSQ655369 WCM655364:WCM655369 WMI655364:WMI655369 WWE655364:WWE655369 X720900:X720905 JS720900:JS720905 TO720900:TO720905 ADK720900:ADK720905 ANG720900:ANG720905 AXC720900:AXC720905 BGY720900:BGY720905 BQU720900:BQU720905 CAQ720900:CAQ720905 CKM720900:CKM720905 CUI720900:CUI720905 DEE720900:DEE720905 DOA720900:DOA720905 DXW720900:DXW720905 EHS720900:EHS720905 ERO720900:ERO720905 FBK720900:FBK720905 FLG720900:FLG720905 FVC720900:FVC720905 GEY720900:GEY720905 GOU720900:GOU720905 GYQ720900:GYQ720905 HIM720900:HIM720905 HSI720900:HSI720905 ICE720900:ICE720905 IMA720900:IMA720905 IVW720900:IVW720905 JFS720900:JFS720905 JPO720900:JPO720905 JZK720900:JZK720905 KJG720900:KJG720905 KTC720900:KTC720905 LCY720900:LCY720905 LMU720900:LMU720905 LWQ720900:LWQ720905 MGM720900:MGM720905 MQI720900:MQI720905 NAE720900:NAE720905 NKA720900:NKA720905 NTW720900:NTW720905 ODS720900:ODS720905 ONO720900:ONO720905 OXK720900:OXK720905 PHG720900:PHG720905 PRC720900:PRC720905 QAY720900:QAY720905 QKU720900:QKU720905 QUQ720900:QUQ720905 REM720900:REM720905 ROI720900:ROI720905 RYE720900:RYE720905 SIA720900:SIA720905 SRW720900:SRW720905 TBS720900:TBS720905 TLO720900:TLO720905 TVK720900:TVK720905 UFG720900:UFG720905 UPC720900:UPC720905 UYY720900:UYY720905 VIU720900:VIU720905 VSQ720900:VSQ720905 WCM720900:WCM720905 WMI720900:WMI720905 WWE720900:WWE720905 X786436:X786441 JS786436:JS786441 TO786436:TO786441 ADK786436:ADK786441 ANG786436:ANG786441 AXC786436:AXC786441 BGY786436:BGY786441 BQU786436:BQU786441 CAQ786436:CAQ786441 CKM786436:CKM786441 CUI786436:CUI786441 DEE786436:DEE786441 DOA786436:DOA786441 DXW786436:DXW786441 EHS786436:EHS786441 ERO786436:ERO786441 FBK786436:FBK786441 FLG786436:FLG786441 FVC786436:FVC786441 GEY786436:GEY786441 GOU786436:GOU786441 GYQ786436:GYQ786441 HIM786436:HIM786441 HSI786436:HSI786441 ICE786436:ICE786441 IMA786436:IMA786441 IVW786436:IVW786441 JFS786436:JFS786441 JPO786436:JPO786441 JZK786436:JZK786441 KJG786436:KJG786441 KTC786436:KTC786441 LCY786436:LCY786441 LMU786436:LMU786441 LWQ786436:LWQ786441 MGM786436:MGM786441 MQI786436:MQI786441 NAE786436:NAE786441 NKA786436:NKA786441 NTW786436:NTW786441 ODS786436:ODS786441 ONO786436:ONO786441 OXK786436:OXK786441 PHG786436:PHG786441 PRC786436:PRC786441 QAY786436:QAY786441 QKU786436:QKU786441 QUQ786436:QUQ786441 REM786436:REM786441 ROI786436:ROI786441 RYE786436:RYE786441 SIA786436:SIA786441 SRW786436:SRW786441 TBS786436:TBS786441 TLO786436:TLO786441 TVK786436:TVK786441 UFG786436:UFG786441 UPC786436:UPC786441 UYY786436:UYY786441 VIU786436:VIU786441 VSQ786436:VSQ786441 WCM786436:WCM786441 WMI786436:WMI786441 WWE786436:WWE786441 X851972:X851977 JS851972:JS851977 TO851972:TO851977 ADK851972:ADK851977 ANG851972:ANG851977 AXC851972:AXC851977 BGY851972:BGY851977 BQU851972:BQU851977 CAQ851972:CAQ851977 CKM851972:CKM851977 CUI851972:CUI851977 DEE851972:DEE851977 DOA851972:DOA851977 DXW851972:DXW851977 EHS851972:EHS851977 ERO851972:ERO851977 FBK851972:FBK851977 FLG851972:FLG851977 FVC851972:FVC851977 GEY851972:GEY851977 GOU851972:GOU851977 GYQ851972:GYQ851977 HIM851972:HIM851977 HSI851972:HSI851977 ICE851972:ICE851977 IMA851972:IMA851977 IVW851972:IVW851977 JFS851972:JFS851977 JPO851972:JPO851977 JZK851972:JZK851977 KJG851972:KJG851977 KTC851972:KTC851977 LCY851972:LCY851977 LMU851972:LMU851977 LWQ851972:LWQ851977 MGM851972:MGM851977 MQI851972:MQI851977 NAE851972:NAE851977 NKA851972:NKA851977 NTW851972:NTW851977 ODS851972:ODS851977 ONO851972:ONO851977 OXK851972:OXK851977 PHG851972:PHG851977 PRC851972:PRC851977 QAY851972:QAY851977 QKU851972:QKU851977 QUQ851972:QUQ851977 REM851972:REM851977 ROI851972:ROI851977 RYE851972:RYE851977 SIA851972:SIA851977 SRW851972:SRW851977 TBS851972:TBS851977 TLO851972:TLO851977 TVK851972:TVK851977 UFG851972:UFG851977 UPC851972:UPC851977 UYY851972:UYY851977 VIU851972:VIU851977 VSQ851972:VSQ851977 WCM851972:WCM851977 WMI851972:WMI851977 WWE851972:WWE851977 X917508:X917513 JS917508:JS917513 TO917508:TO917513 ADK917508:ADK917513 ANG917508:ANG917513 AXC917508:AXC917513 BGY917508:BGY917513 BQU917508:BQU917513 CAQ917508:CAQ917513 CKM917508:CKM917513 CUI917508:CUI917513 DEE917508:DEE917513 DOA917508:DOA917513 DXW917508:DXW917513 EHS917508:EHS917513 ERO917508:ERO917513 FBK917508:FBK917513 FLG917508:FLG917513 FVC917508:FVC917513 GEY917508:GEY917513 GOU917508:GOU917513 GYQ917508:GYQ917513 HIM917508:HIM917513 HSI917508:HSI917513 ICE917508:ICE917513 IMA917508:IMA917513 IVW917508:IVW917513 JFS917508:JFS917513 JPO917508:JPO917513 JZK917508:JZK917513 KJG917508:KJG917513 KTC917508:KTC917513 LCY917508:LCY917513 LMU917508:LMU917513 LWQ917508:LWQ917513 MGM917508:MGM917513 MQI917508:MQI917513 NAE917508:NAE917513 NKA917508:NKA917513 NTW917508:NTW917513 ODS917508:ODS917513 ONO917508:ONO917513 OXK917508:OXK917513 PHG917508:PHG917513 PRC917508:PRC917513 QAY917508:QAY917513 QKU917508:QKU917513 QUQ917508:QUQ917513 REM917508:REM917513 ROI917508:ROI917513 RYE917508:RYE917513 SIA917508:SIA917513 SRW917508:SRW917513 TBS917508:TBS917513 TLO917508:TLO917513 TVK917508:TVK917513 UFG917508:UFG917513 UPC917508:UPC917513 UYY917508:UYY917513 VIU917508:VIU917513 VSQ917508:VSQ917513 WCM917508:WCM917513 WMI917508:WMI917513 WWE917508:WWE917513 X983044:X983049 JS983044:JS983049 TO983044:TO983049 ADK983044:ADK983049 ANG983044:ANG983049 AXC983044:AXC983049 BGY983044:BGY983049 BQU983044:BQU983049 CAQ983044:CAQ983049 CKM983044:CKM983049 CUI983044:CUI983049 DEE983044:DEE983049 DOA983044:DOA983049 DXW983044:DXW983049 EHS983044:EHS983049 ERO983044:ERO983049 FBK983044:FBK983049 FLG983044:FLG983049 FVC983044:FVC983049 GEY983044:GEY983049 GOU983044:GOU983049 GYQ983044:GYQ983049 HIM983044:HIM983049 HSI983044:HSI983049 ICE983044:ICE983049 IMA983044:IMA983049 IVW983044:IVW983049 JFS983044:JFS983049 JPO983044:JPO983049 JZK983044:JZK983049 KJG983044:KJG983049 KTC983044:KTC983049 LCY983044:LCY983049 LMU983044:LMU983049 LWQ983044:LWQ983049 MGM983044:MGM983049 MQI983044:MQI983049 NAE983044:NAE983049 NKA983044:NKA983049 NTW983044:NTW983049 ODS983044:ODS983049 ONO983044:ONO983049 OXK983044:OXK983049 PHG983044:PHG983049 PRC983044:PRC983049 QAY983044:QAY983049 QKU983044:QKU983049 QUQ983044:QUQ983049 REM983044:REM983049 ROI983044:ROI983049 RYE983044:RYE983049 SIA983044:SIA983049 SRW983044:SRW983049 TBS983044:TBS983049 TLO983044:TLO983049 TVK983044:TVK983049 UFG983044:UFG983049 UPC983044:UPC983049 UYY983044:UYY983049 VIU983044:VIU983049 VSQ983044:VSQ983049 WCM983044:WCM983049 WMI983044:WMI983049 WWE983044:WWE983049 WMI983082:WMI983087 JF42:JF47 TB42:TB47 ACX42:ACX47 AMT42:AMT47 AWP42:AWP47 BGL42:BGL47 BQH42:BQH47 CAD42:CAD47 CJZ42:CJZ47 CTV42:CTV47 DDR42:DDR47 DNN42:DNN47 DXJ42:DXJ47 EHF42:EHF47 ERB42:ERB47 FAX42:FAX47 FKT42:FKT47 FUP42:FUP47 GEL42:GEL47 GOH42:GOH47 GYD42:GYD47 HHZ42:HHZ47 HRV42:HRV47 IBR42:IBR47 ILN42:ILN47 IVJ42:IVJ47 JFF42:JFF47 JPB42:JPB47 JYX42:JYX47 KIT42:KIT47 KSP42:KSP47 LCL42:LCL47 LMH42:LMH47 LWD42:LWD47 MFZ42:MFZ47 MPV42:MPV47 MZR42:MZR47 NJN42:NJN47 NTJ42:NTJ47 ODF42:ODF47 ONB42:ONB47 OWX42:OWX47 PGT42:PGT47 PQP42:PQP47 QAL42:QAL47 QKH42:QKH47 QUD42:QUD47 RDZ42:RDZ47 RNV42:RNV47 RXR42:RXR47 SHN42:SHN47 SRJ42:SRJ47 TBF42:TBF47 TLB42:TLB47 TUX42:TUX47 UET42:UET47 UOP42:UOP47 UYL42:UYL47 VIH42:VIH47 VSD42:VSD47 WBZ42:WBZ47 WLV42:WLV47 WVR42:WVR47 K65578:K65583 JF65578:JF65583 TB65578:TB65583 ACX65578:ACX65583 AMT65578:AMT65583 AWP65578:AWP65583 BGL65578:BGL65583 BQH65578:BQH65583 CAD65578:CAD65583 CJZ65578:CJZ65583 CTV65578:CTV65583 DDR65578:DDR65583 DNN65578:DNN65583 DXJ65578:DXJ65583 EHF65578:EHF65583 ERB65578:ERB65583 FAX65578:FAX65583 FKT65578:FKT65583 FUP65578:FUP65583 GEL65578:GEL65583 GOH65578:GOH65583 GYD65578:GYD65583 HHZ65578:HHZ65583 HRV65578:HRV65583 IBR65578:IBR65583 ILN65578:ILN65583 IVJ65578:IVJ65583 JFF65578:JFF65583 JPB65578:JPB65583 JYX65578:JYX65583 KIT65578:KIT65583 KSP65578:KSP65583 LCL65578:LCL65583 LMH65578:LMH65583 LWD65578:LWD65583 MFZ65578:MFZ65583 MPV65578:MPV65583 MZR65578:MZR65583 NJN65578:NJN65583 NTJ65578:NTJ65583 ODF65578:ODF65583 ONB65578:ONB65583 OWX65578:OWX65583 PGT65578:PGT65583 PQP65578:PQP65583 QAL65578:QAL65583 QKH65578:QKH65583 QUD65578:QUD65583 RDZ65578:RDZ65583 RNV65578:RNV65583 RXR65578:RXR65583 SHN65578:SHN65583 SRJ65578:SRJ65583 TBF65578:TBF65583 TLB65578:TLB65583 TUX65578:TUX65583 UET65578:UET65583 UOP65578:UOP65583 UYL65578:UYL65583 VIH65578:VIH65583 VSD65578:VSD65583 WBZ65578:WBZ65583 WLV65578:WLV65583 WVR65578:WVR65583 K131114:K131119 JF131114:JF131119 TB131114:TB131119 ACX131114:ACX131119 AMT131114:AMT131119 AWP131114:AWP131119 BGL131114:BGL131119 BQH131114:BQH131119 CAD131114:CAD131119 CJZ131114:CJZ131119 CTV131114:CTV131119 DDR131114:DDR131119 DNN131114:DNN131119 DXJ131114:DXJ131119 EHF131114:EHF131119 ERB131114:ERB131119 FAX131114:FAX131119 FKT131114:FKT131119 FUP131114:FUP131119 GEL131114:GEL131119 GOH131114:GOH131119 GYD131114:GYD131119 HHZ131114:HHZ131119 HRV131114:HRV131119 IBR131114:IBR131119 ILN131114:ILN131119 IVJ131114:IVJ131119 JFF131114:JFF131119 JPB131114:JPB131119 JYX131114:JYX131119 KIT131114:KIT131119 KSP131114:KSP131119 LCL131114:LCL131119 LMH131114:LMH131119 LWD131114:LWD131119 MFZ131114:MFZ131119 MPV131114:MPV131119 MZR131114:MZR131119 NJN131114:NJN131119 NTJ131114:NTJ131119 ODF131114:ODF131119 ONB131114:ONB131119 OWX131114:OWX131119 PGT131114:PGT131119 PQP131114:PQP131119 QAL131114:QAL131119 QKH131114:QKH131119 QUD131114:QUD131119 RDZ131114:RDZ131119 RNV131114:RNV131119 RXR131114:RXR131119 SHN131114:SHN131119 SRJ131114:SRJ131119 TBF131114:TBF131119 TLB131114:TLB131119 TUX131114:TUX131119 UET131114:UET131119 UOP131114:UOP131119 UYL131114:UYL131119 VIH131114:VIH131119 VSD131114:VSD131119 WBZ131114:WBZ131119 WLV131114:WLV131119 WVR131114:WVR131119 K196650:K196655 JF196650:JF196655 TB196650:TB196655 ACX196650:ACX196655 AMT196650:AMT196655 AWP196650:AWP196655 BGL196650:BGL196655 BQH196650:BQH196655 CAD196650:CAD196655 CJZ196650:CJZ196655 CTV196650:CTV196655 DDR196650:DDR196655 DNN196650:DNN196655 DXJ196650:DXJ196655 EHF196650:EHF196655 ERB196650:ERB196655 FAX196650:FAX196655 FKT196650:FKT196655 FUP196650:FUP196655 GEL196650:GEL196655 GOH196650:GOH196655 GYD196650:GYD196655 HHZ196650:HHZ196655 HRV196650:HRV196655 IBR196650:IBR196655 ILN196650:ILN196655 IVJ196650:IVJ196655 JFF196650:JFF196655 JPB196650:JPB196655 JYX196650:JYX196655 KIT196650:KIT196655 KSP196650:KSP196655 LCL196650:LCL196655 LMH196650:LMH196655 LWD196650:LWD196655 MFZ196650:MFZ196655 MPV196650:MPV196655 MZR196650:MZR196655 NJN196650:NJN196655 NTJ196650:NTJ196655 ODF196650:ODF196655 ONB196650:ONB196655 OWX196650:OWX196655 PGT196650:PGT196655 PQP196650:PQP196655 QAL196650:QAL196655 QKH196650:QKH196655 QUD196650:QUD196655 RDZ196650:RDZ196655 RNV196650:RNV196655 RXR196650:RXR196655 SHN196650:SHN196655 SRJ196650:SRJ196655 TBF196650:TBF196655 TLB196650:TLB196655 TUX196650:TUX196655 UET196650:UET196655 UOP196650:UOP196655 UYL196650:UYL196655 VIH196650:VIH196655 VSD196650:VSD196655 WBZ196650:WBZ196655 WLV196650:WLV196655 WVR196650:WVR196655 K262186:K262191 JF262186:JF262191 TB262186:TB262191 ACX262186:ACX262191 AMT262186:AMT262191 AWP262186:AWP262191 BGL262186:BGL262191 BQH262186:BQH262191 CAD262186:CAD262191 CJZ262186:CJZ262191 CTV262186:CTV262191 DDR262186:DDR262191 DNN262186:DNN262191 DXJ262186:DXJ262191 EHF262186:EHF262191 ERB262186:ERB262191 FAX262186:FAX262191 FKT262186:FKT262191 FUP262186:FUP262191 GEL262186:GEL262191 GOH262186:GOH262191 GYD262186:GYD262191 HHZ262186:HHZ262191 HRV262186:HRV262191 IBR262186:IBR262191 ILN262186:ILN262191 IVJ262186:IVJ262191 JFF262186:JFF262191 JPB262186:JPB262191 JYX262186:JYX262191 KIT262186:KIT262191 KSP262186:KSP262191 LCL262186:LCL262191 LMH262186:LMH262191 LWD262186:LWD262191 MFZ262186:MFZ262191 MPV262186:MPV262191 MZR262186:MZR262191 NJN262186:NJN262191 NTJ262186:NTJ262191 ODF262186:ODF262191 ONB262186:ONB262191 OWX262186:OWX262191 PGT262186:PGT262191 PQP262186:PQP262191 QAL262186:QAL262191 QKH262186:QKH262191 QUD262186:QUD262191 RDZ262186:RDZ262191 RNV262186:RNV262191 RXR262186:RXR262191 SHN262186:SHN262191 SRJ262186:SRJ262191 TBF262186:TBF262191 TLB262186:TLB262191 TUX262186:TUX262191 UET262186:UET262191 UOP262186:UOP262191 UYL262186:UYL262191 VIH262186:VIH262191 VSD262186:VSD262191 WBZ262186:WBZ262191 WLV262186:WLV262191 WVR262186:WVR262191 K327722:K327727 JF327722:JF327727 TB327722:TB327727 ACX327722:ACX327727 AMT327722:AMT327727 AWP327722:AWP327727 BGL327722:BGL327727 BQH327722:BQH327727 CAD327722:CAD327727 CJZ327722:CJZ327727 CTV327722:CTV327727 DDR327722:DDR327727 DNN327722:DNN327727 DXJ327722:DXJ327727 EHF327722:EHF327727 ERB327722:ERB327727 FAX327722:FAX327727 FKT327722:FKT327727 FUP327722:FUP327727 GEL327722:GEL327727 GOH327722:GOH327727 GYD327722:GYD327727 HHZ327722:HHZ327727 HRV327722:HRV327727 IBR327722:IBR327727 ILN327722:ILN327727 IVJ327722:IVJ327727 JFF327722:JFF327727 JPB327722:JPB327727 JYX327722:JYX327727 KIT327722:KIT327727 KSP327722:KSP327727 LCL327722:LCL327727 LMH327722:LMH327727 LWD327722:LWD327727 MFZ327722:MFZ327727 MPV327722:MPV327727 MZR327722:MZR327727 NJN327722:NJN327727 NTJ327722:NTJ327727 ODF327722:ODF327727 ONB327722:ONB327727 OWX327722:OWX327727 PGT327722:PGT327727 PQP327722:PQP327727 QAL327722:QAL327727 QKH327722:QKH327727 QUD327722:QUD327727 RDZ327722:RDZ327727 RNV327722:RNV327727 RXR327722:RXR327727 SHN327722:SHN327727 SRJ327722:SRJ327727 TBF327722:TBF327727 TLB327722:TLB327727 TUX327722:TUX327727 UET327722:UET327727 UOP327722:UOP327727 UYL327722:UYL327727 VIH327722:VIH327727 VSD327722:VSD327727 WBZ327722:WBZ327727 WLV327722:WLV327727 WVR327722:WVR327727 K393258:K393263 JF393258:JF393263 TB393258:TB393263 ACX393258:ACX393263 AMT393258:AMT393263 AWP393258:AWP393263 BGL393258:BGL393263 BQH393258:BQH393263 CAD393258:CAD393263 CJZ393258:CJZ393263 CTV393258:CTV393263 DDR393258:DDR393263 DNN393258:DNN393263 DXJ393258:DXJ393263 EHF393258:EHF393263 ERB393258:ERB393263 FAX393258:FAX393263 FKT393258:FKT393263 FUP393258:FUP393263 GEL393258:GEL393263 GOH393258:GOH393263 GYD393258:GYD393263 HHZ393258:HHZ393263 HRV393258:HRV393263 IBR393258:IBR393263 ILN393258:ILN393263 IVJ393258:IVJ393263 JFF393258:JFF393263 JPB393258:JPB393263 JYX393258:JYX393263 KIT393258:KIT393263 KSP393258:KSP393263 LCL393258:LCL393263 LMH393258:LMH393263 LWD393258:LWD393263 MFZ393258:MFZ393263 MPV393258:MPV393263 MZR393258:MZR393263 NJN393258:NJN393263 NTJ393258:NTJ393263 ODF393258:ODF393263 ONB393258:ONB393263 OWX393258:OWX393263 PGT393258:PGT393263 PQP393258:PQP393263 QAL393258:QAL393263 QKH393258:QKH393263 QUD393258:QUD393263 RDZ393258:RDZ393263 RNV393258:RNV393263 RXR393258:RXR393263 SHN393258:SHN393263 SRJ393258:SRJ393263 TBF393258:TBF393263 TLB393258:TLB393263 TUX393258:TUX393263 UET393258:UET393263 UOP393258:UOP393263 UYL393258:UYL393263 VIH393258:VIH393263 VSD393258:VSD393263 WBZ393258:WBZ393263 WLV393258:WLV393263 WVR393258:WVR393263 K458794:K458799 JF458794:JF458799 TB458794:TB458799 ACX458794:ACX458799 AMT458794:AMT458799 AWP458794:AWP458799 BGL458794:BGL458799 BQH458794:BQH458799 CAD458794:CAD458799 CJZ458794:CJZ458799 CTV458794:CTV458799 DDR458794:DDR458799 DNN458794:DNN458799 DXJ458794:DXJ458799 EHF458794:EHF458799 ERB458794:ERB458799 FAX458794:FAX458799 FKT458794:FKT458799 FUP458794:FUP458799 GEL458794:GEL458799 GOH458794:GOH458799 GYD458794:GYD458799 HHZ458794:HHZ458799 HRV458794:HRV458799 IBR458794:IBR458799 ILN458794:ILN458799 IVJ458794:IVJ458799 JFF458794:JFF458799 JPB458794:JPB458799 JYX458794:JYX458799 KIT458794:KIT458799 KSP458794:KSP458799 LCL458794:LCL458799 LMH458794:LMH458799 LWD458794:LWD458799 MFZ458794:MFZ458799 MPV458794:MPV458799 MZR458794:MZR458799 NJN458794:NJN458799 NTJ458794:NTJ458799 ODF458794:ODF458799 ONB458794:ONB458799 OWX458794:OWX458799 PGT458794:PGT458799 PQP458794:PQP458799 QAL458794:QAL458799 QKH458794:QKH458799 QUD458794:QUD458799 RDZ458794:RDZ458799 RNV458794:RNV458799 RXR458794:RXR458799 SHN458794:SHN458799 SRJ458794:SRJ458799 TBF458794:TBF458799 TLB458794:TLB458799 TUX458794:TUX458799 UET458794:UET458799 UOP458794:UOP458799 UYL458794:UYL458799 VIH458794:VIH458799 VSD458794:VSD458799 WBZ458794:WBZ458799 WLV458794:WLV458799 WVR458794:WVR458799 K524330:K524335 JF524330:JF524335 TB524330:TB524335 ACX524330:ACX524335 AMT524330:AMT524335 AWP524330:AWP524335 BGL524330:BGL524335 BQH524330:BQH524335 CAD524330:CAD524335 CJZ524330:CJZ524335 CTV524330:CTV524335 DDR524330:DDR524335 DNN524330:DNN524335 DXJ524330:DXJ524335 EHF524330:EHF524335 ERB524330:ERB524335 FAX524330:FAX524335 FKT524330:FKT524335 FUP524330:FUP524335 GEL524330:GEL524335 GOH524330:GOH524335 GYD524330:GYD524335 HHZ524330:HHZ524335 HRV524330:HRV524335 IBR524330:IBR524335 ILN524330:ILN524335 IVJ524330:IVJ524335 JFF524330:JFF524335 JPB524330:JPB524335 JYX524330:JYX524335 KIT524330:KIT524335 KSP524330:KSP524335 LCL524330:LCL524335 LMH524330:LMH524335 LWD524330:LWD524335 MFZ524330:MFZ524335 MPV524330:MPV524335 MZR524330:MZR524335 NJN524330:NJN524335 NTJ524330:NTJ524335 ODF524330:ODF524335 ONB524330:ONB524335 OWX524330:OWX524335 PGT524330:PGT524335 PQP524330:PQP524335 QAL524330:QAL524335 QKH524330:QKH524335 QUD524330:QUD524335 RDZ524330:RDZ524335 RNV524330:RNV524335 RXR524330:RXR524335 SHN524330:SHN524335 SRJ524330:SRJ524335 TBF524330:TBF524335 TLB524330:TLB524335 TUX524330:TUX524335 UET524330:UET524335 UOP524330:UOP524335 UYL524330:UYL524335 VIH524330:VIH524335 VSD524330:VSD524335 WBZ524330:WBZ524335 WLV524330:WLV524335 WVR524330:WVR524335 K589866:K589871 JF589866:JF589871 TB589866:TB589871 ACX589866:ACX589871 AMT589866:AMT589871 AWP589866:AWP589871 BGL589866:BGL589871 BQH589866:BQH589871 CAD589866:CAD589871 CJZ589866:CJZ589871 CTV589866:CTV589871 DDR589866:DDR589871 DNN589866:DNN589871 DXJ589866:DXJ589871 EHF589866:EHF589871 ERB589866:ERB589871 FAX589866:FAX589871 FKT589866:FKT589871 FUP589866:FUP589871 GEL589866:GEL589871 GOH589866:GOH589871 GYD589866:GYD589871 HHZ589866:HHZ589871 HRV589866:HRV589871 IBR589866:IBR589871 ILN589866:ILN589871 IVJ589866:IVJ589871 JFF589866:JFF589871 JPB589866:JPB589871 JYX589866:JYX589871 KIT589866:KIT589871 KSP589866:KSP589871 LCL589866:LCL589871 LMH589866:LMH589871 LWD589866:LWD589871 MFZ589866:MFZ589871 MPV589866:MPV589871 MZR589866:MZR589871 NJN589866:NJN589871 NTJ589866:NTJ589871 ODF589866:ODF589871 ONB589866:ONB589871 OWX589866:OWX589871 PGT589866:PGT589871 PQP589866:PQP589871 QAL589866:QAL589871 QKH589866:QKH589871 QUD589866:QUD589871 RDZ589866:RDZ589871 RNV589866:RNV589871 RXR589866:RXR589871 SHN589866:SHN589871 SRJ589866:SRJ589871 TBF589866:TBF589871 TLB589866:TLB589871 TUX589866:TUX589871 UET589866:UET589871 UOP589866:UOP589871 UYL589866:UYL589871 VIH589866:VIH589871 VSD589866:VSD589871 WBZ589866:WBZ589871 WLV589866:WLV589871 WVR589866:WVR589871 K655402:K655407 JF655402:JF655407 TB655402:TB655407 ACX655402:ACX655407 AMT655402:AMT655407 AWP655402:AWP655407 BGL655402:BGL655407 BQH655402:BQH655407 CAD655402:CAD655407 CJZ655402:CJZ655407 CTV655402:CTV655407 DDR655402:DDR655407 DNN655402:DNN655407 DXJ655402:DXJ655407 EHF655402:EHF655407 ERB655402:ERB655407 FAX655402:FAX655407 FKT655402:FKT655407 FUP655402:FUP655407 GEL655402:GEL655407 GOH655402:GOH655407 GYD655402:GYD655407 HHZ655402:HHZ655407 HRV655402:HRV655407 IBR655402:IBR655407 ILN655402:ILN655407 IVJ655402:IVJ655407 JFF655402:JFF655407 JPB655402:JPB655407 JYX655402:JYX655407 KIT655402:KIT655407 KSP655402:KSP655407 LCL655402:LCL655407 LMH655402:LMH655407 LWD655402:LWD655407 MFZ655402:MFZ655407 MPV655402:MPV655407 MZR655402:MZR655407 NJN655402:NJN655407 NTJ655402:NTJ655407 ODF655402:ODF655407 ONB655402:ONB655407 OWX655402:OWX655407 PGT655402:PGT655407 PQP655402:PQP655407 QAL655402:QAL655407 QKH655402:QKH655407 QUD655402:QUD655407 RDZ655402:RDZ655407 RNV655402:RNV655407 RXR655402:RXR655407 SHN655402:SHN655407 SRJ655402:SRJ655407 TBF655402:TBF655407 TLB655402:TLB655407 TUX655402:TUX655407 UET655402:UET655407 UOP655402:UOP655407 UYL655402:UYL655407 VIH655402:VIH655407 VSD655402:VSD655407 WBZ655402:WBZ655407 WLV655402:WLV655407 WVR655402:WVR655407 K720938:K720943 JF720938:JF720943 TB720938:TB720943 ACX720938:ACX720943 AMT720938:AMT720943 AWP720938:AWP720943 BGL720938:BGL720943 BQH720938:BQH720943 CAD720938:CAD720943 CJZ720938:CJZ720943 CTV720938:CTV720943 DDR720938:DDR720943 DNN720938:DNN720943 DXJ720938:DXJ720943 EHF720938:EHF720943 ERB720938:ERB720943 FAX720938:FAX720943 FKT720938:FKT720943 FUP720938:FUP720943 GEL720938:GEL720943 GOH720938:GOH720943 GYD720938:GYD720943 HHZ720938:HHZ720943 HRV720938:HRV720943 IBR720938:IBR720943 ILN720938:ILN720943 IVJ720938:IVJ720943 JFF720938:JFF720943 JPB720938:JPB720943 JYX720938:JYX720943 KIT720938:KIT720943 KSP720938:KSP720943 LCL720938:LCL720943 LMH720938:LMH720943 LWD720938:LWD720943 MFZ720938:MFZ720943 MPV720938:MPV720943 MZR720938:MZR720943 NJN720938:NJN720943 NTJ720938:NTJ720943 ODF720938:ODF720943 ONB720938:ONB720943 OWX720938:OWX720943 PGT720938:PGT720943 PQP720938:PQP720943 QAL720938:QAL720943 QKH720938:QKH720943 QUD720938:QUD720943 RDZ720938:RDZ720943 RNV720938:RNV720943 RXR720938:RXR720943 SHN720938:SHN720943 SRJ720938:SRJ720943 TBF720938:TBF720943 TLB720938:TLB720943 TUX720938:TUX720943 UET720938:UET720943 UOP720938:UOP720943 UYL720938:UYL720943 VIH720938:VIH720943 VSD720938:VSD720943 WBZ720938:WBZ720943 WLV720938:WLV720943 WVR720938:WVR720943 K786474:K786479 JF786474:JF786479 TB786474:TB786479 ACX786474:ACX786479 AMT786474:AMT786479 AWP786474:AWP786479 BGL786474:BGL786479 BQH786474:BQH786479 CAD786474:CAD786479 CJZ786474:CJZ786479 CTV786474:CTV786479 DDR786474:DDR786479 DNN786474:DNN786479 DXJ786474:DXJ786479 EHF786474:EHF786479 ERB786474:ERB786479 FAX786474:FAX786479 FKT786474:FKT786479 FUP786474:FUP786479 GEL786474:GEL786479 GOH786474:GOH786479 GYD786474:GYD786479 HHZ786474:HHZ786479 HRV786474:HRV786479 IBR786474:IBR786479 ILN786474:ILN786479 IVJ786474:IVJ786479 JFF786474:JFF786479 JPB786474:JPB786479 JYX786474:JYX786479 KIT786474:KIT786479 KSP786474:KSP786479 LCL786474:LCL786479 LMH786474:LMH786479 LWD786474:LWD786479 MFZ786474:MFZ786479 MPV786474:MPV786479 MZR786474:MZR786479 NJN786474:NJN786479 NTJ786474:NTJ786479 ODF786474:ODF786479 ONB786474:ONB786479 OWX786474:OWX786479 PGT786474:PGT786479 PQP786474:PQP786479 QAL786474:QAL786479 QKH786474:QKH786479 QUD786474:QUD786479 RDZ786474:RDZ786479 RNV786474:RNV786479 RXR786474:RXR786479 SHN786474:SHN786479 SRJ786474:SRJ786479 TBF786474:TBF786479 TLB786474:TLB786479 TUX786474:TUX786479 UET786474:UET786479 UOP786474:UOP786479 UYL786474:UYL786479 VIH786474:VIH786479 VSD786474:VSD786479 WBZ786474:WBZ786479 WLV786474:WLV786479 WVR786474:WVR786479 K852010:K852015 JF852010:JF852015 TB852010:TB852015 ACX852010:ACX852015 AMT852010:AMT852015 AWP852010:AWP852015 BGL852010:BGL852015 BQH852010:BQH852015 CAD852010:CAD852015 CJZ852010:CJZ852015 CTV852010:CTV852015 DDR852010:DDR852015 DNN852010:DNN852015 DXJ852010:DXJ852015 EHF852010:EHF852015 ERB852010:ERB852015 FAX852010:FAX852015 FKT852010:FKT852015 FUP852010:FUP852015 GEL852010:GEL852015 GOH852010:GOH852015 GYD852010:GYD852015 HHZ852010:HHZ852015 HRV852010:HRV852015 IBR852010:IBR852015 ILN852010:ILN852015 IVJ852010:IVJ852015 JFF852010:JFF852015 JPB852010:JPB852015 JYX852010:JYX852015 KIT852010:KIT852015 KSP852010:KSP852015 LCL852010:LCL852015 LMH852010:LMH852015 LWD852010:LWD852015 MFZ852010:MFZ852015 MPV852010:MPV852015 MZR852010:MZR852015 NJN852010:NJN852015 NTJ852010:NTJ852015 ODF852010:ODF852015 ONB852010:ONB852015 OWX852010:OWX852015 PGT852010:PGT852015 PQP852010:PQP852015 QAL852010:QAL852015 QKH852010:QKH852015 QUD852010:QUD852015 RDZ852010:RDZ852015 RNV852010:RNV852015 RXR852010:RXR852015 SHN852010:SHN852015 SRJ852010:SRJ852015 TBF852010:TBF852015 TLB852010:TLB852015 TUX852010:TUX852015 UET852010:UET852015 UOP852010:UOP852015 UYL852010:UYL852015 VIH852010:VIH852015 VSD852010:VSD852015 WBZ852010:WBZ852015 WLV852010:WLV852015 WVR852010:WVR852015 K917546:K917551 JF917546:JF917551 TB917546:TB917551 ACX917546:ACX917551 AMT917546:AMT917551 AWP917546:AWP917551 BGL917546:BGL917551 BQH917546:BQH917551 CAD917546:CAD917551 CJZ917546:CJZ917551 CTV917546:CTV917551 DDR917546:DDR917551 DNN917546:DNN917551 DXJ917546:DXJ917551 EHF917546:EHF917551 ERB917546:ERB917551 FAX917546:FAX917551 FKT917546:FKT917551 FUP917546:FUP917551 GEL917546:GEL917551 GOH917546:GOH917551 GYD917546:GYD917551 HHZ917546:HHZ917551 HRV917546:HRV917551 IBR917546:IBR917551 ILN917546:ILN917551 IVJ917546:IVJ917551 JFF917546:JFF917551 JPB917546:JPB917551 JYX917546:JYX917551 KIT917546:KIT917551 KSP917546:KSP917551 LCL917546:LCL917551 LMH917546:LMH917551 LWD917546:LWD917551 MFZ917546:MFZ917551 MPV917546:MPV917551 MZR917546:MZR917551 NJN917546:NJN917551 NTJ917546:NTJ917551 ODF917546:ODF917551 ONB917546:ONB917551 OWX917546:OWX917551 PGT917546:PGT917551 PQP917546:PQP917551 QAL917546:QAL917551 QKH917546:QKH917551 QUD917546:QUD917551 RDZ917546:RDZ917551 RNV917546:RNV917551 RXR917546:RXR917551 SHN917546:SHN917551 SRJ917546:SRJ917551 TBF917546:TBF917551 TLB917546:TLB917551 TUX917546:TUX917551 UET917546:UET917551 UOP917546:UOP917551 UYL917546:UYL917551 VIH917546:VIH917551 VSD917546:VSD917551 WBZ917546:WBZ917551 WLV917546:WLV917551 WVR917546:WVR917551 K983082:K983087 JF983082:JF983087 TB983082:TB983087 ACX983082:ACX983087 AMT983082:AMT983087 AWP983082:AWP983087 BGL983082:BGL983087 BQH983082:BQH983087 CAD983082:CAD983087 CJZ983082:CJZ983087 CTV983082:CTV983087 DDR983082:DDR983087 DNN983082:DNN983087 DXJ983082:DXJ983087 EHF983082:EHF983087 ERB983082:ERB983087 FAX983082:FAX983087 FKT983082:FKT983087 FUP983082:FUP983087 GEL983082:GEL983087 GOH983082:GOH983087 GYD983082:GYD983087 HHZ983082:HHZ983087 HRV983082:HRV983087 IBR983082:IBR983087 ILN983082:ILN983087 IVJ983082:IVJ983087 JFF983082:JFF983087 JPB983082:JPB983087 JYX983082:JYX983087 KIT983082:KIT983087 KSP983082:KSP983087 LCL983082:LCL983087 LMH983082:LMH983087 LWD983082:LWD983087 MFZ983082:MFZ983087 MPV983082:MPV983087 MZR983082:MZR983087 NJN983082:NJN983087 NTJ983082:NTJ983087 ODF983082:ODF983087 ONB983082:ONB983087 OWX983082:OWX983087 PGT983082:PGT983087 PQP983082:PQP983087 QAL983082:QAL983087 QKH983082:QKH983087 QUD983082:QUD983087 RDZ983082:RDZ983087 RNV983082:RNV983087 RXR983082:RXR983087 SHN983082:SHN983087 SRJ983082:SRJ983087 TBF983082:TBF983087 TLB983082:TLB983087 TUX983082:TUX983087 UET983082:UET983087 UOP983082:UOP983087 UYL983082:UYL983087 VIH983082:VIH983087 VSD983082:VSD983087 WBZ983082:WBZ983087 WLV983082:WLV983087 WVR983082:WVR983087 WCM983082:WCM983087 JS42:JS47 TO42:TO47 ADK42:ADK47 ANG42:ANG47 AXC42:AXC47 BGY42:BGY47 BQU42:BQU47 CAQ42:CAQ47 CKM42:CKM47 CUI42:CUI47 DEE42:DEE47 DOA42:DOA47 DXW42:DXW47 EHS42:EHS47 ERO42:ERO47 FBK42:FBK47 FLG42:FLG47 FVC42:FVC47 GEY42:GEY47 GOU42:GOU47 GYQ42:GYQ47 HIM42:HIM47 HSI42:HSI47 ICE42:ICE47 IMA42:IMA47 IVW42:IVW47 JFS42:JFS47 JPO42:JPO47 JZK42:JZK47 KJG42:KJG47 KTC42:KTC47 LCY42:LCY47 LMU42:LMU47 LWQ42:LWQ47 MGM42:MGM47 MQI42:MQI47 NAE42:NAE47 NKA42:NKA47 NTW42:NTW47 ODS42:ODS47 ONO42:ONO47 OXK42:OXK47 PHG42:PHG47 PRC42:PRC47 QAY42:QAY47 QKU42:QKU47 QUQ42:QUQ47 REM42:REM47 ROI42:ROI47 RYE42:RYE47 SIA42:SIA47 SRW42:SRW47 TBS42:TBS47 TLO42:TLO47 TVK42:TVK47 UFG42:UFG47 UPC42:UPC47 UYY42:UYY47 VIU42:VIU47 VSQ42:VSQ47 WCM42:WCM47 WMI42:WMI47 WWE42:WWE47 X65578:X65583 JS65578:JS65583 TO65578:TO65583 ADK65578:ADK65583 ANG65578:ANG65583 AXC65578:AXC65583 BGY65578:BGY65583 BQU65578:BQU65583 CAQ65578:CAQ65583 CKM65578:CKM65583 CUI65578:CUI65583 DEE65578:DEE65583 DOA65578:DOA65583 DXW65578:DXW65583 EHS65578:EHS65583 ERO65578:ERO65583 FBK65578:FBK65583 FLG65578:FLG65583 FVC65578:FVC65583 GEY65578:GEY65583 GOU65578:GOU65583 GYQ65578:GYQ65583 HIM65578:HIM65583 HSI65578:HSI65583 ICE65578:ICE65583 IMA65578:IMA65583 IVW65578:IVW65583 JFS65578:JFS65583 JPO65578:JPO65583 JZK65578:JZK65583 KJG65578:KJG65583 KTC65578:KTC65583 LCY65578:LCY65583 LMU65578:LMU65583 LWQ65578:LWQ65583 MGM65578:MGM65583 MQI65578:MQI65583 NAE65578:NAE65583 NKA65578:NKA65583 NTW65578:NTW65583 ODS65578:ODS65583 ONO65578:ONO65583 OXK65578:OXK65583 PHG65578:PHG65583 PRC65578:PRC65583 QAY65578:QAY65583 QKU65578:QKU65583 QUQ65578:QUQ65583 REM65578:REM65583 ROI65578:ROI65583 RYE65578:RYE65583 SIA65578:SIA65583 SRW65578:SRW65583 TBS65578:TBS65583 TLO65578:TLO65583 TVK65578:TVK65583 UFG65578:UFG65583 UPC65578:UPC65583 UYY65578:UYY65583 VIU65578:VIU65583 VSQ65578:VSQ65583 WCM65578:WCM65583 WMI65578:WMI65583 WWE65578:WWE65583 X131114:X131119 JS131114:JS131119 TO131114:TO131119 ADK131114:ADK131119 ANG131114:ANG131119 AXC131114:AXC131119 BGY131114:BGY131119 BQU131114:BQU131119 CAQ131114:CAQ131119 CKM131114:CKM131119 CUI131114:CUI131119 DEE131114:DEE131119 DOA131114:DOA131119 DXW131114:DXW131119 EHS131114:EHS131119 ERO131114:ERO131119 FBK131114:FBK131119 FLG131114:FLG131119 FVC131114:FVC131119 GEY131114:GEY131119 GOU131114:GOU131119 GYQ131114:GYQ131119 HIM131114:HIM131119 HSI131114:HSI131119 ICE131114:ICE131119 IMA131114:IMA131119 IVW131114:IVW131119 JFS131114:JFS131119 JPO131114:JPO131119 JZK131114:JZK131119 KJG131114:KJG131119 KTC131114:KTC131119 LCY131114:LCY131119 LMU131114:LMU131119 LWQ131114:LWQ131119 MGM131114:MGM131119 MQI131114:MQI131119 NAE131114:NAE131119 NKA131114:NKA131119 NTW131114:NTW131119 ODS131114:ODS131119 ONO131114:ONO131119 OXK131114:OXK131119 PHG131114:PHG131119 PRC131114:PRC131119 QAY131114:QAY131119 QKU131114:QKU131119 QUQ131114:QUQ131119 REM131114:REM131119 ROI131114:ROI131119 RYE131114:RYE131119 SIA131114:SIA131119 SRW131114:SRW131119 TBS131114:TBS131119 TLO131114:TLO131119 TVK131114:TVK131119 UFG131114:UFG131119 UPC131114:UPC131119 UYY131114:UYY131119 VIU131114:VIU131119 VSQ131114:VSQ131119 WCM131114:WCM131119 WMI131114:WMI131119 WWE131114:WWE131119 X196650:X196655 JS196650:JS196655 TO196650:TO196655 ADK196650:ADK196655 ANG196650:ANG196655 AXC196650:AXC196655 BGY196650:BGY196655 BQU196650:BQU196655 CAQ196650:CAQ196655 CKM196650:CKM196655 CUI196650:CUI196655 DEE196650:DEE196655 DOA196650:DOA196655 DXW196650:DXW196655 EHS196650:EHS196655 ERO196650:ERO196655 FBK196650:FBK196655 FLG196650:FLG196655 FVC196650:FVC196655 GEY196650:GEY196655 GOU196650:GOU196655 GYQ196650:GYQ196655 HIM196650:HIM196655 HSI196650:HSI196655 ICE196650:ICE196655 IMA196650:IMA196655 IVW196650:IVW196655 JFS196650:JFS196655 JPO196650:JPO196655 JZK196650:JZK196655 KJG196650:KJG196655 KTC196650:KTC196655 LCY196650:LCY196655 LMU196650:LMU196655 LWQ196650:LWQ196655 MGM196650:MGM196655 MQI196650:MQI196655 NAE196650:NAE196655 NKA196650:NKA196655 NTW196650:NTW196655 ODS196650:ODS196655 ONO196650:ONO196655 OXK196650:OXK196655 PHG196650:PHG196655 PRC196650:PRC196655 QAY196650:QAY196655 QKU196650:QKU196655 QUQ196650:QUQ196655 REM196650:REM196655 ROI196650:ROI196655 RYE196650:RYE196655 SIA196650:SIA196655 SRW196650:SRW196655 TBS196650:TBS196655 TLO196650:TLO196655 TVK196650:TVK196655 UFG196650:UFG196655 UPC196650:UPC196655 UYY196650:UYY196655 VIU196650:VIU196655 VSQ196650:VSQ196655 WCM196650:WCM196655 WMI196650:WMI196655 WWE196650:WWE196655 X262186:X262191 JS262186:JS262191 TO262186:TO262191 ADK262186:ADK262191 ANG262186:ANG262191 AXC262186:AXC262191 BGY262186:BGY262191 BQU262186:BQU262191 CAQ262186:CAQ262191 CKM262186:CKM262191 CUI262186:CUI262191 DEE262186:DEE262191 DOA262186:DOA262191 DXW262186:DXW262191 EHS262186:EHS262191 ERO262186:ERO262191 FBK262186:FBK262191 FLG262186:FLG262191 FVC262186:FVC262191 GEY262186:GEY262191 GOU262186:GOU262191 GYQ262186:GYQ262191 HIM262186:HIM262191 HSI262186:HSI262191 ICE262186:ICE262191 IMA262186:IMA262191 IVW262186:IVW262191 JFS262186:JFS262191 JPO262186:JPO262191 JZK262186:JZK262191 KJG262186:KJG262191 KTC262186:KTC262191 LCY262186:LCY262191 LMU262186:LMU262191 LWQ262186:LWQ262191 MGM262186:MGM262191 MQI262186:MQI262191 NAE262186:NAE262191 NKA262186:NKA262191 NTW262186:NTW262191 ODS262186:ODS262191 ONO262186:ONO262191 OXK262186:OXK262191 PHG262186:PHG262191 PRC262186:PRC262191 QAY262186:QAY262191 QKU262186:QKU262191 QUQ262186:QUQ262191 REM262186:REM262191 ROI262186:ROI262191 RYE262186:RYE262191 SIA262186:SIA262191 SRW262186:SRW262191 TBS262186:TBS262191 TLO262186:TLO262191 TVK262186:TVK262191 UFG262186:UFG262191 UPC262186:UPC262191 UYY262186:UYY262191 VIU262186:VIU262191 VSQ262186:VSQ262191 WCM262186:WCM262191 WMI262186:WMI262191 WWE262186:WWE262191 X327722:X327727 JS327722:JS327727 TO327722:TO327727 ADK327722:ADK327727 ANG327722:ANG327727 AXC327722:AXC327727 BGY327722:BGY327727 BQU327722:BQU327727 CAQ327722:CAQ327727 CKM327722:CKM327727 CUI327722:CUI327727 DEE327722:DEE327727 DOA327722:DOA327727 DXW327722:DXW327727 EHS327722:EHS327727 ERO327722:ERO327727 FBK327722:FBK327727 FLG327722:FLG327727 FVC327722:FVC327727 GEY327722:GEY327727 GOU327722:GOU327727 GYQ327722:GYQ327727 HIM327722:HIM327727 HSI327722:HSI327727 ICE327722:ICE327727 IMA327722:IMA327727 IVW327722:IVW327727 JFS327722:JFS327727 JPO327722:JPO327727 JZK327722:JZK327727 KJG327722:KJG327727 KTC327722:KTC327727 LCY327722:LCY327727 LMU327722:LMU327727 LWQ327722:LWQ327727 MGM327722:MGM327727 MQI327722:MQI327727 NAE327722:NAE327727 NKA327722:NKA327727 NTW327722:NTW327727 ODS327722:ODS327727 ONO327722:ONO327727 OXK327722:OXK327727 PHG327722:PHG327727 PRC327722:PRC327727 QAY327722:QAY327727 QKU327722:QKU327727 QUQ327722:QUQ327727 REM327722:REM327727 ROI327722:ROI327727 RYE327722:RYE327727 SIA327722:SIA327727 SRW327722:SRW327727 TBS327722:TBS327727 TLO327722:TLO327727 TVK327722:TVK327727 UFG327722:UFG327727 UPC327722:UPC327727 UYY327722:UYY327727 VIU327722:VIU327727 VSQ327722:VSQ327727 WCM327722:WCM327727 WMI327722:WMI327727 WWE327722:WWE327727 X393258:X393263 JS393258:JS393263 TO393258:TO393263 ADK393258:ADK393263 ANG393258:ANG393263 AXC393258:AXC393263 BGY393258:BGY393263 BQU393258:BQU393263 CAQ393258:CAQ393263 CKM393258:CKM393263 CUI393258:CUI393263 DEE393258:DEE393263 DOA393258:DOA393263 DXW393258:DXW393263 EHS393258:EHS393263 ERO393258:ERO393263 FBK393258:FBK393263 FLG393258:FLG393263 FVC393258:FVC393263 GEY393258:GEY393263 GOU393258:GOU393263 GYQ393258:GYQ393263 HIM393258:HIM393263 HSI393258:HSI393263 ICE393258:ICE393263 IMA393258:IMA393263 IVW393258:IVW393263 JFS393258:JFS393263 JPO393258:JPO393263 JZK393258:JZK393263 KJG393258:KJG393263 KTC393258:KTC393263 LCY393258:LCY393263 LMU393258:LMU393263 LWQ393258:LWQ393263 MGM393258:MGM393263 MQI393258:MQI393263 NAE393258:NAE393263 NKA393258:NKA393263 NTW393258:NTW393263 ODS393258:ODS393263 ONO393258:ONO393263 OXK393258:OXK393263 PHG393258:PHG393263 PRC393258:PRC393263 QAY393258:QAY393263 QKU393258:QKU393263 QUQ393258:QUQ393263 REM393258:REM393263 ROI393258:ROI393263 RYE393258:RYE393263 SIA393258:SIA393263 SRW393258:SRW393263 TBS393258:TBS393263 TLO393258:TLO393263 TVK393258:TVK393263 UFG393258:UFG393263 UPC393258:UPC393263 UYY393258:UYY393263 VIU393258:VIU393263 VSQ393258:VSQ393263 WCM393258:WCM393263 WMI393258:WMI393263 WWE393258:WWE393263 X458794:X458799 JS458794:JS458799 TO458794:TO458799 ADK458794:ADK458799 ANG458794:ANG458799 AXC458794:AXC458799 BGY458794:BGY458799 BQU458794:BQU458799 CAQ458794:CAQ458799 CKM458794:CKM458799 CUI458794:CUI458799 DEE458794:DEE458799 DOA458794:DOA458799 DXW458794:DXW458799 EHS458794:EHS458799 ERO458794:ERO458799 FBK458794:FBK458799 FLG458794:FLG458799 FVC458794:FVC458799 GEY458794:GEY458799 GOU458794:GOU458799 GYQ458794:GYQ458799 HIM458794:HIM458799 HSI458794:HSI458799 ICE458794:ICE458799 IMA458794:IMA458799 IVW458794:IVW458799 JFS458794:JFS458799 JPO458794:JPO458799 JZK458794:JZK458799 KJG458794:KJG458799 KTC458794:KTC458799 LCY458794:LCY458799 LMU458794:LMU458799 LWQ458794:LWQ458799 MGM458794:MGM458799 MQI458794:MQI458799 NAE458794:NAE458799 NKA458794:NKA458799 NTW458794:NTW458799 ODS458794:ODS458799 ONO458794:ONO458799 OXK458794:OXK458799 PHG458794:PHG458799 PRC458794:PRC458799 QAY458794:QAY458799 QKU458794:QKU458799 QUQ458794:QUQ458799 REM458794:REM458799 ROI458794:ROI458799 RYE458794:RYE458799 SIA458794:SIA458799 SRW458794:SRW458799 TBS458794:TBS458799 TLO458794:TLO458799 TVK458794:TVK458799 UFG458794:UFG458799 UPC458794:UPC458799 UYY458794:UYY458799 VIU458794:VIU458799 VSQ458794:VSQ458799 WCM458794:WCM458799 WMI458794:WMI458799 WWE458794:WWE458799 X524330:X524335 JS524330:JS524335 TO524330:TO524335 ADK524330:ADK524335 ANG524330:ANG524335 AXC524330:AXC524335 BGY524330:BGY524335 BQU524330:BQU524335 CAQ524330:CAQ524335 CKM524330:CKM524335 CUI524330:CUI524335 DEE524330:DEE524335 DOA524330:DOA524335 DXW524330:DXW524335 EHS524330:EHS524335 ERO524330:ERO524335 FBK524330:FBK524335 FLG524330:FLG524335 FVC524330:FVC524335 GEY524330:GEY524335 GOU524330:GOU524335 GYQ524330:GYQ524335 HIM524330:HIM524335 HSI524330:HSI524335 ICE524330:ICE524335 IMA524330:IMA524335 IVW524330:IVW524335 JFS524330:JFS524335 JPO524330:JPO524335 JZK524330:JZK524335 KJG524330:KJG524335 KTC524330:KTC524335 LCY524330:LCY524335 LMU524330:LMU524335 LWQ524330:LWQ524335 MGM524330:MGM524335 MQI524330:MQI524335 NAE524330:NAE524335 NKA524330:NKA524335 NTW524330:NTW524335 ODS524330:ODS524335 ONO524330:ONO524335 OXK524330:OXK524335 PHG524330:PHG524335 PRC524330:PRC524335 QAY524330:QAY524335 QKU524330:QKU524335 QUQ524330:QUQ524335 REM524330:REM524335 ROI524330:ROI524335 RYE524330:RYE524335 SIA524330:SIA524335 SRW524330:SRW524335 TBS524330:TBS524335 TLO524330:TLO524335 TVK524330:TVK524335 UFG524330:UFG524335 UPC524330:UPC524335 UYY524330:UYY524335 VIU524330:VIU524335 VSQ524330:VSQ524335 WCM524330:WCM524335 WMI524330:WMI524335 WWE524330:WWE524335 X589866:X589871 JS589866:JS589871 TO589866:TO589871 ADK589866:ADK589871 ANG589866:ANG589871 AXC589866:AXC589871 BGY589866:BGY589871 BQU589866:BQU589871 CAQ589866:CAQ589871 CKM589866:CKM589871 CUI589866:CUI589871 DEE589866:DEE589871 DOA589866:DOA589871 DXW589866:DXW589871 EHS589866:EHS589871 ERO589866:ERO589871 FBK589866:FBK589871 FLG589866:FLG589871 FVC589866:FVC589871 GEY589866:GEY589871 GOU589866:GOU589871 GYQ589866:GYQ589871 HIM589866:HIM589871 HSI589866:HSI589871 ICE589866:ICE589871 IMA589866:IMA589871 IVW589866:IVW589871 JFS589866:JFS589871 JPO589866:JPO589871 JZK589866:JZK589871 KJG589866:KJG589871 KTC589866:KTC589871 LCY589866:LCY589871 LMU589866:LMU589871 LWQ589866:LWQ589871 MGM589866:MGM589871 MQI589866:MQI589871 NAE589866:NAE589871 NKA589866:NKA589871 NTW589866:NTW589871 ODS589866:ODS589871 ONO589866:ONO589871 OXK589866:OXK589871 PHG589866:PHG589871 PRC589866:PRC589871 QAY589866:QAY589871 QKU589866:QKU589871 QUQ589866:QUQ589871 REM589866:REM589871 ROI589866:ROI589871 RYE589866:RYE589871 SIA589866:SIA589871 SRW589866:SRW589871 TBS589866:TBS589871 TLO589866:TLO589871 TVK589866:TVK589871 UFG589866:UFG589871 UPC589866:UPC589871 UYY589866:UYY589871 VIU589866:VIU589871 VSQ589866:VSQ589871 WCM589866:WCM589871 WMI589866:WMI589871 WWE589866:WWE589871 X655402:X655407 JS655402:JS655407 TO655402:TO655407 ADK655402:ADK655407 ANG655402:ANG655407 AXC655402:AXC655407 BGY655402:BGY655407 BQU655402:BQU655407 CAQ655402:CAQ655407 CKM655402:CKM655407 CUI655402:CUI655407 DEE655402:DEE655407 DOA655402:DOA655407 DXW655402:DXW655407 EHS655402:EHS655407 ERO655402:ERO655407 FBK655402:FBK655407 FLG655402:FLG655407 FVC655402:FVC655407 GEY655402:GEY655407 GOU655402:GOU655407 GYQ655402:GYQ655407 HIM655402:HIM655407 HSI655402:HSI655407 ICE655402:ICE655407 IMA655402:IMA655407 IVW655402:IVW655407 JFS655402:JFS655407 JPO655402:JPO655407 JZK655402:JZK655407 KJG655402:KJG655407 KTC655402:KTC655407 LCY655402:LCY655407 LMU655402:LMU655407 LWQ655402:LWQ655407 MGM655402:MGM655407 MQI655402:MQI655407 NAE655402:NAE655407 NKA655402:NKA655407 NTW655402:NTW655407 ODS655402:ODS655407 ONO655402:ONO655407 OXK655402:OXK655407 PHG655402:PHG655407 PRC655402:PRC655407 QAY655402:QAY655407 QKU655402:QKU655407 QUQ655402:QUQ655407 REM655402:REM655407 ROI655402:ROI655407 RYE655402:RYE655407 SIA655402:SIA655407 SRW655402:SRW655407 TBS655402:TBS655407 TLO655402:TLO655407 TVK655402:TVK655407 UFG655402:UFG655407 UPC655402:UPC655407 UYY655402:UYY655407 VIU655402:VIU655407 VSQ655402:VSQ655407 WCM655402:WCM655407 WMI655402:WMI655407 WWE655402:WWE655407 X720938:X720943 JS720938:JS720943 TO720938:TO720943 ADK720938:ADK720943 ANG720938:ANG720943 AXC720938:AXC720943 BGY720938:BGY720943 BQU720938:BQU720943 CAQ720938:CAQ720943 CKM720938:CKM720943 CUI720938:CUI720943 DEE720938:DEE720943 DOA720938:DOA720943 DXW720938:DXW720943 EHS720938:EHS720943 ERO720938:ERO720943 FBK720938:FBK720943 FLG720938:FLG720943 FVC720938:FVC720943 GEY720938:GEY720943 GOU720938:GOU720943 GYQ720938:GYQ720943 HIM720938:HIM720943 HSI720938:HSI720943 ICE720938:ICE720943 IMA720938:IMA720943 IVW720938:IVW720943 JFS720938:JFS720943 JPO720938:JPO720943 JZK720938:JZK720943 KJG720938:KJG720943 KTC720938:KTC720943 LCY720938:LCY720943 LMU720938:LMU720943 LWQ720938:LWQ720943 MGM720938:MGM720943 MQI720938:MQI720943 NAE720938:NAE720943 NKA720938:NKA720943 NTW720938:NTW720943 ODS720938:ODS720943 ONO720938:ONO720943 OXK720938:OXK720943 PHG720938:PHG720943 PRC720938:PRC720943 QAY720938:QAY720943 QKU720938:QKU720943 QUQ720938:QUQ720943 REM720938:REM720943 ROI720938:ROI720943 RYE720938:RYE720943 SIA720938:SIA720943 SRW720938:SRW720943 TBS720938:TBS720943 TLO720938:TLO720943 TVK720938:TVK720943 UFG720938:UFG720943 UPC720938:UPC720943 UYY720938:UYY720943 VIU720938:VIU720943 VSQ720938:VSQ720943 WCM720938:WCM720943 WMI720938:WMI720943 WWE720938:WWE720943 X786474:X786479 JS786474:JS786479 TO786474:TO786479 ADK786474:ADK786479 ANG786474:ANG786479 AXC786474:AXC786479 BGY786474:BGY786479 BQU786474:BQU786479 CAQ786474:CAQ786479 CKM786474:CKM786479 CUI786474:CUI786479 DEE786474:DEE786479 DOA786474:DOA786479 DXW786474:DXW786479 EHS786474:EHS786479 ERO786474:ERO786479 FBK786474:FBK786479 FLG786474:FLG786479 FVC786474:FVC786479 GEY786474:GEY786479 GOU786474:GOU786479 GYQ786474:GYQ786479 HIM786474:HIM786479 HSI786474:HSI786479 ICE786474:ICE786479 IMA786474:IMA786479 IVW786474:IVW786479 JFS786474:JFS786479 JPO786474:JPO786479 JZK786474:JZK786479 KJG786474:KJG786479 KTC786474:KTC786479 LCY786474:LCY786479 LMU786474:LMU786479 LWQ786474:LWQ786479 MGM786474:MGM786479 MQI786474:MQI786479 NAE786474:NAE786479 NKA786474:NKA786479 NTW786474:NTW786479 ODS786474:ODS786479 ONO786474:ONO786479 OXK786474:OXK786479 PHG786474:PHG786479 PRC786474:PRC786479 QAY786474:QAY786479 QKU786474:QKU786479 QUQ786474:QUQ786479 REM786474:REM786479 ROI786474:ROI786479 RYE786474:RYE786479 SIA786474:SIA786479 SRW786474:SRW786479 TBS786474:TBS786479 TLO786474:TLO786479 TVK786474:TVK786479 UFG786474:UFG786479 UPC786474:UPC786479 UYY786474:UYY786479 VIU786474:VIU786479 VSQ786474:VSQ786479 WCM786474:WCM786479 WMI786474:WMI786479 WWE786474:WWE786479 X852010:X852015 JS852010:JS852015 TO852010:TO852015 ADK852010:ADK852015 ANG852010:ANG852015 AXC852010:AXC852015 BGY852010:BGY852015 BQU852010:BQU852015 CAQ852010:CAQ852015 CKM852010:CKM852015 CUI852010:CUI852015 DEE852010:DEE852015 DOA852010:DOA852015 DXW852010:DXW852015 EHS852010:EHS852015 ERO852010:ERO852015 FBK852010:FBK852015 FLG852010:FLG852015 FVC852010:FVC852015 GEY852010:GEY852015 GOU852010:GOU852015 GYQ852010:GYQ852015 HIM852010:HIM852015 HSI852010:HSI852015 ICE852010:ICE852015 IMA852010:IMA852015 IVW852010:IVW852015 JFS852010:JFS852015 JPO852010:JPO852015 JZK852010:JZK852015 KJG852010:KJG852015 KTC852010:KTC852015 LCY852010:LCY852015 LMU852010:LMU852015 LWQ852010:LWQ852015 MGM852010:MGM852015 MQI852010:MQI852015 NAE852010:NAE852015 NKA852010:NKA852015 NTW852010:NTW852015 ODS852010:ODS852015 ONO852010:ONO852015 OXK852010:OXK852015 PHG852010:PHG852015 PRC852010:PRC852015 QAY852010:QAY852015 QKU852010:QKU852015 QUQ852010:QUQ852015 REM852010:REM852015 ROI852010:ROI852015 RYE852010:RYE852015 SIA852010:SIA852015 SRW852010:SRW852015 TBS852010:TBS852015 TLO852010:TLO852015 TVK852010:TVK852015 UFG852010:UFG852015 UPC852010:UPC852015 UYY852010:UYY852015 VIU852010:VIU852015 VSQ852010:VSQ852015 WCM852010:WCM852015 WMI852010:WMI852015 WWE852010:WWE852015 X917546:X917551 JS917546:JS917551 TO917546:TO917551 ADK917546:ADK917551 ANG917546:ANG917551 AXC917546:AXC917551 BGY917546:BGY917551 BQU917546:BQU917551 CAQ917546:CAQ917551 CKM917546:CKM917551 CUI917546:CUI917551 DEE917546:DEE917551 DOA917546:DOA917551 DXW917546:DXW917551 EHS917546:EHS917551 ERO917546:ERO917551 FBK917546:FBK917551 FLG917546:FLG917551 FVC917546:FVC917551 GEY917546:GEY917551 GOU917546:GOU917551 GYQ917546:GYQ917551 HIM917546:HIM917551 HSI917546:HSI917551 ICE917546:ICE917551 IMA917546:IMA917551 IVW917546:IVW917551 JFS917546:JFS917551 JPO917546:JPO917551 JZK917546:JZK917551 KJG917546:KJG917551 KTC917546:KTC917551 LCY917546:LCY917551 LMU917546:LMU917551 LWQ917546:LWQ917551 MGM917546:MGM917551 MQI917546:MQI917551 NAE917546:NAE917551 NKA917546:NKA917551 NTW917546:NTW917551 ODS917546:ODS917551 ONO917546:ONO917551 OXK917546:OXK917551 PHG917546:PHG917551 PRC917546:PRC917551 QAY917546:QAY917551 QKU917546:QKU917551 QUQ917546:QUQ917551 REM917546:REM917551 ROI917546:ROI917551 RYE917546:RYE917551 SIA917546:SIA917551 SRW917546:SRW917551 TBS917546:TBS917551 TLO917546:TLO917551 TVK917546:TVK917551 UFG917546:UFG917551 UPC917546:UPC917551 UYY917546:UYY917551 VIU917546:VIU917551 VSQ917546:VSQ917551 WCM917546:WCM917551 WMI917546:WMI917551 WWE917546:WWE917551 X983082:X983087 JS983082:JS983087 TO983082:TO983087 ADK983082:ADK983087 ANG983082:ANG983087 AXC983082:AXC983087 BGY983082:BGY983087 BQU983082:BQU983087 CAQ983082:CAQ983087 CKM983082:CKM983087 CUI983082:CUI983087 DEE983082:DEE983087 DOA983082:DOA983087 DXW983082:DXW983087 EHS983082:EHS983087 ERO983082:ERO983087 FBK983082:FBK983087 FLG983082:FLG983087 FVC983082:FVC983087 GEY983082:GEY983087 GOU983082:GOU983087 GYQ983082:GYQ983087 HIM983082:HIM983087 HSI983082:HSI983087 ICE983082:ICE983087 IMA983082:IMA983087 IVW983082:IVW983087 JFS983082:JFS983087 JPO983082:JPO983087 JZK983082:JZK983087 KJG983082:KJG983087 KTC983082:KTC983087 LCY983082:LCY983087 LMU983082:LMU983087 LWQ983082:LWQ983087 MGM983082:MGM983087 MQI983082:MQI983087 NAE983082:NAE983087 NKA983082:NKA983087 NTW983082:NTW983087 ODS983082:ODS983087 ONO983082:ONO983087 OXK983082:OXK983087 PHG983082:PHG983087 PRC983082:PRC983087 QAY983082:QAY983087 QKU983082:QKU983087 QUQ983082:QUQ983087 REM983082:REM983087 ROI983082:ROI983087 RYE983082:RYE983087 SIA983082:SIA983087 SRW983082:SRW983087 TBS983082:TBS983087 TLO983082:TLO983087 TVK983082:TVK983087 UFG983082:UFG983087 UPC983082:UPC983087 UYY983082:UYY983087 VIU983082:VIU983087 VSQ983082:VSQ983087">
      <formula1>"○"</formula1>
    </dataValidation>
    <dataValidation type="list" allowBlank="1" showInputMessage="1" showErrorMessage="1" sqref="AA4:AA9 J42 J4 W4 W42:X43">
      <formula1>$AA$4:$AA$9</formula1>
    </dataValidation>
  </dataValidations>
  <pageMargins left="0.7" right="0.7" top="0.75" bottom="0.75" header="0.3" footer="0.3"/>
  <pageSetup paperSize="9" scale="59" orientation="landscape"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664"/>
  <sheetViews>
    <sheetView zoomScale="70" zoomScaleNormal="70" workbookViewId="0">
      <selection activeCell="C28" sqref="C28:D28"/>
    </sheetView>
  </sheetViews>
  <sheetFormatPr defaultRowHeight="13.5"/>
  <cols>
    <col min="15" max="16" width="8" customWidth="1"/>
  </cols>
  <sheetData>
    <row r="1" spans="1:30" s="351" customFormat="1" ht="42" customHeight="1">
      <c r="A1" s="721" t="s">
        <v>309</v>
      </c>
      <c r="B1" s="721"/>
      <c r="C1" s="721"/>
      <c r="D1" s="721"/>
      <c r="E1" s="721"/>
      <c r="F1" s="721"/>
      <c r="G1" s="721"/>
      <c r="H1" s="721"/>
      <c r="I1" s="721"/>
      <c r="J1" s="721"/>
      <c r="K1" s="721"/>
      <c r="L1" s="721"/>
      <c r="M1" s="721"/>
      <c r="N1" s="721"/>
      <c r="P1" s="352"/>
      <c r="Q1" s="721" t="s">
        <v>310</v>
      </c>
      <c r="R1" s="721"/>
      <c r="S1" s="721"/>
      <c r="T1" s="721"/>
      <c r="U1" s="721"/>
      <c r="V1" s="721"/>
      <c r="W1" s="721"/>
      <c r="X1" s="721"/>
      <c r="Y1" s="721"/>
      <c r="Z1" s="721"/>
      <c r="AA1" s="721"/>
      <c r="AB1" s="721"/>
      <c r="AC1" s="721"/>
    </row>
    <row r="2" spans="1:30" s="351" customFormat="1" ht="23.25" customHeight="1" thickBot="1">
      <c r="A2" s="353"/>
      <c r="B2" s="354"/>
      <c r="D2" s="814"/>
      <c r="E2" s="814"/>
      <c r="F2" s="814"/>
      <c r="G2" s="814"/>
      <c r="H2" s="814"/>
      <c r="I2" s="814"/>
      <c r="J2" s="814"/>
      <c r="K2" s="814"/>
      <c r="L2" s="815" t="s">
        <v>255</v>
      </c>
      <c r="M2" s="815"/>
      <c r="N2" s="815"/>
      <c r="P2" s="352"/>
      <c r="Q2" s="816"/>
      <c r="R2" s="816"/>
      <c r="S2" s="816"/>
      <c r="T2" s="814"/>
      <c r="U2" s="814"/>
      <c r="V2" s="814"/>
      <c r="W2" s="814"/>
      <c r="X2" s="814"/>
      <c r="Y2" s="814"/>
      <c r="Z2" s="814"/>
      <c r="AA2" s="815" t="s">
        <v>255</v>
      </c>
      <c r="AB2" s="815"/>
      <c r="AC2" s="815"/>
    </row>
    <row r="3" spans="1:30" s="358" customFormat="1" ht="15" customHeight="1">
      <c r="A3" s="355" t="s">
        <v>311</v>
      </c>
      <c r="B3" s="356"/>
      <c r="C3" s="357" t="s">
        <v>271</v>
      </c>
      <c r="D3" s="794">
        <f>②選手情報入力!$E$10</f>
        <v>0</v>
      </c>
      <c r="E3" s="795"/>
      <c r="F3" s="795"/>
      <c r="G3" s="795"/>
      <c r="H3" s="796"/>
      <c r="I3" s="797" t="s">
        <v>312</v>
      </c>
      <c r="J3" s="798"/>
      <c r="K3" s="800">
        <f>①団体情報入力!$D$5</f>
        <v>0</v>
      </c>
      <c r="L3" s="801"/>
      <c r="M3" s="801"/>
      <c r="N3" s="802"/>
      <c r="P3" s="359"/>
      <c r="Q3" s="355" t="s">
        <v>311</v>
      </c>
      <c r="R3" s="356"/>
      <c r="S3" s="357" t="s">
        <v>271</v>
      </c>
      <c r="T3" s="794">
        <f>②選手情報入力!$E$10</f>
        <v>0</v>
      </c>
      <c r="U3" s="795"/>
      <c r="V3" s="795"/>
      <c r="W3" s="795"/>
      <c r="X3" s="796"/>
      <c r="Y3" s="797" t="s">
        <v>312</v>
      </c>
      <c r="Z3" s="798"/>
      <c r="AA3" s="800">
        <f>①団体情報入力!$D$5</f>
        <v>0</v>
      </c>
      <c r="AB3" s="801"/>
      <c r="AC3" s="801"/>
      <c r="AD3" s="802"/>
    </row>
    <row r="4" spans="1:30" s="351" customFormat="1" ht="35.25" customHeight="1" thickBot="1">
      <c r="A4" s="806" t="str">
        <f>IF(②選手情報入力!$B$10="","",②選手情報入力!$B$10)</f>
        <v/>
      </c>
      <c r="B4" s="807"/>
      <c r="C4" s="360" t="s">
        <v>286</v>
      </c>
      <c r="D4" s="808">
        <f>②選手情報入力!$D$10</f>
        <v>0</v>
      </c>
      <c r="E4" s="809"/>
      <c r="F4" s="809"/>
      <c r="G4" s="809"/>
      <c r="H4" s="807"/>
      <c r="I4" s="735"/>
      <c r="J4" s="799"/>
      <c r="K4" s="803"/>
      <c r="L4" s="804"/>
      <c r="M4" s="804"/>
      <c r="N4" s="805"/>
      <c r="P4" s="352"/>
      <c r="Q4" s="806" t="str">
        <f>IF(②選手情報入力!$B$10="","",②選手情報入力!$B$10)</f>
        <v/>
      </c>
      <c r="R4" s="807"/>
      <c r="S4" s="360" t="s">
        <v>286</v>
      </c>
      <c r="T4" s="808">
        <f>②選手情報入力!$D$10</f>
        <v>0</v>
      </c>
      <c r="U4" s="809"/>
      <c r="V4" s="809"/>
      <c r="W4" s="809"/>
      <c r="X4" s="807"/>
      <c r="Y4" s="735"/>
      <c r="Z4" s="799"/>
      <c r="AA4" s="803"/>
      <c r="AB4" s="804"/>
      <c r="AC4" s="804"/>
      <c r="AD4" s="805"/>
    </row>
    <row r="5" spans="1:30" s="351" customFormat="1" ht="30" customHeight="1">
      <c r="A5" s="783" t="s">
        <v>313</v>
      </c>
      <c r="B5" s="784"/>
      <c r="C5" s="783" t="s">
        <v>314</v>
      </c>
      <c r="D5" s="784"/>
      <c r="E5" s="789">
        <f>②選手情報入力!$J$10</f>
        <v>0</v>
      </c>
      <c r="F5" s="789"/>
      <c r="G5" s="361" t="s">
        <v>315</v>
      </c>
      <c r="H5" s="790" t="s">
        <v>316</v>
      </c>
      <c r="I5" s="784"/>
      <c r="J5" s="791"/>
      <c r="K5" s="362"/>
      <c r="L5" s="363" t="s">
        <v>317</v>
      </c>
      <c r="M5" s="364"/>
      <c r="N5" s="365" t="s">
        <v>318</v>
      </c>
      <c r="P5" s="352"/>
      <c r="Q5" s="783" t="s">
        <v>313</v>
      </c>
      <c r="R5" s="784"/>
      <c r="S5" s="783" t="s">
        <v>319</v>
      </c>
      <c r="T5" s="784"/>
      <c r="U5" s="789">
        <f>②選手情報入力!$J$10</f>
        <v>0</v>
      </c>
      <c r="V5" s="789"/>
      <c r="W5" s="361" t="s">
        <v>315</v>
      </c>
      <c r="X5" s="790" t="s">
        <v>316</v>
      </c>
      <c r="Y5" s="784"/>
      <c r="Z5" s="791"/>
      <c r="AA5" s="362"/>
      <c r="AB5" s="363" t="s">
        <v>320</v>
      </c>
      <c r="AC5" s="364"/>
      <c r="AD5" s="365" t="s">
        <v>318</v>
      </c>
    </row>
    <row r="6" spans="1:30" s="351" customFormat="1" ht="15.75" customHeight="1">
      <c r="A6" s="785"/>
      <c r="B6" s="786"/>
      <c r="C6" s="792" t="s">
        <v>321</v>
      </c>
      <c r="D6" s="763"/>
      <c r="E6" s="763"/>
      <c r="F6" s="763"/>
      <c r="G6" s="793"/>
      <c r="H6" s="762" t="s">
        <v>322</v>
      </c>
      <c r="I6" s="763"/>
      <c r="J6" s="793"/>
      <c r="K6" s="762" t="s">
        <v>323</v>
      </c>
      <c r="L6" s="763"/>
      <c r="M6" s="763"/>
      <c r="N6" s="764"/>
      <c r="P6" s="352"/>
      <c r="Q6" s="785"/>
      <c r="R6" s="786"/>
      <c r="S6" s="792" t="s">
        <v>321</v>
      </c>
      <c r="T6" s="763"/>
      <c r="U6" s="763"/>
      <c r="V6" s="763"/>
      <c r="W6" s="793"/>
      <c r="X6" s="762" t="s">
        <v>324</v>
      </c>
      <c r="Y6" s="763"/>
      <c r="Z6" s="793"/>
      <c r="AA6" s="762" t="s">
        <v>323</v>
      </c>
      <c r="AB6" s="763"/>
      <c r="AC6" s="763"/>
      <c r="AD6" s="764"/>
    </row>
    <row r="7" spans="1:30" s="351" customFormat="1" ht="24.75" customHeight="1" thickBot="1">
      <c r="A7" s="787"/>
      <c r="B7" s="788"/>
      <c r="C7" s="765"/>
      <c r="D7" s="766"/>
      <c r="E7" s="766"/>
      <c r="F7" s="766"/>
      <c r="G7" s="767"/>
      <c r="H7" s="768"/>
      <c r="I7" s="769"/>
      <c r="J7" s="770"/>
      <c r="K7" s="771"/>
      <c r="L7" s="766"/>
      <c r="M7" s="766"/>
      <c r="N7" s="772"/>
      <c r="P7" s="352"/>
      <c r="Q7" s="787"/>
      <c r="R7" s="788"/>
      <c r="S7" s="765"/>
      <c r="T7" s="766"/>
      <c r="U7" s="766"/>
      <c r="V7" s="766"/>
      <c r="W7" s="767"/>
      <c r="X7" s="768"/>
      <c r="Y7" s="769"/>
      <c r="Z7" s="770"/>
      <c r="AA7" s="771"/>
      <c r="AB7" s="766"/>
      <c r="AC7" s="766"/>
      <c r="AD7" s="772"/>
    </row>
    <row r="8" spans="1:30" s="351" customFormat="1" ht="15" customHeight="1">
      <c r="A8" s="773" t="s">
        <v>325</v>
      </c>
      <c r="B8" s="774"/>
      <c r="C8" s="366" t="s">
        <v>326</v>
      </c>
      <c r="D8" s="366"/>
      <c r="E8" s="777" t="s">
        <v>327</v>
      </c>
      <c r="F8" s="778"/>
      <c r="G8" s="779"/>
      <c r="H8" s="777" t="s">
        <v>322</v>
      </c>
      <c r="I8" s="779"/>
      <c r="J8" s="780" t="s">
        <v>264</v>
      </c>
      <c r="K8" s="781"/>
      <c r="L8" s="777" t="s">
        <v>328</v>
      </c>
      <c r="M8" s="778"/>
      <c r="N8" s="782"/>
      <c r="P8" s="352"/>
      <c r="Q8" s="773" t="s">
        <v>325</v>
      </c>
      <c r="R8" s="774"/>
      <c r="S8" s="366" t="s">
        <v>326</v>
      </c>
      <c r="T8" s="366"/>
      <c r="U8" s="777" t="s">
        <v>327</v>
      </c>
      <c r="V8" s="778"/>
      <c r="W8" s="779"/>
      <c r="X8" s="777" t="s">
        <v>324</v>
      </c>
      <c r="Y8" s="779"/>
      <c r="Z8" s="780" t="s">
        <v>264</v>
      </c>
      <c r="AA8" s="781"/>
      <c r="AB8" s="777" t="s">
        <v>328</v>
      </c>
      <c r="AC8" s="778"/>
      <c r="AD8" s="782"/>
    </row>
    <row r="9" spans="1:30" s="351" customFormat="1" ht="22.5" customHeight="1">
      <c r="A9" s="775"/>
      <c r="B9" s="776"/>
      <c r="C9" s="759"/>
      <c r="D9" s="760"/>
      <c r="E9" s="756"/>
      <c r="F9" s="757"/>
      <c r="G9" s="761"/>
      <c r="H9" s="750"/>
      <c r="I9" s="751"/>
      <c r="J9" s="754"/>
      <c r="K9" s="755"/>
      <c r="L9" s="756"/>
      <c r="M9" s="757"/>
      <c r="N9" s="758"/>
      <c r="P9" s="352"/>
      <c r="Q9" s="775"/>
      <c r="R9" s="776"/>
      <c r="S9" s="759"/>
      <c r="T9" s="760"/>
      <c r="U9" s="756"/>
      <c r="V9" s="757"/>
      <c r="W9" s="761"/>
      <c r="X9" s="750"/>
      <c r="Y9" s="751"/>
      <c r="Z9" s="754"/>
      <c r="AA9" s="755"/>
      <c r="AB9" s="756"/>
      <c r="AC9" s="757"/>
      <c r="AD9" s="758"/>
    </row>
    <row r="10" spans="1:30" s="351" customFormat="1" ht="22.5" customHeight="1">
      <c r="A10" s="775"/>
      <c r="B10" s="776"/>
      <c r="C10" s="759"/>
      <c r="D10" s="760"/>
      <c r="E10" s="756"/>
      <c r="F10" s="757"/>
      <c r="G10" s="761"/>
      <c r="H10" s="750"/>
      <c r="I10" s="751"/>
      <c r="J10" s="754"/>
      <c r="K10" s="755"/>
      <c r="L10" s="756"/>
      <c r="M10" s="757"/>
      <c r="N10" s="758"/>
      <c r="P10" s="352"/>
      <c r="Q10" s="775"/>
      <c r="R10" s="776"/>
      <c r="S10" s="759"/>
      <c r="T10" s="760"/>
      <c r="U10" s="756"/>
      <c r="V10" s="757"/>
      <c r="W10" s="761"/>
      <c r="X10" s="750"/>
      <c r="Y10" s="751"/>
      <c r="Z10" s="754"/>
      <c r="AA10" s="755"/>
      <c r="AB10" s="756"/>
      <c r="AC10" s="757"/>
      <c r="AD10" s="758"/>
    </row>
    <row r="11" spans="1:30" s="351" customFormat="1" ht="22.5" customHeight="1" thickBot="1">
      <c r="A11" s="775"/>
      <c r="B11" s="776"/>
      <c r="C11" s="747"/>
      <c r="D11" s="748"/>
      <c r="E11" s="732"/>
      <c r="F11" s="733"/>
      <c r="G11" s="749"/>
      <c r="H11" s="750"/>
      <c r="I11" s="751"/>
      <c r="J11" s="752"/>
      <c r="K11" s="753"/>
      <c r="L11" s="732"/>
      <c r="M11" s="733"/>
      <c r="N11" s="734"/>
      <c r="P11" s="352"/>
      <c r="Q11" s="775"/>
      <c r="R11" s="776"/>
      <c r="S11" s="747"/>
      <c r="T11" s="748"/>
      <c r="U11" s="732"/>
      <c r="V11" s="733"/>
      <c r="W11" s="749"/>
      <c r="X11" s="750"/>
      <c r="Y11" s="751"/>
      <c r="Z11" s="752"/>
      <c r="AA11" s="753"/>
      <c r="AB11" s="732"/>
      <c r="AC11" s="733"/>
      <c r="AD11" s="734"/>
    </row>
    <row r="12" spans="1:30" s="351" customFormat="1" ht="22.5" customHeight="1" thickBot="1">
      <c r="A12" s="735" t="s">
        <v>329</v>
      </c>
      <c r="B12" s="736"/>
      <c r="C12" s="737"/>
      <c r="D12" s="738"/>
      <c r="E12" s="739"/>
      <c r="F12" s="739"/>
      <c r="G12" s="740"/>
      <c r="H12" s="741" t="s">
        <v>330</v>
      </c>
      <c r="I12" s="742"/>
      <c r="J12" s="742"/>
      <c r="K12" s="743"/>
      <c r="L12" s="744"/>
      <c r="M12" s="745"/>
      <c r="N12" s="746"/>
      <c r="P12" s="352"/>
      <c r="Q12" s="735" t="s">
        <v>331</v>
      </c>
      <c r="R12" s="736"/>
      <c r="S12" s="737"/>
      <c r="T12" s="738"/>
      <c r="U12" s="739"/>
      <c r="V12" s="739"/>
      <c r="W12" s="740"/>
      <c r="X12" s="741" t="s">
        <v>330</v>
      </c>
      <c r="Y12" s="742"/>
      <c r="Z12" s="742"/>
      <c r="AA12" s="743"/>
      <c r="AB12" s="744"/>
      <c r="AC12" s="745"/>
      <c r="AD12" s="746"/>
    </row>
    <row r="13" spans="1:30" s="351" customFormat="1" ht="22.5" customHeight="1" thickBot="1">
      <c r="A13" s="722" t="s">
        <v>332</v>
      </c>
      <c r="B13" s="723"/>
      <c r="C13" s="723"/>
      <c r="D13" s="723"/>
      <c r="E13" s="723"/>
      <c r="F13" s="724"/>
      <c r="G13" s="725" t="s">
        <v>333</v>
      </c>
      <c r="H13" s="726"/>
      <c r="I13" s="727"/>
      <c r="J13" s="728"/>
      <c r="K13" s="725" t="s">
        <v>334</v>
      </c>
      <c r="L13" s="726"/>
      <c r="M13" s="729"/>
      <c r="N13" s="730"/>
      <c r="P13" s="352"/>
      <c r="Q13" s="722" t="s">
        <v>335</v>
      </c>
      <c r="R13" s="723"/>
      <c r="S13" s="723"/>
      <c r="T13" s="723"/>
      <c r="U13" s="724"/>
      <c r="V13" s="725" t="s">
        <v>333</v>
      </c>
      <c r="W13" s="726"/>
      <c r="X13" s="727"/>
      <c r="Y13" s="728"/>
      <c r="Z13" s="725"/>
      <c r="AA13" s="731"/>
      <c r="AB13" s="367"/>
      <c r="AC13" s="719"/>
      <c r="AD13" s="720"/>
    </row>
    <row r="14" spans="1:30" s="351" customFormat="1" ht="7.5" customHeight="1">
      <c r="A14" s="368"/>
      <c r="B14" s="368"/>
      <c r="C14" s="369"/>
      <c r="D14" s="369"/>
      <c r="E14" s="369"/>
      <c r="F14" s="369"/>
      <c r="G14" s="369"/>
      <c r="H14" s="369"/>
      <c r="I14" s="369"/>
      <c r="J14" s="369"/>
      <c r="K14" s="369"/>
      <c r="L14" s="369"/>
      <c r="M14" s="369"/>
      <c r="N14" s="810"/>
      <c r="P14" s="352"/>
      <c r="Q14" s="370"/>
      <c r="R14" s="370"/>
      <c r="S14" s="371"/>
      <c r="T14" s="371"/>
      <c r="U14" s="371"/>
      <c r="V14" s="371"/>
      <c r="W14" s="370"/>
      <c r="X14" s="371"/>
      <c r="Y14" s="371"/>
      <c r="Z14" s="371"/>
      <c r="AA14" s="372"/>
      <c r="AB14" s="812"/>
      <c r="AC14" s="812"/>
    </row>
    <row r="15" spans="1:30" s="351" customFormat="1">
      <c r="A15" s="373" t="s">
        <v>336</v>
      </c>
      <c r="B15" s="373"/>
      <c r="C15" s="374"/>
      <c r="D15" s="374"/>
      <c r="E15" s="374"/>
      <c r="F15" s="374"/>
      <c r="G15" s="374"/>
      <c r="H15" s="374"/>
      <c r="I15" s="374"/>
      <c r="J15" s="374"/>
      <c r="K15" s="374"/>
      <c r="N15" s="811"/>
      <c r="P15" s="352"/>
      <c r="Q15" s="373" t="s">
        <v>336</v>
      </c>
      <c r="R15" s="373"/>
      <c r="S15" s="374"/>
      <c r="T15" s="371"/>
      <c r="U15" s="371"/>
      <c r="V15" s="371"/>
      <c r="W15" s="371"/>
      <c r="X15" s="371"/>
      <c r="Y15" s="371"/>
      <c r="Z15" s="371"/>
      <c r="AA15" s="372"/>
      <c r="AB15" s="813"/>
      <c r="AC15" s="813"/>
    </row>
    <row r="16" spans="1:30" s="351" customFormat="1">
      <c r="A16" s="373" t="s">
        <v>337</v>
      </c>
      <c r="B16" s="373"/>
      <c r="C16" s="374"/>
      <c r="D16" s="374"/>
      <c r="E16" s="374"/>
      <c r="F16" s="374"/>
      <c r="G16" s="374"/>
      <c r="H16" s="373"/>
      <c r="I16" s="374"/>
      <c r="J16" s="374"/>
      <c r="K16" s="374"/>
      <c r="N16" s="811"/>
      <c r="P16" s="352"/>
      <c r="Q16" s="373" t="s">
        <v>337</v>
      </c>
      <c r="R16" s="373"/>
      <c r="S16" s="374"/>
      <c r="T16" s="372"/>
      <c r="U16" s="372"/>
      <c r="V16" s="372"/>
      <c r="W16" s="372"/>
      <c r="X16" s="372"/>
      <c r="Y16" s="372"/>
      <c r="Z16" s="372"/>
      <c r="AA16" s="372"/>
      <c r="AB16" s="813"/>
      <c r="AC16" s="813"/>
    </row>
    <row r="17" spans="1:30" s="351" customFormat="1" ht="42" customHeight="1">
      <c r="A17" s="373"/>
      <c r="B17" s="373"/>
      <c r="C17" s="374"/>
      <c r="D17" s="374"/>
      <c r="E17" s="374"/>
      <c r="F17" s="374"/>
      <c r="G17" s="374"/>
      <c r="H17" s="374"/>
      <c r="I17" s="374"/>
      <c r="J17" s="374"/>
      <c r="K17" s="374"/>
      <c r="N17" s="811"/>
      <c r="P17" s="352"/>
      <c r="AB17" s="813"/>
      <c r="AC17" s="813"/>
    </row>
    <row r="18" spans="1:30" s="351" customFormat="1" ht="26.25">
      <c r="A18" s="721" t="s">
        <v>309</v>
      </c>
      <c r="B18" s="721"/>
      <c r="C18" s="721"/>
      <c r="D18" s="721"/>
      <c r="E18" s="721"/>
      <c r="F18" s="721"/>
      <c r="G18" s="721"/>
      <c r="H18" s="721"/>
      <c r="I18" s="721"/>
      <c r="J18" s="721"/>
      <c r="K18" s="721"/>
      <c r="L18" s="721"/>
      <c r="M18" s="721"/>
      <c r="N18" s="721"/>
      <c r="P18" s="352"/>
      <c r="Q18" s="721" t="s">
        <v>310</v>
      </c>
      <c r="R18" s="721"/>
      <c r="S18" s="721"/>
      <c r="T18" s="721"/>
      <c r="U18" s="721"/>
      <c r="V18" s="721"/>
      <c r="W18" s="721"/>
      <c r="X18" s="721"/>
      <c r="Y18" s="721"/>
      <c r="Z18" s="721"/>
      <c r="AA18" s="721"/>
      <c r="AB18" s="721"/>
      <c r="AC18" s="721"/>
    </row>
    <row r="19" spans="1:30" s="351" customFormat="1" ht="23.25" customHeight="1" thickBot="1">
      <c r="A19" s="353"/>
      <c r="B19" s="354"/>
      <c r="D19" s="814"/>
      <c r="E19" s="814"/>
      <c r="F19" s="814"/>
      <c r="G19" s="814"/>
      <c r="H19" s="814"/>
      <c r="I19" s="814"/>
      <c r="J19" s="814"/>
      <c r="K19" s="814"/>
      <c r="L19" s="815" t="s">
        <v>255</v>
      </c>
      <c r="M19" s="815"/>
      <c r="N19" s="815"/>
      <c r="P19" s="352"/>
      <c r="Q19" s="816"/>
      <c r="R19" s="816"/>
      <c r="S19" s="816"/>
      <c r="T19" s="814"/>
      <c r="U19" s="814"/>
      <c r="V19" s="814"/>
      <c r="W19" s="814"/>
      <c r="X19" s="814"/>
      <c r="Y19" s="814"/>
      <c r="Z19" s="814"/>
      <c r="AA19" s="815" t="s">
        <v>255</v>
      </c>
      <c r="AB19" s="815"/>
      <c r="AC19" s="815"/>
    </row>
    <row r="20" spans="1:30" s="358" customFormat="1" ht="15" customHeight="1">
      <c r="A20" s="355" t="s">
        <v>311</v>
      </c>
      <c r="B20" s="356"/>
      <c r="C20" s="357" t="s">
        <v>271</v>
      </c>
      <c r="D20" s="794">
        <f>②選手情報入力!$E$11</f>
        <v>0</v>
      </c>
      <c r="E20" s="795"/>
      <c r="F20" s="795"/>
      <c r="G20" s="795"/>
      <c r="H20" s="796"/>
      <c r="I20" s="797" t="s">
        <v>312</v>
      </c>
      <c r="J20" s="798"/>
      <c r="K20" s="800">
        <f>①団体情報入力!$D$5</f>
        <v>0</v>
      </c>
      <c r="L20" s="801"/>
      <c r="M20" s="801"/>
      <c r="N20" s="802"/>
      <c r="P20" s="359"/>
      <c r="Q20" s="355" t="s">
        <v>311</v>
      </c>
      <c r="R20" s="356"/>
      <c r="S20" s="357" t="s">
        <v>271</v>
      </c>
      <c r="T20" s="794">
        <f>②選手情報入力!$E$11</f>
        <v>0</v>
      </c>
      <c r="U20" s="795"/>
      <c r="V20" s="795"/>
      <c r="W20" s="795"/>
      <c r="X20" s="796"/>
      <c r="Y20" s="797" t="s">
        <v>312</v>
      </c>
      <c r="Z20" s="798"/>
      <c r="AA20" s="800">
        <f>①団体情報入力!$D$5</f>
        <v>0</v>
      </c>
      <c r="AB20" s="801"/>
      <c r="AC20" s="801"/>
      <c r="AD20" s="802"/>
    </row>
    <row r="21" spans="1:30" s="351" customFormat="1" ht="35.25" customHeight="1" thickBot="1">
      <c r="A21" s="806" t="str">
        <f>IF(②選手情報入力!$B$11="","",②選手情報入力!$B$11)</f>
        <v/>
      </c>
      <c r="B21" s="807"/>
      <c r="C21" s="360" t="s">
        <v>286</v>
      </c>
      <c r="D21" s="808">
        <f>②選手情報入力!$D$11</f>
        <v>0</v>
      </c>
      <c r="E21" s="809"/>
      <c r="F21" s="809"/>
      <c r="G21" s="809"/>
      <c r="H21" s="807"/>
      <c r="I21" s="735"/>
      <c r="J21" s="799"/>
      <c r="K21" s="803"/>
      <c r="L21" s="804"/>
      <c r="M21" s="804"/>
      <c r="N21" s="805"/>
      <c r="P21" s="352"/>
      <c r="Q21" s="806" t="str">
        <f>IF(②選手情報入力!$B$11="","",②選手情報入力!$B$11)</f>
        <v/>
      </c>
      <c r="R21" s="807"/>
      <c r="S21" s="360" t="s">
        <v>286</v>
      </c>
      <c r="T21" s="808">
        <f>②選手情報入力!$D$11</f>
        <v>0</v>
      </c>
      <c r="U21" s="809"/>
      <c r="V21" s="809"/>
      <c r="W21" s="809"/>
      <c r="X21" s="807"/>
      <c r="Y21" s="735"/>
      <c r="Z21" s="799"/>
      <c r="AA21" s="803"/>
      <c r="AB21" s="804"/>
      <c r="AC21" s="804"/>
      <c r="AD21" s="805"/>
    </row>
    <row r="22" spans="1:30" s="351" customFormat="1" ht="30" customHeight="1">
      <c r="A22" s="783" t="s">
        <v>313</v>
      </c>
      <c r="B22" s="784"/>
      <c r="C22" s="783" t="s">
        <v>314</v>
      </c>
      <c r="D22" s="784"/>
      <c r="E22" s="789">
        <f>②選手情報入力!$J$11</f>
        <v>0</v>
      </c>
      <c r="F22" s="789"/>
      <c r="G22" s="361" t="s">
        <v>315</v>
      </c>
      <c r="H22" s="790" t="s">
        <v>316</v>
      </c>
      <c r="I22" s="784"/>
      <c r="J22" s="791"/>
      <c r="K22" s="362"/>
      <c r="L22" s="363" t="s">
        <v>317</v>
      </c>
      <c r="M22" s="364"/>
      <c r="N22" s="365" t="s">
        <v>318</v>
      </c>
      <c r="P22" s="352"/>
      <c r="Q22" s="783" t="s">
        <v>313</v>
      </c>
      <c r="R22" s="784"/>
      <c r="S22" s="783" t="s">
        <v>314</v>
      </c>
      <c r="T22" s="784"/>
      <c r="U22" s="789">
        <f>②選手情報入力!$J$11</f>
        <v>0</v>
      </c>
      <c r="V22" s="789"/>
      <c r="W22" s="361" t="s">
        <v>315</v>
      </c>
      <c r="X22" s="790" t="s">
        <v>316</v>
      </c>
      <c r="Y22" s="784"/>
      <c r="Z22" s="791"/>
      <c r="AA22" s="362"/>
      <c r="AB22" s="363" t="s">
        <v>317</v>
      </c>
      <c r="AC22" s="364"/>
      <c r="AD22" s="365" t="s">
        <v>318</v>
      </c>
    </row>
    <row r="23" spans="1:30" s="351" customFormat="1" ht="15.75" customHeight="1">
      <c r="A23" s="785"/>
      <c r="B23" s="786"/>
      <c r="C23" s="792" t="s">
        <v>321</v>
      </c>
      <c r="D23" s="763"/>
      <c r="E23" s="763"/>
      <c r="F23" s="763"/>
      <c r="G23" s="793"/>
      <c r="H23" s="762" t="s">
        <v>322</v>
      </c>
      <c r="I23" s="763"/>
      <c r="J23" s="793"/>
      <c r="K23" s="762" t="s">
        <v>323</v>
      </c>
      <c r="L23" s="763"/>
      <c r="M23" s="763"/>
      <c r="N23" s="764"/>
      <c r="P23" s="352"/>
      <c r="Q23" s="785"/>
      <c r="R23" s="786"/>
      <c r="S23" s="792" t="s">
        <v>321</v>
      </c>
      <c r="T23" s="763"/>
      <c r="U23" s="763"/>
      <c r="V23" s="763"/>
      <c r="W23" s="793"/>
      <c r="X23" s="762" t="s">
        <v>322</v>
      </c>
      <c r="Y23" s="763"/>
      <c r="Z23" s="793"/>
      <c r="AA23" s="762" t="s">
        <v>323</v>
      </c>
      <c r="AB23" s="763"/>
      <c r="AC23" s="763"/>
      <c r="AD23" s="764"/>
    </row>
    <row r="24" spans="1:30" s="351" customFormat="1" ht="24.75" customHeight="1" thickBot="1">
      <c r="A24" s="787"/>
      <c r="B24" s="788"/>
      <c r="C24" s="765"/>
      <c r="D24" s="766"/>
      <c r="E24" s="766"/>
      <c r="F24" s="766"/>
      <c r="G24" s="767"/>
      <c r="H24" s="768"/>
      <c r="I24" s="769"/>
      <c r="J24" s="770"/>
      <c r="K24" s="771"/>
      <c r="L24" s="766"/>
      <c r="M24" s="766"/>
      <c r="N24" s="772"/>
      <c r="P24" s="352"/>
      <c r="Q24" s="787"/>
      <c r="R24" s="788"/>
      <c r="S24" s="765"/>
      <c r="T24" s="766"/>
      <c r="U24" s="766"/>
      <c r="V24" s="766"/>
      <c r="W24" s="767"/>
      <c r="X24" s="768"/>
      <c r="Y24" s="769"/>
      <c r="Z24" s="770"/>
      <c r="AA24" s="771"/>
      <c r="AB24" s="766"/>
      <c r="AC24" s="766"/>
      <c r="AD24" s="772"/>
    </row>
    <row r="25" spans="1:30" s="351" customFormat="1" ht="15" customHeight="1">
      <c r="A25" s="773" t="s">
        <v>325</v>
      </c>
      <c r="B25" s="774"/>
      <c r="C25" s="366" t="s">
        <v>326</v>
      </c>
      <c r="D25" s="366"/>
      <c r="E25" s="777" t="s">
        <v>327</v>
      </c>
      <c r="F25" s="778"/>
      <c r="G25" s="779"/>
      <c r="H25" s="777" t="s">
        <v>322</v>
      </c>
      <c r="I25" s="779"/>
      <c r="J25" s="780" t="s">
        <v>264</v>
      </c>
      <c r="K25" s="781"/>
      <c r="L25" s="777" t="s">
        <v>328</v>
      </c>
      <c r="M25" s="778"/>
      <c r="N25" s="782"/>
      <c r="P25" s="352"/>
      <c r="Q25" s="773" t="s">
        <v>325</v>
      </c>
      <c r="R25" s="774"/>
      <c r="S25" s="366" t="s">
        <v>326</v>
      </c>
      <c r="T25" s="366"/>
      <c r="U25" s="777" t="s">
        <v>327</v>
      </c>
      <c r="V25" s="778"/>
      <c r="W25" s="779"/>
      <c r="X25" s="777" t="s">
        <v>322</v>
      </c>
      <c r="Y25" s="779"/>
      <c r="Z25" s="780" t="s">
        <v>264</v>
      </c>
      <c r="AA25" s="781"/>
      <c r="AB25" s="777" t="s">
        <v>328</v>
      </c>
      <c r="AC25" s="778"/>
      <c r="AD25" s="782"/>
    </row>
    <row r="26" spans="1:30" s="351" customFormat="1" ht="22.5" customHeight="1">
      <c r="A26" s="775"/>
      <c r="B26" s="776"/>
      <c r="C26" s="759"/>
      <c r="D26" s="760"/>
      <c r="E26" s="756"/>
      <c r="F26" s="757"/>
      <c r="G26" s="761"/>
      <c r="H26" s="750"/>
      <c r="I26" s="751"/>
      <c r="J26" s="754"/>
      <c r="K26" s="755"/>
      <c r="L26" s="756"/>
      <c r="M26" s="757"/>
      <c r="N26" s="758"/>
      <c r="P26" s="352"/>
      <c r="Q26" s="775"/>
      <c r="R26" s="776"/>
      <c r="S26" s="759"/>
      <c r="T26" s="760"/>
      <c r="U26" s="756"/>
      <c r="V26" s="757"/>
      <c r="W26" s="761"/>
      <c r="X26" s="750"/>
      <c r="Y26" s="751"/>
      <c r="Z26" s="754"/>
      <c r="AA26" s="755"/>
      <c r="AB26" s="756"/>
      <c r="AC26" s="757"/>
      <c r="AD26" s="758"/>
    </row>
    <row r="27" spans="1:30" s="351" customFormat="1" ht="22.5" customHeight="1">
      <c r="A27" s="775"/>
      <c r="B27" s="776"/>
      <c r="C27" s="759"/>
      <c r="D27" s="760"/>
      <c r="E27" s="756"/>
      <c r="F27" s="757"/>
      <c r="G27" s="761"/>
      <c r="H27" s="750"/>
      <c r="I27" s="751"/>
      <c r="J27" s="754"/>
      <c r="K27" s="755"/>
      <c r="L27" s="756"/>
      <c r="M27" s="757"/>
      <c r="N27" s="758"/>
      <c r="P27" s="352"/>
      <c r="Q27" s="775"/>
      <c r="R27" s="776"/>
      <c r="S27" s="759"/>
      <c r="T27" s="760"/>
      <c r="U27" s="756"/>
      <c r="V27" s="757"/>
      <c r="W27" s="761"/>
      <c r="X27" s="750"/>
      <c r="Y27" s="751"/>
      <c r="Z27" s="754"/>
      <c r="AA27" s="755"/>
      <c r="AB27" s="756"/>
      <c r="AC27" s="757"/>
      <c r="AD27" s="758"/>
    </row>
    <row r="28" spans="1:30" s="351" customFormat="1" ht="22.5" customHeight="1" thickBot="1">
      <c r="A28" s="775"/>
      <c r="B28" s="776"/>
      <c r="C28" s="747"/>
      <c r="D28" s="748"/>
      <c r="E28" s="732"/>
      <c r="F28" s="733"/>
      <c r="G28" s="749"/>
      <c r="H28" s="750"/>
      <c r="I28" s="751"/>
      <c r="J28" s="752"/>
      <c r="K28" s="753"/>
      <c r="L28" s="732"/>
      <c r="M28" s="733"/>
      <c r="N28" s="734"/>
      <c r="P28" s="352"/>
      <c r="Q28" s="775"/>
      <c r="R28" s="776"/>
      <c r="S28" s="747"/>
      <c r="T28" s="748"/>
      <c r="U28" s="732"/>
      <c r="V28" s="733"/>
      <c r="W28" s="749"/>
      <c r="X28" s="750"/>
      <c r="Y28" s="751"/>
      <c r="Z28" s="752"/>
      <c r="AA28" s="753"/>
      <c r="AB28" s="732"/>
      <c r="AC28" s="733"/>
      <c r="AD28" s="734"/>
    </row>
    <row r="29" spans="1:30" s="351" customFormat="1" ht="22.5" customHeight="1" thickBot="1">
      <c r="A29" s="735" t="s">
        <v>329</v>
      </c>
      <c r="B29" s="736"/>
      <c r="C29" s="737"/>
      <c r="D29" s="738"/>
      <c r="E29" s="739"/>
      <c r="F29" s="739"/>
      <c r="G29" s="740"/>
      <c r="H29" s="741" t="s">
        <v>330</v>
      </c>
      <c r="I29" s="742"/>
      <c r="J29" s="742"/>
      <c r="K29" s="743"/>
      <c r="L29" s="744"/>
      <c r="M29" s="745"/>
      <c r="N29" s="746"/>
      <c r="P29" s="352"/>
      <c r="Q29" s="735" t="s">
        <v>331</v>
      </c>
      <c r="R29" s="736"/>
      <c r="S29" s="737"/>
      <c r="T29" s="738"/>
      <c r="U29" s="739"/>
      <c r="V29" s="739"/>
      <c r="W29" s="740"/>
      <c r="X29" s="741" t="s">
        <v>330</v>
      </c>
      <c r="Y29" s="742"/>
      <c r="Z29" s="742"/>
      <c r="AA29" s="743"/>
      <c r="AB29" s="744"/>
      <c r="AC29" s="745"/>
      <c r="AD29" s="746"/>
    </row>
    <row r="30" spans="1:30" s="351" customFormat="1" ht="22.5" customHeight="1" thickBot="1">
      <c r="A30" s="722" t="s">
        <v>332</v>
      </c>
      <c r="B30" s="723"/>
      <c r="C30" s="723"/>
      <c r="D30" s="723"/>
      <c r="E30" s="723"/>
      <c r="F30" s="724"/>
      <c r="G30" s="725" t="s">
        <v>333</v>
      </c>
      <c r="H30" s="726"/>
      <c r="I30" s="727"/>
      <c r="J30" s="728"/>
      <c r="K30" s="725" t="s">
        <v>334</v>
      </c>
      <c r="L30" s="726"/>
      <c r="M30" s="729"/>
      <c r="N30" s="730"/>
      <c r="P30" s="352"/>
      <c r="Q30" s="722" t="s">
        <v>335</v>
      </c>
      <c r="R30" s="723"/>
      <c r="S30" s="723"/>
      <c r="T30" s="723"/>
      <c r="U30" s="724"/>
      <c r="V30" s="725" t="s">
        <v>333</v>
      </c>
      <c r="W30" s="726"/>
      <c r="X30" s="727"/>
      <c r="Y30" s="728"/>
      <c r="Z30" s="725"/>
      <c r="AA30" s="731"/>
      <c r="AB30" s="367"/>
      <c r="AC30" s="719"/>
      <c r="AD30" s="720"/>
    </row>
    <row r="31" spans="1:30" s="351" customFormat="1" ht="7.5" customHeight="1">
      <c r="A31" s="368"/>
      <c r="B31" s="368"/>
      <c r="C31" s="369"/>
      <c r="D31" s="369"/>
      <c r="E31" s="369"/>
      <c r="F31" s="369"/>
      <c r="G31" s="369"/>
      <c r="H31" s="369"/>
      <c r="I31" s="369"/>
      <c r="J31" s="369"/>
      <c r="K31" s="369"/>
      <c r="L31" s="369"/>
      <c r="M31" s="369"/>
      <c r="N31" s="810"/>
      <c r="P31" s="352"/>
      <c r="Q31" s="370"/>
      <c r="R31" s="370"/>
      <c r="S31" s="371"/>
      <c r="T31" s="371"/>
      <c r="U31" s="371"/>
      <c r="V31" s="371"/>
      <c r="W31" s="370"/>
      <c r="X31" s="371"/>
      <c r="Y31" s="371"/>
      <c r="Z31" s="371"/>
      <c r="AA31" s="372"/>
      <c r="AB31" s="812"/>
      <c r="AC31" s="812"/>
    </row>
    <row r="32" spans="1:30" s="351" customFormat="1">
      <c r="A32" s="373" t="s">
        <v>336</v>
      </c>
      <c r="B32" s="373"/>
      <c r="C32" s="374"/>
      <c r="D32" s="374"/>
      <c r="E32" s="374"/>
      <c r="F32" s="374"/>
      <c r="G32" s="374"/>
      <c r="H32" s="374"/>
      <c r="I32" s="374"/>
      <c r="J32" s="374"/>
      <c r="K32" s="374"/>
      <c r="N32" s="811"/>
      <c r="P32" s="352"/>
      <c r="Q32" s="373" t="s">
        <v>336</v>
      </c>
      <c r="R32" s="373"/>
      <c r="S32" s="374"/>
      <c r="T32" s="371"/>
      <c r="U32" s="371"/>
      <c r="V32" s="371"/>
      <c r="W32" s="371"/>
      <c r="X32" s="371"/>
      <c r="Y32" s="371"/>
      <c r="Z32" s="371"/>
      <c r="AA32" s="372"/>
      <c r="AB32" s="813"/>
      <c r="AC32" s="813"/>
    </row>
    <row r="33" spans="1:30" s="351" customFormat="1">
      <c r="A33" s="373" t="s">
        <v>337</v>
      </c>
      <c r="B33" s="373"/>
      <c r="C33" s="374"/>
      <c r="D33" s="374"/>
      <c r="E33" s="374"/>
      <c r="F33" s="374"/>
      <c r="G33" s="374"/>
      <c r="H33" s="373"/>
      <c r="I33" s="374"/>
      <c r="J33" s="374"/>
      <c r="K33" s="374"/>
      <c r="N33" s="811"/>
      <c r="P33" s="352"/>
      <c r="Q33" s="373" t="s">
        <v>337</v>
      </c>
      <c r="R33" s="373"/>
      <c r="S33" s="374"/>
      <c r="T33" s="372"/>
      <c r="U33" s="372"/>
      <c r="V33" s="372"/>
      <c r="W33" s="372"/>
      <c r="X33" s="372"/>
      <c r="Y33" s="372"/>
      <c r="Z33" s="372"/>
      <c r="AA33" s="372"/>
      <c r="AB33" s="813"/>
      <c r="AC33" s="813"/>
    </row>
    <row r="34" spans="1:30" s="351" customFormat="1" ht="42" customHeight="1">
      <c r="A34" s="373"/>
      <c r="B34" s="373"/>
      <c r="C34" s="374"/>
      <c r="D34" s="374"/>
      <c r="E34" s="374"/>
      <c r="F34" s="374"/>
      <c r="G34" s="374"/>
      <c r="H34" s="374"/>
      <c r="I34" s="374"/>
      <c r="J34" s="374"/>
      <c r="K34" s="374"/>
      <c r="N34" s="811"/>
      <c r="P34" s="352"/>
      <c r="AB34" s="813"/>
      <c r="AC34" s="813"/>
    </row>
    <row r="35" spans="1:30" s="351" customFormat="1" ht="42" customHeight="1">
      <c r="A35" s="721" t="s">
        <v>309</v>
      </c>
      <c r="B35" s="721"/>
      <c r="C35" s="721"/>
      <c r="D35" s="721"/>
      <c r="E35" s="721"/>
      <c r="F35" s="721"/>
      <c r="G35" s="721"/>
      <c r="H35" s="721"/>
      <c r="I35" s="721"/>
      <c r="J35" s="721"/>
      <c r="K35" s="721"/>
      <c r="L35" s="721"/>
      <c r="M35" s="721"/>
      <c r="N35" s="721"/>
      <c r="P35" s="352"/>
      <c r="Q35" s="721" t="s">
        <v>310</v>
      </c>
      <c r="R35" s="721"/>
      <c r="S35" s="721"/>
      <c r="T35" s="721"/>
      <c r="U35" s="721"/>
      <c r="V35" s="721"/>
      <c r="W35" s="721"/>
      <c r="X35" s="721"/>
      <c r="Y35" s="721"/>
      <c r="Z35" s="721"/>
      <c r="AA35" s="721"/>
      <c r="AB35" s="721"/>
      <c r="AC35" s="721"/>
    </row>
    <row r="36" spans="1:30" s="351" customFormat="1" ht="23.25" customHeight="1" thickBot="1">
      <c r="A36" s="353"/>
      <c r="B36" s="354"/>
      <c r="D36" s="814"/>
      <c r="E36" s="814"/>
      <c r="F36" s="814"/>
      <c r="G36" s="814"/>
      <c r="H36" s="814"/>
      <c r="I36" s="814"/>
      <c r="J36" s="814"/>
      <c r="K36" s="814"/>
      <c r="L36" s="815" t="s">
        <v>255</v>
      </c>
      <c r="M36" s="815"/>
      <c r="N36" s="815"/>
      <c r="P36" s="352"/>
      <c r="Q36" s="816"/>
      <c r="R36" s="816"/>
      <c r="S36" s="816"/>
      <c r="T36" s="814"/>
      <c r="U36" s="814"/>
      <c r="V36" s="814"/>
      <c r="W36" s="814"/>
      <c r="X36" s="814"/>
      <c r="Y36" s="814"/>
      <c r="Z36" s="814"/>
      <c r="AA36" s="815" t="s">
        <v>255</v>
      </c>
      <c r="AB36" s="815"/>
      <c r="AC36" s="815"/>
    </row>
    <row r="37" spans="1:30" s="358" customFormat="1" ht="15" customHeight="1">
      <c r="A37" s="355" t="s">
        <v>311</v>
      </c>
      <c r="B37" s="356"/>
      <c r="C37" s="357" t="s">
        <v>271</v>
      </c>
      <c r="D37" s="794">
        <f>②選手情報入力!$E$12</f>
        <v>0</v>
      </c>
      <c r="E37" s="795"/>
      <c r="F37" s="795"/>
      <c r="G37" s="795"/>
      <c r="H37" s="796"/>
      <c r="I37" s="797" t="s">
        <v>312</v>
      </c>
      <c r="J37" s="798"/>
      <c r="K37" s="800">
        <f>①団体情報入力!$D$5</f>
        <v>0</v>
      </c>
      <c r="L37" s="801"/>
      <c r="M37" s="801"/>
      <c r="N37" s="802"/>
      <c r="P37" s="359"/>
      <c r="Q37" s="355" t="s">
        <v>311</v>
      </c>
      <c r="R37" s="356"/>
      <c r="S37" s="357" t="s">
        <v>271</v>
      </c>
      <c r="T37" s="794">
        <f>②選手情報入力!$E$12</f>
        <v>0</v>
      </c>
      <c r="U37" s="795"/>
      <c r="V37" s="795"/>
      <c r="W37" s="795"/>
      <c r="X37" s="796"/>
      <c r="Y37" s="797" t="s">
        <v>312</v>
      </c>
      <c r="Z37" s="798"/>
      <c r="AA37" s="800">
        <f>①団体情報入力!$D$5</f>
        <v>0</v>
      </c>
      <c r="AB37" s="801"/>
      <c r="AC37" s="801"/>
      <c r="AD37" s="802"/>
    </row>
    <row r="38" spans="1:30" s="351" customFormat="1" ht="35.25" customHeight="1" thickBot="1">
      <c r="A38" s="806" t="str">
        <f>IF(②選手情報入力!$B$12="","",②選手情報入力!$B$12)</f>
        <v/>
      </c>
      <c r="B38" s="807"/>
      <c r="C38" s="360" t="s">
        <v>286</v>
      </c>
      <c r="D38" s="808">
        <f>②選手情報入力!$D$12</f>
        <v>0</v>
      </c>
      <c r="E38" s="809"/>
      <c r="F38" s="809"/>
      <c r="G38" s="809"/>
      <c r="H38" s="807"/>
      <c r="I38" s="735"/>
      <c r="J38" s="799"/>
      <c r="K38" s="803"/>
      <c r="L38" s="804"/>
      <c r="M38" s="804"/>
      <c r="N38" s="805"/>
      <c r="P38" s="352"/>
      <c r="Q38" s="806" t="str">
        <f>IF(②選手情報入力!$B$12="","",②選手情報入力!$B$12)</f>
        <v/>
      </c>
      <c r="R38" s="807"/>
      <c r="S38" s="360" t="s">
        <v>286</v>
      </c>
      <c r="T38" s="808">
        <f>②選手情報入力!$D$12</f>
        <v>0</v>
      </c>
      <c r="U38" s="809"/>
      <c r="V38" s="809"/>
      <c r="W38" s="809"/>
      <c r="X38" s="807"/>
      <c r="Y38" s="735"/>
      <c r="Z38" s="799"/>
      <c r="AA38" s="803"/>
      <c r="AB38" s="804"/>
      <c r="AC38" s="804"/>
      <c r="AD38" s="805"/>
    </row>
    <row r="39" spans="1:30" s="351" customFormat="1" ht="30" customHeight="1">
      <c r="A39" s="783" t="s">
        <v>313</v>
      </c>
      <c r="B39" s="784"/>
      <c r="C39" s="783" t="s">
        <v>314</v>
      </c>
      <c r="D39" s="784"/>
      <c r="E39" s="789">
        <f>②選手情報入力!$J$12</f>
        <v>0</v>
      </c>
      <c r="F39" s="789"/>
      <c r="G39" s="361" t="s">
        <v>315</v>
      </c>
      <c r="H39" s="790" t="s">
        <v>316</v>
      </c>
      <c r="I39" s="784"/>
      <c r="J39" s="791"/>
      <c r="K39" s="362"/>
      <c r="L39" s="363" t="s">
        <v>317</v>
      </c>
      <c r="M39" s="364"/>
      <c r="N39" s="365" t="s">
        <v>318</v>
      </c>
      <c r="P39" s="352"/>
      <c r="Q39" s="783" t="s">
        <v>313</v>
      </c>
      <c r="R39" s="784"/>
      <c r="S39" s="783" t="s">
        <v>314</v>
      </c>
      <c r="T39" s="784"/>
      <c r="U39" s="789">
        <f>②選手情報入力!$J$12</f>
        <v>0</v>
      </c>
      <c r="V39" s="789"/>
      <c r="W39" s="361" t="s">
        <v>315</v>
      </c>
      <c r="X39" s="790" t="s">
        <v>316</v>
      </c>
      <c r="Y39" s="784"/>
      <c r="Z39" s="791"/>
      <c r="AA39" s="362"/>
      <c r="AB39" s="363" t="s">
        <v>317</v>
      </c>
      <c r="AC39" s="364"/>
      <c r="AD39" s="365" t="s">
        <v>318</v>
      </c>
    </row>
    <row r="40" spans="1:30" s="351" customFormat="1" ht="15.75" customHeight="1">
      <c r="A40" s="785"/>
      <c r="B40" s="786"/>
      <c r="C40" s="792" t="s">
        <v>321</v>
      </c>
      <c r="D40" s="763"/>
      <c r="E40" s="763"/>
      <c r="F40" s="763"/>
      <c r="G40" s="793"/>
      <c r="H40" s="762" t="s">
        <v>322</v>
      </c>
      <c r="I40" s="763"/>
      <c r="J40" s="793"/>
      <c r="K40" s="762" t="s">
        <v>323</v>
      </c>
      <c r="L40" s="763"/>
      <c r="M40" s="763"/>
      <c r="N40" s="764"/>
      <c r="P40" s="352"/>
      <c r="Q40" s="785"/>
      <c r="R40" s="786"/>
      <c r="S40" s="792" t="s">
        <v>321</v>
      </c>
      <c r="T40" s="763"/>
      <c r="U40" s="763"/>
      <c r="V40" s="763"/>
      <c r="W40" s="793"/>
      <c r="X40" s="762" t="s">
        <v>322</v>
      </c>
      <c r="Y40" s="763"/>
      <c r="Z40" s="793"/>
      <c r="AA40" s="762" t="s">
        <v>323</v>
      </c>
      <c r="AB40" s="763"/>
      <c r="AC40" s="763"/>
      <c r="AD40" s="764"/>
    </row>
    <row r="41" spans="1:30" s="351" customFormat="1" ht="24.75" customHeight="1" thickBot="1">
      <c r="A41" s="787"/>
      <c r="B41" s="788"/>
      <c r="C41" s="765"/>
      <c r="D41" s="766"/>
      <c r="E41" s="766"/>
      <c r="F41" s="766"/>
      <c r="G41" s="767"/>
      <c r="H41" s="768"/>
      <c r="I41" s="769"/>
      <c r="J41" s="770"/>
      <c r="K41" s="771"/>
      <c r="L41" s="766"/>
      <c r="M41" s="766"/>
      <c r="N41" s="772"/>
      <c r="P41" s="352"/>
      <c r="Q41" s="787"/>
      <c r="R41" s="788"/>
      <c r="S41" s="765"/>
      <c r="T41" s="766"/>
      <c r="U41" s="766"/>
      <c r="V41" s="766"/>
      <c r="W41" s="767"/>
      <c r="X41" s="768"/>
      <c r="Y41" s="769"/>
      <c r="Z41" s="770"/>
      <c r="AA41" s="771"/>
      <c r="AB41" s="766"/>
      <c r="AC41" s="766"/>
      <c r="AD41" s="772"/>
    </row>
    <row r="42" spans="1:30" s="351" customFormat="1" ht="15" customHeight="1">
      <c r="A42" s="773" t="s">
        <v>325</v>
      </c>
      <c r="B42" s="774"/>
      <c r="C42" s="366" t="s">
        <v>326</v>
      </c>
      <c r="D42" s="366"/>
      <c r="E42" s="777" t="s">
        <v>327</v>
      </c>
      <c r="F42" s="778"/>
      <c r="G42" s="779"/>
      <c r="H42" s="777" t="s">
        <v>322</v>
      </c>
      <c r="I42" s="779"/>
      <c r="J42" s="780" t="s">
        <v>264</v>
      </c>
      <c r="K42" s="781"/>
      <c r="L42" s="777" t="s">
        <v>328</v>
      </c>
      <c r="M42" s="778"/>
      <c r="N42" s="782"/>
      <c r="P42" s="352"/>
      <c r="Q42" s="773" t="s">
        <v>325</v>
      </c>
      <c r="R42" s="774"/>
      <c r="S42" s="366" t="s">
        <v>326</v>
      </c>
      <c r="T42" s="366"/>
      <c r="U42" s="777" t="s">
        <v>327</v>
      </c>
      <c r="V42" s="778"/>
      <c r="W42" s="779"/>
      <c r="X42" s="777" t="s">
        <v>322</v>
      </c>
      <c r="Y42" s="779"/>
      <c r="Z42" s="780" t="s">
        <v>264</v>
      </c>
      <c r="AA42" s="781"/>
      <c r="AB42" s="777" t="s">
        <v>328</v>
      </c>
      <c r="AC42" s="778"/>
      <c r="AD42" s="782"/>
    </row>
    <row r="43" spans="1:30" s="351" customFormat="1" ht="22.5" customHeight="1">
      <c r="A43" s="775"/>
      <c r="B43" s="776"/>
      <c r="C43" s="759"/>
      <c r="D43" s="760"/>
      <c r="E43" s="756"/>
      <c r="F43" s="757"/>
      <c r="G43" s="761"/>
      <c r="H43" s="750"/>
      <c r="I43" s="751"/>
      <c r="J43" s="754"/>
      <c r="K43" s="755"/>
      <c r="L43" s="756"/>
      <c r="M43" s="757"/>
      <c r="N43" s="758"/>
      <c r="P43" s="352"/>
      <c r="Q43" s="775"/>
      <c r="R43" s="776"/>
      <c r="S43" s="759"/>
      <c r="T43" s="760"/>
      <c r="U43" s="756"/>
      <c r="V43" s="757"/>
      <c r="W43" s="761"/>
      <c r="X43" s="750"/>
      <c r="Y43" s="751"/>
      <c r="Z43" s="754"/>
      <c r="AA43" s="755"/>
      <c r="AB43" s="756"/>
      <c r="AC43" s="757"/>
      <c r="AD43" s="758"/>
    </row>
    <row r="44" spans="1:30" s="351" customFormat="1" ht="22.5" customHeight="1">
      <c r="A44" s="775"/>
      <c r="B44" s="776"/>
      <c r="C44" s="759"/>
      <c r="D44" s="760"/>
      <c r="E44" s="756"/>
      <c r="F44" s="757"/>
      <c r="G44" s="761"/>
      <c r="H44" s="750"/>
      <c r="I44" s="751"/>
      <c r="J44" s="754"/>
      <c r="K44" s="755"/>
      <c r="L44" s="756"/>
      <c r="M44" s="757"/>
      <c r="N44" s="758"/>
      <c r="P44" s="352"/>
      <c r="Q44" s="775"/>
      <c r="R44" s="776"/>
      <c r="S44" s="759"/>
      <c r="T44" s="760"/>
      <c r="U44" s="756"/>
      <c r="V44" s="757"/>
      <c r="W44" s="761"/>
      <c r="X44" s="750"/>
      <c r="Y44" s="751"/>
      <c r="Z44" s="754"/>
      <c r="AA44" s="755"/>
      <c r="AB44" s="756"/>
      <c r="AC44" s="757"/>
      <c r="AD44" s="758"/>
    </row>
    <row r="45" spans="1:30" s="351" customFormat="1" ht="22.5" customHeight="1" thickBot="1">
      <c r="A45" s="775"/>
      <c r="B45" s="776"/>
      <c r="C45" s="747"/>
      <c r="D45" s="748"/>
      <c r="E45" s="732"/>
      <c r="F45" s="733"/>
      <c r="G45" s="749"/>
      <c r="H45" s="750"/>
      <c r="I45" s="751"/>
      <c r="J45" s="752"/>
      <c r="K45" s="753"/>
      <c r="L45" s="732"/>
      <c r="M45" s="733"/>
      <c r="N45" s="734"/>
      <c r="P45" s="352"/>
      <c r="Q45" s="775"/>
      <c r="R45" s="776"/>
      <c r="S45" s="747"/>
      <c r="T45" s="748"/>
      <c r="U45" s="732"/>
      <c r="V45" s="733"/>
      <c r="W45" s="749"/>
      <c r="X45" s="750"/>
      <c r="Y45" s="751"/>
      <c r="Z45" s="752"/>
      <c r="AA45" s="753"/>
      <c r="AB45" s="732"/>
      <c r="AC45" s="733"/>
      <c r="AD45" s="734"/>
    </row>
    <row r="46" spans="1:30" s="351" customFormat="1" ht="22.5" customHeight="1" thickBot="1">
      <c r="A46" s="735" t="s">
        <v>329</v>
      </c>
      <c r="B46" s="736"/>
      <c r="C46" s="737"/>
      <c r="D46" s="738"/>
      <c r="E46" s="739"/>
      <c r="F46" s="739"/>
      <c r="G46" s="740"/>
      <c r="H46" s="741" t="s">
        <v>330</v>
      </c>
      <c r="I46" s="742"/>
      <c r="J46" s="742"/>
      <c r="K46" s="743"/>
      <c r="L46" s="744"/>
      <c r="M46" s="745"/>
      <c r="N46" s="746"/>
      <c r="P46" s="352"/>
      <c r="Q46" s="735" t="s">
        <v>331</v>
      </c>
      <c r="R46" s="736"/>
      <c r="S46" s="737"/>
      <c r="T46" s="738"/>
      <c r="U46" s="739"/>
      <c r="V46" s="739"/>
      <c r="W46" s="740"/>
      <c r="X46" s="741" t="s">
        <v>330</v>
      </c>
      <c r="Y46" s="742"/>
      <c r="Z46" s="742"/>
      <c r="AA46" s="743"/>
      <c r="AB46" s="744"/>
      <c r="AC46" s="745"/>
      <c r="AD46" s="746"/>
    </row>
    <row r="47" spans="1:30" s="351" customFormat="1" ht="22.5" customHeight="1" thickBot="1">
      <c r="A47" s="722" t="s">
        <v>332</v>
      </c>
      <c r="B47" s="723"/>
      <c r="C47" s="723"/>
      <c r="D47" s="723"/>
      <c r="E47" s="723"/>
      <c r="F47" s="724"/>
      <c r="G47" s="725" t="s">
        <v>333</v>
      </c>
      <c r="H47" s="726"/>
      <c r="I47" s="727"/>
      <c r="J47" s="728"/>
      <c r="K47" s="725" t="s">
        <v>334</v>
      </c>
      <c r="L47" s="726"/>
      <c r="M47" s="729"/>
      <c r="N47" s="730"/>
      <c r="P47" s="352"/>
      <c r="Q47" s="722" t="s">
        <v>335</v>
      </c>
      <c r="R47" s="723"/>
      <c r="S47" s="723"/>
      <c r="T47" s="723"/>
      <c r="U47" s="724"/>
      <c r="V47" s="725" t="s">
        <v>333</v>
      </c>
      <c r="W47" s="726"/>
      <c r="X47" s="727"/>
      <c r="Y47" s="728"/>
      <c r="Z47" s="725"/>
      <c r="AA47" s="731"/>
      <c r="AB47" s="367"/>
      <c r="AC47" s="719"/>
      <c r="AD47" s="720"/>
    </row>
    <row r="48" spans="1:30" s="351" customFormat="1" ht="7.5" customHeight="1">
      <c r="A48" s="368"/>
      <c r="B48" s="368"/>
      <c r="C48" s="369"/>
      <c r="D48" s="369"/>
      <c r="E48" s="369"/>
      <c r="F48" s="369"/>
      <c r="G48" s="369"/>
      <c r="H48" s="369"/>
      <c r="I48" s="369"/>
      <c r="J48" s="369"/>
      <c r="K48" s="369"/>
      <c r="L48" s="369"/>
      <c r="M48" s="369"/>
      <c r="N48" s="810"/>
      <c r="P48" s="352"/>
      <c r="Q48" s="370"/>
      <c r="R48" s="370"/>
      <c r="S48" s="371"/>
      <c r="T48" s="371"/>
      <c r="U48" s="371"/>
      <c r="V48" s="371"/>
      <c r="W48" s="370"/>
      <c r="X48" s="371"/>
      <c r="Y48" s="371"/>
      <c r="Z48" s="371"/>
      <c r="AA48" s="372"/>
      <c r="AB48" s="812"/>
      <c r="AC48" s="812"/>
    </row>
    <row r="49" spans="1:30" s="351" customFormat="1">
      <c r="A49" s="373" t="s">
        <v>336</v>
      </c>
      <c r="B49" s="373"/>
      <c r="C49" s="374"/>
      <c r="D49" s="374"/>
      <c r="E49" s="374"/>
      <c r="F49" s="374"/>
      <c r="G49" s="374"/>
      <c r="H49" s="374"/>
      <c r="I49" s="374"/>
      <c r="J49" s="374"/>
      <c r="K49" s="374"/>
      <c r="N49" s="811"/>
      <c r="P49" s="352"/>
      <c r="Q49" s="373" t="s">
        <v>336</v>
      </c>
      <c r="R49" s="373"/>
      <c r="S49" s="374"/>
      <c r="T49" s="371"/>
      <c r="U49" s="371"/>
      <c r="V49" s="371"/>
      <c r="W49" s="371"/>
      <c r="X49" s="371"/>
      <c r="Y49" s="371"/>
      <c r="Z49" s="371"/>
      <c r="AA49" s="372"/>
      <c r="AB49" s="813"/>
      <c r="AC49" s="813"/>
    </row>
    <row r="50" spans="1:30" s="351" customFormat="1">
      <c r="A50" s="373" t="s">
        <v>337</v>
      </c>
      <c r="B50" s="373"/>
      <c r="C50" s="374"/>
      <c r="D50" s="374"/>
      <c r="E50" s="374"/>
      <c r="F50" s="374"/>
      <c r="G50" s="374"/>
      <c r="H50" s="373"/>
      <c r="I50" s="374"/>
      <c r="J50" s="374"/>
      <c r="K50" s="374"/>
      <c r="N50" s="811"/>
      <c r="P50" s="352"/>
      <c r="Q50" s="373" t="s">
        <v>337</v>
      </c>
      <c r="R50" s="373"/>
      <c r="S50" s="374"/>
      <c r="T50" s="372"/>
      <c r="U50" s="372"/>
      <c r="V50" s="372"/>
      <c r="W50" s="372"/>
      <c r="X50" s="372"/>
      <c r="Y50" s="372"/>
      <c r="Z50" s="372"/>
      <c r="AA50" s="372"/>
      <c r="AB50" s="813"/>
      <c r="AC50" s="813"/>
    </row>
    <row r="51" spans="1:30" s="351" customFormat="1" ht="33" customHeight="1">
      <c r="A51" s="373"/>
      <c r="B51" s="373"/>
      <c r="C51" s="374"/>
      <c r="D51" s="374"/>
      <c r="E51" s="374"/>
      <c r="F51" s="374"/>
      <c r="G51" s="374"/>
      <c r="H51" s="374"/>
      <c r="I51" s="374"/>
      <c r="J51" s="374"/>
      <c r="K51" s="374"/>
      <c r="N51" s="811"/>
      <c r="P51" s="352"/>
      <c r="AB51" s="813"/>
      <c r="AC51" s="813"/>
    </row>
    <row r="52" spans="1:30" s="351" customFormat="1" ht="42" customHeight="1">
      <c r="A52" s="721" t="s">
        <v>309</v>
      </c>
      <c r="B52" s="721"/>
      <c r="C52" s="721"/>
      <c r="D52" s="721"/>
      <c r="E52" s="721"/>
      <c r="F52" s="721"/>
      <c r="G52" s="721"/>
      <c r="H52" s="721"/>
      <c r="I52" s="721"/>
      <c r="J52" s="721"/>
      <c r="K52" s="721"/>
      <c r="L52" s="721"/>
      <c r="M52" s="721"/>
      <c r="N52" s="721"/>
      <c r="P52" s="352"/>
      <c r="Q52" s="721" t="s">
        <v>310</v>
      </c>
      <c r="R52" s="721"/>
      <c r="S52" s="721"/>
      <c r="T52" s="721"/>
      <c r="U52" s="721"/>
      <c r="V52" s="721"/>
      <c r="W52" s="721"/>
      <c r="X52" s="721"/>
      <c r="Y52" s="721"/>
      <c r="Z52" s="721"/>
      <c r="AA52" s="721"/>
      <c r="AB52" s="721"/>
      <c r="AC52" s="721"/>
    </row>
    <row r="53" spans="1:30" s="351" customFormat="1" ht="23.25" customHeight="1" thickBot="1">
      <c r="A53" s="353"/>
      <c r="B53" s="354"/>
      <c r="D53" s="814"/>
      <c r="E53" s="814"/>
      <c r="F53" s="814"/>
      <c r="G53" s="814"/>
      <c r="H53" s="814"/>
      <c r="I53" s="814"/>
      <c r="J53" s="814"/>
      <c r="K53" s="814"/>
      <c r="L53" s="815" t="s">
        <v>255</v>
      </c>
      <c r="M53" s="815"/>
      <c r="N53" s="815"/>
      <c r="P53" s="352"/>
      <c r="Q53" s="816"/>
      <c r="R53" s="816"/>
      <c r="S53" s="816"/>
      <c r="T53" s="814"/>
      <c r="U53" s="814"/>
      <c r="V53" s="814"/>
      <c r="W53" s="814"/>
      <c r="X53" s="814"/>
      <c r="Y53" s="814"/>
      <c r="Z53" s="814"/>
      <c r="AA53" s="815" t="s">
        <v>255</v>
      </c>
      <c r="AB53" s="815"/>
      <c r="AC53" s="815"/>
    </row>
    <row r="54" spans="1:30" s="358" customFormat="1" ht="15" customHeight="1">
      <c r="A54" s="355" t="s">
        <v>311</v>
      </c>
      <c r="B54" s="356"/>
      <c r="C54" s="357" t="s">
        <v>271</v>
      </c>
      <c r="D54" s="794">
        <f>②選手情報入力!$E$13</f>
        <v>0</v>
      </c>
      <c r="E54" s="795"/>
      <c r="F54" s="795"/>
      <c r="G54" s="795"/>
      <c r="H54" s="796"/>
      <c r="I54" s="797" t="s">
        <v>312</v>
      </c>
      <c r="J54" s="798"/>
      <c r="K54" s="800">
        <f>①団体情報入力!$D$5</f>
        <v>0</v>
      </c>
      <c r="L54" s="801"/>
      <c r="M54" s="801"/>
      <c r="N54" s="802"/>
      <c r="P54" s="359"/>
      <c r="Q54" s="355" t="s">
        <v>311</v>
      </c>
      <c r="R54" s="356"/>
      <c r="S54" s="357" t="s">
        <v>271</v>
      </c>
      <c r="T54" s="794">
        <f>②選手情報入力!$E$13</f>
        <v>0</v>
      </c>
      <c r="U54" s="795"/>
      <c r="V54" s="795"/>
      <c r="W54" s="795"/>
      <c r="X54" s="796"/>
      <c r="Y54" s="797" t="s">
        <v>312</v>
      </c>
      <c r="Z54" s="798"/>
      <c r="AA54" s="800">
        <f>①団体情報入力!$D$5</f>
        <v>0</v>
      </c>
      <c r="AB54" s="801"/>
      <c r="AC54" s="801"/>
      <c r="AD54" s="802"/>
    </row>
    <row r="55" spans="1:30" s="351" customFormat="1" ht="35.25" customHeight="1" thickBot="1">
      <c r="A55" s="806" t="str">
        <f>IF(②選手情報入力!$B$13="","",②選手情報入力!$B$13)</f>
        <v/>
      </c>
      <c r="B55" s="807"/>
      <c r="C55" s="360" t="s">
        <v>286</v>
      </c>
      <c r="D55" s="808">
        <f>②選手情報入力!$D$13</f>
        <v>0</v>
      </c>
      <c r="E55" s="809"/>
      <c r="F55" s="809"/>
      <c r="G55" s="809"/>
      <c r="H55" s="807"/>
      <c r="I55" s="735"/>
      <c r="J55" s="799"/>
      <c r="K55" s="803"/>
      <c r="L55" s="804"/>
      <c r="M55" s="804"/>
      <c r="N55" s="805"/>
      <c r="P55" s="352"/>
      <c r="Q55" s="806" t="str">
        <f>IF(②選手情報入力!$B$13="","",②選手情報入力!$B$13)</f>
        <v/>
      </c>
      <c r="R55" s="807"/>
      <c r="S55" s="360" t="s">
        <v>286</v>
      </c>
      <c r="T55" s="808">
        <f>②選手情報入力!$D$13</f>
        <v>0</v>
      </c>
      <c r="U55" s="809"/>
      <c r="V55" s="809"/>
      <c r="W55" s="809"/>
      <c r="X55" s="807"/>
      <c r="Y55" s="735"/>
      <c r="Z55" s="799"/>
      <c r="AA55" s="803"/>
      <c r="AB55" s="804"/>
      <c r="AC55" s="804"/>
      <c r="AD55" s="805"/>
    </row>
    <row r="56" spans="1:30" s="351" customFormat="1" ht="30" customHeight="1">
      <c r="A56" s="783" t="s">
        <v>313</v>
      </c>
      <c r="B56" s="784"/>
      <c r="C56" s="783" t="s">
        <v>314</v>
      </c>
      <c r="D56" s="784"/>
      <c r="E56" s="789">
        <f>②選手情報入力!$J$13</f>
        <v>0</v>
      </c>
      <c r="F56" s="789"/>
      <c r="G56" s="361" t="s">
        <v>315</v>
      </c>
      <c r="H56" s="790" t="s">
        <v>316</v>
      </c>
      <c r="I56" s="784"/>
      <c r="J56" s="791"/>
      <c r="K56" s="362"/>
      <c r="L56" s="363" t="s">
        <v>317</v>
      </c>
      <c r="M56" s="364"/>
      <c r="N56" s="365" t="s">
        <v>318</v>
      </c>
      <c r="P56" s="352"/>
      <c r="Q56" s="783" t="s">
        <v>313</v>
      </c>
      <c r="R56" s="784"/>
      <c r="S56" s="783" t="s">
        <v>314</v>
      </c>
      <c r="T56" s="784"/>
      <c r="U56" s="789">
        <f>②選手情報入力!$J$13</f>
        <v>0</v>
      </c>
      <c r="V56" s="789"/>
      <c r="W56" s="361" t="s">
        <v>315</v>
      </c>
      <c r="X56" s="790" t="s">
        <v>316</v>
      </c>
      <c r="Y56" s="784"/>
      <c r="Z56" s="791"/>
      <c r="AA56" s="362"/>
      <c r="AB56" s="363" t="s">
        <v>317</v>
      </c>
      <c r="AC56" s="364"/>
      <c r="AD56" s="365" t="s">
        <v>318</v>
      </c>
    </row>
    <row r="57" spans="1:30" s="351" customFormat="1" ht="15.75" customHeight="1">
      <c r="A57" s="785"/>
      <c r="B57" s="786"/>
      <c r="C57" s="792" t="s">
        <v>321</v>
      </c>
      <c r="D57" s="763"/>
      <c r="E57" s="763"/>
      <c r="F57" s="763"/>
      <c r="G57" s="793"/>
      <c r="H57" s="762" t="s">
        <v>322</v>
      </c>
      <c r="I57" s="763"/>
      <c r="J57" s="793"/>
      <c r="K57" s="762" t="s">
        <v>323</v>
      </c>
      <c r="L57" s="763"/>
      <c r="M57" s="763"/>
      <c r="N57" s="764"/>
      <c r="P57" s="352"/>
      <c r="Q57" s="785"/>
      <c r="R57" s="786"/>
      <c r="S57" s="792" t="s">
        <v>321</v>
      </c>
      <c r="T57" s="763"/>
      <c r="U57" s="763"/>
      <c r="V57" s="763"/>
      <c r="W57" s="793"/>
      <c r="X57" s="762" t="s">
        <v>322</v>
      </c>
      <c r="Y57" s="763"/>
      <c r="Z57" s="793"/>
      <c r="AA57" s="762" t="s">
        <v>323</v>
      </c>
      <c r="AB57" s="763"/>
      <c r="AC57" s="763"/>
      <c r="AD57" s="764"/>
    </row>
    <row r="58" spans="1:30" s="351" customFormat="1" ht="24.75" customHeight="1" thickBot="1">
      <c r="A58" s="787"/>
      <c r="B58" s="788"/>
      <c r="C58" s="765"/>
      <c r="D58" s="766"/>
      <c r="E58" s="766"/>
      <c r="F58" s="766"/>
      <c r="G58" s="767"/>
      <c r="H58" s="768"/>
      <c r="I58" s="769"/>
      <c r="J58" s="770"/>
      <c r="K58" s="771"/>
      <c r="L58" s="766"/>
      <c r="M58" s="766"/>
      <c r="N58" s="772"/>
      <c r="P58" s="352"/>
      <c r="Q58" s="787"/>
      <c r="R58" s="788"/>
      <c r="S58" s="765"/>
      <c r="T58" s="766"/>
      <c r="U58" s="766"/>
      <c r="V58" s="766"/>
      <c r="W58" s="767"/>
      <c r="X58" s="768"/>
      <c r="Y58" s="769"/>
      <c r="Z58" s="770"/>
      <c r="AA58" s="771"/>
      <c r="AB58" s="766"/>
      <c r="AC58" s="766"/>
      <c r="AD58" s="772"/>
    </row>
    <row r="59" spans="1:30" s="351" customFormat="1" ht="15" customHeight="1">
      <c r="A59" s="773" t="s">
        <v>325</v>
      </c>
      <c r="B59" s="774"/>
      <c r="C59" s="366" t="s">
        <v>326</v>
      </c>
      <c r="D59" s="366"/>
      <c r="E59" s="777" t="s">
        <v>327</v>
      </c>
      <c r="F59" s="778"/>
      <c r="G59" s="779"/>
      <c r="H59" s="777" t="s">
        <v>322</v>
      </c>
      <c r="I59" s="779"/>
      <c r="J59" s="780" t="s">
        <v>264</v>
      </c>
      <c r="K59" s="781"/>
      <c r="L59" s="777" t="s">
        <v>328</v>
      </c>
      <c r="M59" s="778"/>
      <c r="N59" s="782"/>
      <c r="P59" s="352"/>
      <c r="Q59" s="773" t="s">
        <v>325</v>
      </c>
      <c r="R59" s="774"/>
      <c r="S59" s="366" t="s">
        <v>326</v>
      </c>
      <c r="T59" s="366"/>
      <c r="U59" s="777" t="s">
        <v>327</v>
      </c>
      <c r="V59" s="778"/>
      <c r="W59" s="779"/>
      <c r="X59" s="777" t="s">
        <v>322</v>
      </c>
      <c r="Y59" s="779"/>
      <c r="Z59" s="780" t="s">
        <v>264</v>
      </c>
      <c r="AA59" s="781"/>
      <c r="AB59" s="777" t="s">
        <v>328</v>
      </c>
      <c r="AC59" s="778"/>
      <c r="AD59" s="782"/>
    </row>
    <row r="60" spans="1:30" s="351" customFormat="1" ht="22.5" customHeight="1">
      <c r="A60" s="775"/>
      <c r="B60" s="776"/>
      <c r="C60" s="759"/>
      <c r="D60" s="760"/>
      <c r="E60" s="756"/>
      <c r="F60" s="757"/>
      <c r="G60" s="761"/>
      <c r="H60" s="750"/>
      <c r="I60" s="751"/>
      <c r="J60" s="754"/>
      <c r="K60" s="755"/>
      <c r="L60" s="756"/>
      <c r="M60" s="757"/>
      <c r="N60" s="758"/>
      <c r="P60" s="352"/>
      <c r="Q60" s="775"/>
      <c r="R60" s="776"/>
      <c r="S60" s="759"/>
      <c r="T60" s="760"/>
      <c r="U60" s="756"/>
      <c r="V60" s="757"/>
      <c r="W60" s="761"/>
      <c r="X60" s="750"/>
      <c r="Y60" s="751"/>
      <c r="Z60" s="754"/>
      <c r="AA60" s="755"/>
      <c r="AB60" s="756"/>
      <c r="AC60" s="757"/>
      <c r="AD60" s="758"/>
    </row>
    <row r="61" spans="1:30" s="351" customFormat="1" ht="22.5" customHeight="1">
      <c r="A61" s="775"/>
      <c r="B61" s="776"/>
      <c r="C61" s="759"/>
      <c r="D61" s="760"/>
      <c r="E61" s="756"/>
      <c r="F61" s="757"/>
      <c r="G61" s="761"/>
      <c r="H61" s="750"/>
      <c r="I61" s="751"/>
      <c r="J61" s="754"/>
      <c r="K61" s="755"/>
      <c r="L61" s="756"/>
      <c r="M61" s="757"/>
      <c r="N61" s="758"/>
      <c r="P61" s="352"/>
      <c r="Q61" s="775"/>
      <c r="R61" s="776"/>
      <c r="S61" s="759"/>
      <c r="T61" s="760"/>
      <c r="U61" s="756"/>
      <c r="V61" s="757"/>
      <c r="W61" s="761"/>
      <c r="X61" s="750"/>
      <c r="Y61" s="751"/>
      <c r="Z61" s="754"/>
      <c r="AA61" s="755"/>
      <c r="AB61" s="756"/>
      <c r="AC61" s="757"/>
      <c r="AD61" s="758"/>
    </row>
    <row r="62" spans="1:30" s="351" customFormat="1" ht="22.5" customHeight="1" thickBot="1">
      <c r="A62" s="775"/>
      <c r="B62" s="776"/>
      <c r="C62" s="747"/>
      <c r="D62" s="748"/>
      <c r="E62" s="732"/>
      <c r="F62" s="733"/>
      <c r="G62" s="749"/>
      <c r="H62" s="750"/>
      <c r="I62" s="751"/>
      <c r="J62" s="752"/>
      <c r="K62" s="753"/>
      <c r="L62" s="732"/>
      <c r="M62" s="733"/>
      <c r="N62" s="734"/>
      <c r="P62" s="352"/>
      <c r="Q62" s="775"/>
      <c r="R62" s="776"/>
      <c r="S62" s="747"/>
      <c r="T62" s="748"/>
      <c r="U62" s="732"/>
      <c r="V62" s="733"/>
      <c r="W62" s="749"/>
      <c r="X62" s="750"/>
      <c r="Y62" s="751"/>
      <c r="Z62" s="752"/>
      <c r="AA62" s="753"/>
      <c r="AB62" s="732"/>
      <c r="AC62" s="733"/>
      <c r="AD62" s="734"/>
    </row>
    <row r="63" spans="1:30" s="351" customFormat="1" ht="22.5" customHeight="1" thickBot="1">
      <c r="A63" s="735" t="s">
        <v>329</v>
      </c>
      <c r="B63" s="736"/>
      <c r="C63" s="737"/>
      <c r="D63" s="738"/>
      <c r="E63" s="739"/>
      <c r="F63" s="739"/>
      <c r="G63" s="740"/>
      <c r="H63" s="741" t="s">
        <v>330</v>
      </c>
      <c r="I63" s="742"/>
      <c r="J63" s="742"/>
      <c r="K63" s="743"/>
      <c r="L63" s="744"/>
      <c r="M63" s="745"/>
      <c r="N63" s="746"/>
      <c r="P63" s="352"/>
      <c r="Q63" s="735" t="s">
        <v>331</v>
      </c>
      <c r="R63" s="736"/>
      <c r="S63" s="737"/>
      <c r="T63" s="738"/>
      <c r="U63" s="739"/>
      <c r="V63" s="739"/>
      <c r="W63" s="740"/>
      <c r="X63" s="741" t="s">
        <v>330</v>
      </c>
      <c r="Y63" s="742"/>
      <c r="Z63" s="742"/>
      <c r="AA63" s="743"/>
      <c r="AB63" s="744"/>
      <c r="AC63" s="745"/>
      <c r="AD63" s="746"/>
    </row>
    <row r="64" spans="1:30" s="351" customFormat="1" ht="22.5" customHeight="1" thickBot="1">
      <c r="A64" s="722" t="s">
        <v>332</v>
      </c>
      <c r="B64" s="723"/>
      <c r="C64" s="723"/>
      <c r="D64" s="723"/>
      <c r="E64" s="723"/>
      <c r="F64" s="724"/>
      <c r="G64" s="725" t="s">
        <v>333</v>
      </c>
      <c r="H64" s="726"/>
      <c r="I64" s="727"/>
      <c r="J64" s="728"/>
      <c r="K64" s="725" t="s">
        <v>334</v>
      </c>
      <c r="L64" s="726"/>
      <c r="M64" s="729"/>
      <c r="N64" s="730"/>
      <c r="P64" s="352"/>
      <c r="Q64" s="722" t="s">
        <v>335</v>
      </c>
      <c r="R64" s="723"/>
      <c r="S64" s="723"/>
      <c r="T64" s="723"/>
      <c r="U64" s="724"/>
      <c r="V64" s="725" t="s">
        <v>333</v>
      </c>
      <c r="W64" s="726"/>
      <c r="X64" s="727"/>
      <c r="Y64" s="728"/>
      <c r="Z64" s="725"/>
      <c r="AA64" s="731"/>
      <c r="AB64" s="367"/>
      <c r="AC64" s="719"/>
      <c r="AD64" s="720"/>
    </row>
    <row r="65" spans="1:30" s="351" customFormat="1" ht="7.5" customHeight="1">
      <c r="A65" s="368"/>
      <c r="B65" s="368"/>
      <c r="C65" s="369"/>
      <c r="D65" s="369"/>
      <c r="E65" s="369"/>
      <c r="F65" s="369"/>
      <c r="G65" s="369"/>
      <c r="H65" s="369"/>
      <c r="I65" s="369"/>
      <c r="J65" s="369"/>
      <c r="K65" s="369"/>
      <c r="L65" s="369"/>
      <c r="M65" s="369"/>
      <c r="N65"/>
      <c r="P65" s="352"/>
      <c r="Q65" s="370"/>
      <c r="R65" s="370"/>
      <c r="S65" s="371"/>
      <c r="T65" s="371"/>
      <c r="U65" s="371"/>
      <c r="V65" s="371"/>
      <c r="W65" s="370"/>
      <c r="X65" s="371"/>
      <c r="Y65" s="371"/>
      <c r="Z65" s="371"/>
      <c r="AA65" s="372"/>
      <c r="AB65"/>
      <c r="AC65"/>
    </row>
    <row r="66" spans="1:30" s="351" customFormat="1">
      <c r="A66" s="373" t="s">
        <v>336</v>
      </c>
      <c r="B66" s="373"/>
      <c r="C66" s="374"/>
      <c r="D66" s="374"/>
      <c r="E66" s="374"/>
      <c r="F66" s="374"/>
      <c r="G66" s="374"/>
      <c r="H66" s="374"/>
      <c r="I66" s="374"/>
      <c r="J66" s="374"/>
      <c r="K66" s="374"/>
      <c r="N66"/>
      <c r="P66" s="352"/>
      <c r="Q66" s="373" t="s">
        <v>336</v>
      </c>
      <c r="R66" s="373"/>
      <c r="S66" s="374"/>
      <c r="T66" s="371"/>
      <c r="U66" s="371"/>
      <c r="V66" s="371"/>
      <c r="W66" s="371"/>
      <c r="X66" s="371"/>
      <c r="Y66" s="371"/>
      <c r="Z66" s="371"/>
      <c r="AA66" s="372"/>
      <c r="AB66"/>
      <c r="AC66"/>
    </row>
    <row r="67" spans="1:30" s="351" customFormat="1">
      <c r="A67" s="373" t="s">
        <v>337</v>
      </c>
      <c r="B67" s="373"/>
      <c r="C67" s="374"/>
      <c r="D67" s="374"/>
      <c r="E67" s="374"/>
      <c r="F67" s="374"/>
      <c r="G67" s="374"/>
      <c r="H67" s="373"/>
      <c r="I67" s="374"/>
      <c r="J67" s="374"/>
      <c r="K67" s="374"/>
      <c r="N67"/>
      <c r="P67" s="352"/>
      <c r="Q67" s="373" t="s">
        <v>337</v>
      </c>
      <c r="R67" s="373"/>
      <c r="S67" s="374"/>
      <c r="T67" s="372"/>
      <c r="U67" s="372"/>
      <c r="V67" s="372"/>
      <c r="W67" s="372"/>
      <c r="X67" s="372"/>
      <c r="Y67" s="372"/>
      <c r="Z67" s="372"/>
      <c r="AA67" s="372"/>
      <c r="AB67"/>
      <c r="AC67"/>
    </row>
    <row r="68" spans="1:30" s="351" customFormat="1" ht="42" customHeight="1">
      <c r="A68" s="721" t="s">
        <v>309</v>
      </c>
      <c r="B68" s="721"/>
      <c r="C68" s="721"/>
      <c r="D68" s="721"/>
      <c r="E68" s="721"/>
      <c r="F68" s="721"/>
      <c r="G68" s="721"/>
      <c r="H68" s="721"/>
      <c r="I68" s="721"/>
      <c r="J68" s="721"/>
      <c r="K68" s="721"/>
      <c r="L68" s="721"/>
      <c r="M68" s="721"/>
      <c r="N68" s="721"/>
      <c r="P68" s="352"/>
      <c r="Q68" s="721" t="s">
        <v>310</v>
      </c>
      <c r="R68" s="721"/>
      <c r="S68" s="721"/>
      <c r="T68" s="721"/>
      <c r="U68" s="721"/>
      <c r="V68" s="721"/>
      <c r="W68" s="721"/>
      <c r="X68" s="721"/>
      <c r="Y68" s="721"/>
      <c r="Z68" s="721"/>
      <c r="AA68" s="721"/>
      <c r="AB68" s="721"/>
      <c r="AC68" s="721"/>
    </row>
    <row r="69" spans="1:30" s="351" customFormat="1" ht="23.25" customHeight="1" thickBot="1">
      <c r="A69" s="353"/>
      <c r="B69" s="354"/>
      <c r="D69" s="814"/>
      <c r="E69" s="814"/>
      <c r="F69" s="814"/>
      <c r="G69" s="814"/>
      <c r="H69" s="814"/>
      <c r="I69" s="814"/>
      <c r="J69" s="814"/>
      <c r="K69" s="814"/>
      <c r="L69" s="815" t="s">
        <v>255</v>
      </c>
      <c r="M69" s="815"/>
      <c r="N69" s="815"/>
      <c r="P69" s="352"/>
      <c r="Q69" s="816"/>
      <c r="R69" s="816"/>
      <c r="S69" s="816"/>
      <c r="T69" s="814"/>
      <c r="U69" s="814"/>
      <c r="V69" s="814"/>
      <c r="W69" s="814"/>
      <c r="X69" s="814"/>
      <c r="Y69" s="814"/>
      <c r="Z69" s="814"/>
      <c r="AA69" s="815" t="s">
        <v>255</v>
      </c>
      <c r="AB69" s="815"/>
      <c r="AC69" s="815"/>
    </row>
    <row r="70" spans="1:30" s="358" customFormat="1" ht="15" customHeight="1">
      <c r="A70" s="355" t="s">
        <v>311</v>
      </c>
      <c r="B70" s="356"/>
      <c r="C70" s="357" t="s">
        <v>271</v>
      </c>
      <c r="D70" s="794">
        <f>②選手情報入力!$E$14</f>
        <v>0</v>
      </c>
      <c r="E70" s="795"/>
      <c r="F70" s="795"/>
      <c r="G70" s="795"/>
      <c r="H70" s="796"/>
      <c r="I70" s="797" t="s">
        <v>312</v>
      </c>
      <c r="J70" s="798"/>
      <c r="K70" s="800">
        <f>①団体情報入力!$D$5</f>
        <v>0</v>
      </c>
      <c r="L70" s="801"/>
      <c r="M70" s="801"/>
      <c r="N70" s="802"/>
      <c r="P70" s="359"/>
      <c r="Q70" s="355" t="s">
        <v>311</v>
      </c>
      <c r="R70" s="356"/>
      <c r="S70" s="357" t="s">
        <v>271</v>
      </c>
      <c r="T70" s="794">
        <f>②選手情報入力!$E$14</f>
        <v>0</v>
      </c>
      <c r="U70" s="795"/>
      <c r="V70" s="795"/>
      <c r="W70" s="795"/>
      <c r="X70" s="796"/>
      <c r="Y70" s="797" t="s">
        <v>312</v>
      </c>
      <c r="Z70" s="798"/>
      <c r="AA70" s="800">
        <f>①団体情報入力!$D$5</f>
        <v>0</v>
      </c>
      <c r="AB70" s="801"/>
      <c r="AC70" s="801"/>
      <c r="AD70" s="802"/>
    </row>
    <row r="71" spans="1:30" s="351" customFormat="1" ht="35.25" customHeight="1" thickBot="1">
      <c r="A71" s="806" t="str">
        <f>IF(②選手情報入力!$B$14="","",②選手情報入力!$B$14)</f>
        <v/>
      </c>
      <c r="B71" s="807"/>
      <c r="C71" s="360" t="s">
        <v>286</v>
      </c>
      <c r="D71" s="808">
        <f>②選手情報入力!$D$14</f>
        <v>0</v>
      </c>
      <c r="E71" s="809"/>
      <c r="F71" s="809"/>
      <c r="G71" s="809"/>
      <c r="H71" s="807"/>
      <c r="I71" s="735"/>
      <c r="J71" s="799"/>
      <c r="K71" s="803"/>
      <c r="L71" s="804"/>
      <c r="M71" s="804"/>
      <c r="N71" s="805"/>
      <c r="P71" s="352"/>
      <c r="Q71" s="806" t="str">
        <f>IF(②選手情報入力!$B$14="","",②選手情報入力!$B$14)</f>
        <v/>
      </c>
      <c r="R71" s="807"/>
      <c r="S71" s="360" t="s">
        <v>286</v>
      </c>
      <c r="T71" s="808">
        <f>②選手情報入力!$D$14</f>
        <v>0</v>
      </c>
      <c r="U71" s="809"/>
      <c r="V71" s="809"/>
      <c r="W71" s="809"/>
      <c r="X71" s="807"/>
      <c r="Y71" s="735"/>
      <c r="Z71" s="799"/>
      <c r="AA71" s="803"/>
      <c r="AB71" s="804"/>
      <c r="AC71" s="804"/>
      <c r="AD71" s="805"/>
    </row>
    <row r="72" spans="1:30" s="351" customFormat="1" ht="30" customHeight="1">
      <c r="A72" s="783" t="s">
        <v>313</v>
      </c>
      <c r="B72" s="784"/>
      <c r="C72" s="783" t="s">
        <v>314</v>
      </c>
      <c r="D72" s="784"/>
      <c r="E72" s="789">
        <f>②選手情報入力!$J$14</f>
        <v>0</v>
      </c>
      <c r="F72" s="789"/>
      <c r="G72" s="361" t="s">
        <v>315</v>
      </c>
      <c r="H72" s="790" t="s">
        <v>316</v>
      </c>
      <c r="I72" s="784"/>
      <c r="J72" s="791"/>
      <c r="K72" s="362"/>
      <c r="L72" s="363" t="s">
        <v>317</v>
      </c>
      <c r="M72" s="364"/>
      <c r="N72" s="365" t="s">
        <v>318</v>
      </c>
      <c r="P72" s="352"/>
      <c r="Q72" s="783" t="s">
        <v>313</v>
      </c>
      <c r="R72" s="784"/>
      <c r="S72" s="783" t="s">
        <v>314</v>
      </c>
      <c r="T72" s="784"/>
      <c r="U72" s="789">
        <f>②選手情報入力!$J$14</f>
        <v>0</v>
      </c>
      <c r="V72" s="789"/>
      <c r="W72" s="361" t="s">
        <v>315</v>
      </c>
      <c r="X72" s="790" t="s">
        <v>316</v>
      </c>
      <c r="Y72" s="784"/>
      <c r="Z72" s="791"/>
      <c r="AA72" s="362"/>
      <c r="AB72" s="363" t="s">
        <v>317</v>
      </c>
      <c r="AC72" s="364"/>
      <c r="AD72" s="365" t="s">
        <v>318</v>
      </c>
    </row>
    <row r="73" spans="1:30" s="351" customFormat="1" ht="15.75" customHeight="1">
      <c r="A73" s="785"/>
      <c r="B73" s="786"/>
      <c r="C73" s="792" t="s">
        <v>321</v>
      </c>
      <c r="D73" s="763"/>
      <c r="E73" s="763"/>
      <c r="F73" s="763"/>
      <c r="G73" s="793"/>
      <c r="H73" s="762" t="s">
        <v>322</v>
      </c>
      <c r="I73" s="763"/>
      <c r="J73" s="793"/>
      <c r="K73" s="762" t="s">
        <v>323</v>
      </c>
      <c r="L73" s="763"/>
      <c r="M73" s="763"/>
      <c r="N73" s="764"/>
      <c r="P73" s="352"/>
      <c r="Q73" s="785"/>
      <c r="R73" s="786"/>
      <c r="S73" s="792" t="s">
        <v>321</v>
      </c>
      <c r="T73" s="763"/>
      <c r="U73" s="763"/>
      <c r="V73" s="763"/>
      <c r="W73" s="793"/>
      <c r="X73" s="762" t="s">
        <v>322</v>
      </c>
      <c r="Y73" s="763"/>
      <c r="Z73" s="793"/>
      <c r="AA73" s="762" t="s">
        <v>323</v>
      </c>
      <c r="AB73" s="763"/>
      <c r="AC73" s="763"/>
      <c r="AD73" s="764"/>
    </row>
    <row r="74" spans="1:30" s="351" customFormat="1" ht="24.75" customHeight="1" thickBot="1">
      <c r="A74" s="787"/>
      <c r="B74" s="788"/>
      <c r="C74" s="765"/>
      <c r="D74" s="766"/>
      <c r="E74" s="766"/>
      <c r="F74" s="766"/>
      <c r="G74" s="767"/>
      <c r="H74" s="768"/>
      <c r="I74" s="769"/>
      <c r="J74" s="770"/>
      <c r="K74" s="771"/>
      <c r="L74" s="766"/>
      <c r="M74" s="766"/>
      <c r="N74" s="772"/>
      <c r="P74" s="352"/>
      <c r="Q74" s="787"/>
      <c r="R74" s="788"/>
      <c r="S74" s="765"/>
      <c r="T74" s="766"/>
      <c r="U74" s="766"/>
      <c r="V74" s="766"/>
      <c r="W74" s="767"/>
      <c r="X74" s="768"/>
      <c r="Y74" s="769"/>
      <c r="Z74" s="770"/>
      <c r="AA74" s="771"/>
      <c r="AB74" s="766"/>
      <c r="AC74" s="766"/>
      <c r="AD74" s="772"/>
    </row>
    <row r="75" spans="1:30" s="351" customFormat="1" ht="15" customHeight="1">
      <c r="A75" s="773" t="s">
        <v>325</v>
      </c>
      <c r="B75" s="774"/>
      <c r="C75" s="366" t="s">
        <v>326</v>
      </c>
      <c r="D75" s="366"/>
      <c r="E75" s="777" t="s">
        <v>327</v>
      </c>
      <c r="F75" s="778"/>
      <c r="G75" s="779"/>
      <c r="H75" s="777" t="s">
        <v>322</v>
      </c>
      <c r="I75" s="779"/>
      <c r="J75" s="780" t="s">
        <v>264</v>
      </c>
      <c r="K75" s="781"/>
      <c r="L75" s="777" t="s">
        <v>328</v>
      </c>
      <c r="M75" s="778"/>
      <c r="N75" s="782"/>
      <c r="P75" s="352"/>
      <c r="Q75" s="773" t="s">
        <v>325</v>
      </c>
      <c r="R75" s="774"/>
      <c r="S75" s="366" t="s">
        <v>326</v>
      </c>
      <c r="T75" s="366"/>
      <c r="U75" s="777" t="s">
        <v>327</v>
      </c>
      <c r="V75" s="778"/>
      <c r="W75" s="779"/>
      <c r="X75" s="777" t="s">
        <v>322</v>
      </c>
      <c r="Y75" s="779"/>
      <c r="Z75" s="780" t="s">
        <v>264</v>
      </c>
      <c r="AA75" s="781"/>
      <c r="AB75" s="777" t="s">
        <v>328</v>
      </c>
      <c r="AC75" s="778"/>
      <c r="AD75" s="782"/>
    </row>
    <row r="76" spans="1:30" s="351" customFormat="1" ht="22.5" customHeight="1">
      <c r="A76" s="775"/>
      <c r="B76" s="776"/>
      <c r="C76" s="759"/>
      <c r="D76" s="760"/>
      <c r="E76" s="756"/>
      <c r="F76" s="757"/>
      <c r="G76" s="761"/>
      <c r="H76" s="750"/>
      <c r="I76" s="751"/>
      <c r="J76" s="754"/>
      <c r="K76" s="755"/>
      <c r="L76" s="756"/>
      <c r="M76" s="757"/>
      <c r="N76" s="758"/>
      <c r="P76" s="352"/>
      <c r="Q76" s="775"/>
      <c r="R76" s="776"/>
      <c r="S76" s="759"/>
      <c r="T76" s="760"/>
      <c r="U76" s="756"/>
      <c r="V76" s="757"/>
      <c r="W76" s="761"/>
      <c r="X76" s="750"/>
      <c r="Y76" s="751"/>
      <c r="Z76" s="754"/>
      <c r="AA76" s="755"/>
      <c r="AB76" s="756"/>
      <c r="AC76" s="757"/>
      <c r="AD76" s="758"/>
    </row>
    <row r="77" spans="1:30" s="351" customFormat="1" ht="22.5" customHeight="1">
      <c r="A77" s="775"/>
      <c r="B77" s="776"/>
      <c r="C77" s="759"/>
      <c r="D77" s="760"/>
      <c r="E77" s="756"/>
      <c r="F77" s="757"/>
      <c r="G77" s="761"/>
      <c r="H77" s="750"/>
      <c r="I77" s="751"/>
      <c r="J77" s="754"/>
      <c r="K77" s="755"/>
      <c r="L77" s="756"/>
      <c r="M77" s="757"/>
      <c r="N77" s="758"/>
      <c r="P77" s="352"/>
      <c r="Q77" s="775"/>
      <c r="R77" s="776"/>
      <c r="S77" s="759"/>
      <c r="T77" s="760"/>
      <c r="U77" s="756"/>
      <c r="V77" s="757"/>
      <c r="W77" s="761"/>
      <c r="X77" s="750"/>
      <c r="Y77" s="751"/>
      <c r="Z77" s="754"/>
      <c r="AA77" s="755"/>
      <c r="AB77" s="756"/>
      <c r="AC77" s="757"/>
      <c r="AD77" s="758"/>
    </row>
    <row r="78" spans="1:30" s="351" customFormat="1" ht="22.5" customHeight="1" thickBot="1">
      <c r="A78" s="775"/>
      <c r="B78" s="776"/>
      <c r="C78" s="747"/>
      <c r="D78" s="748"/>
      <c r="E78" s="732"/>
      <c r="F78" s="733"/>
      <c r="G78" s="749"/>
      <c r="H78" s="750"/>
      <c r="I78" s="751"/>
      <c r="J78" s="752"/>
      <c r="K78" s="753"/>
      <c r="L78" s="732"/>
      <c r="M78" s="733"/>
      <c r="N78" s="734"/>
      <c r="P78" s="352"/>
      <c r="Q78" s="775"/>
      <c r="R78" s="776"/>
      <c r="S78" s="747"/>
      <c r="T78" s="748"/>
      <c r="U78" s="732"/>
      <c r="V78" s="733"/>
      <c r="W78" s="749"/>
      <c r="X78" s="750"/>
      <c r="Y78" s="751"/>
      <c r="Z78" s="752"/>
      <c r="AA78" s="753"/>
      <c r="AB78" s="732"/>
      <c r="AC78" s="733"/>
      <c r="AD78" s="734"/>
    </row>
    <row r="79" spans="1:30" s="351" customFormat="1" ht="22.5" customHeight="1" thickBot="1">
      <c r="A79" s="735" t="s">
        <v>329</v>
      </c>
      <c r="B79" s="736"/>
      <c r="C79" s="737"/>
      <c r="D79" s="738"/>
      <c r="E79" s="739"/>
      <c r="F79" s="739"/>
      <c r="G79" s="740"/>
      <c r="H79" s="741" t="s">
        <v>330</v>
      </c>
      <c r="I79" s="742"/>
      <c r="J79" s="742"/>
      <c r="K79" s="743"/>
      <c r="L79" s="744"/>
      <c r="M79" s="745"/>
      <c r="N79" s="746"/>
      <c r="P79" s="352"/>
      <c r="Q79" s="735" t="s">
        <v>331</v>
      </c>
      <c r="R79" s="736"/>
      <c r="S79" s="737"/>
      <c r="T79" s="738"/>
      <c r="U79" s="739"/>
      <c r="V79" s="739"/>
      <c r="W79" s="740"/>
      <c r="X79" s="741" t="s">
        <v>330</v>
      </c>
      <c r="Y79" s="742"/>
      <c r="Z79" s="742"/>
      <c r="AA79" s="743"/>
      <c r="AB79" s="744"/>
      <c r="AC79" s="745"/>
      <c r="AD79" s="746"/>
    </row>
    <row r="80" spans="1:30" s="351" customFormat="1" ht="22.5" customHeight="1" thickBot="1">
      <c r="A80" s="722" t="s">
        <v>332</v>
      </c>
      <c r="B80" s="723"/>
      <c r="C80" s="723"/>
      <c r="D80" s="723"/>
      <c r="E80" s="723"/>
      <c r="F80" s="724"/>
      <c r="G80" s="725" t="s">
        <v>333</v>
      </c>
      <c r="H80" s="726"/>
      <c r="I80" s="727"/>
      <c r="J80" s="728"/>
      <c r="K80" s="725" t="s">
        <v>334</v>
      </c>
      <c r="L80" s="726"/>
      <c r="M80" s="729"/>
      <c r="N80" s="730"/>
      <c r="P80" s="352"/>
      <c r="Q80" s="722" t="s">
        <v>335</v>
      </c>
      <c r="R80" s="723"/>
      <c r="S80" s="723"/>
      <c r="T80" s="723"/>
      <c r="U80" s="724"/>
      <c r="V80" s="725" t="s">
        <v>333</v>
      </c>
      <c r="W80" s="726"/>
      <c r="X80" s="727"/>
      <c r="Y80" s="728"/>
      <c r="Z80" s="725"/>
      <c r="AA80" s="731"/>
      <c r="AB80" s="367"/>
      <c r="AC80" s="719"/>
      <c r="AD80" s="720"/>
    </row>
    <row r="81" spans="1:30" s="351" customFormat="1" ht="7.5" customHeight="1">
      <c r="A81" s="368"/>
      <c r="B81" s="368"/>
      <c r="C81" s="369"/>
      <c r="D81" s="369"/>
      <c r="E81" s="369"/>
      <c r="F81" s="369"/>
      <c r="G81" s="369"/>
      <c r="H81" s="369"/>
      <c r="I81" s="369"/>
      <c r="J81" s="369"/>
      <c r="K81" s="369"/>
      <c r="L81" s="369"/>
      <c r="M81" s="369"/>
      <c r="N81" s="810"/>
      <c r="P81" s="352"/>
      <c r="Q81" s="370"/>
      <c r="R81" s="370"/>
      <c r="S81" s="371"/>
      <c r="T81" s="371"/>
      <c r="U81" s="371"/>
      <c r="V81" s="371"/>
      <c r="W81" s="370"/>
      <c r="X81" s="371"/>
      <c r="Y81" s="371"/>
      <c r="Z81" s="371"/>
      <c r="AA81" s="372"/>
      <c r="AB81" s="812"/>
      <c r="AC81" s="812"/>
    </row>
    <row r="82" spans="1:30" s="351" customFormat="1">
      <c r="A82" s="373" t="s">
        <v>336</v>
      </c>
      <c r="B82" s="373"/>
      <c r="C82" s="374"/>
      <c r="D82" s="374"/>
      <c r="E82" s="374"/>
      <c r="F82" s="374"/>
      <c r="G82" s="374"/>
      <c r="H82" s="374"/>
      <c r="I82" s="374"/>
      <c r="J82" s="374"/>
      <c r="K82" s="374"/>
      <c r="N82" s="811"/>
      <c r="P82" s="352"/>
      <c r="Q82" s="373" t="s">
        <v>336</v>
      </c>
      <c r="R82" s="373"/>
      <c r="S82" s="374"/>
      <c r="T82" s="371"/>
      <c r="U82" s="371"/>
      <c r="V82" s="371"/>
      <c r="W82" s="371"/>
      <c r="X82" s="371"/>
      <c r="Y82" s="371"/>
      <c r="Z82" s="371"/>
      <c r="AA82" s="372"/>
      <c r="AB82" s="813"/>
      <c r="AC82" s="813"/>
    </row>
    <row r="83" spans="1:30" s="351" customFormat="1">
      <c r="A83" s="373" t="s">
        <v>337</v>
      </c>
      <c r="B83" s="373"/>
      <c r="C83" s="374"/>
      <c r="D83" s="374"/>
      <c r="E83" s="374"/>
      <c r="F83" s="374"/>
      <c r="G83" s="374"/>
      <c r="H83" s="373"/>
      <c r="I83" s="374"/>
      <c r="J83" s="374"/>
      <c r="K83" s="374"/>
      <c r="N83" s="811"/>
      <c r="P83" s="352"/>
      <c r="Q83" s="373" t="s">
        <v>337</v>
      </c>
      <c r="R83" s="373"/>
      <c r="S83" s="374"/>
      <c r="T83" s="372"/>
      <c r="U83" s="372"/>
      <c r="V83" s="372"/>
      <c r="W83" s="372"/>
      <c r="X83" s="372"/>
      <c r="Y83" s="372"/>
      <c r="Z83" s="372"/>
      <c r="AA83" s="372"/>
      <c r="AB83" s="813"/>
      <c r="AC83" s="813"/>
    </row>
    <row r="84" spans="1:30" s="351" customFormat="1" ht="38.450000000000003" customHeight="1">
      <c r="A84" s="373"/>
      <c r="B84" s="373"/>
      <c r="C84" s="374"/>
      <c r="D84" s="374"/>
      <c r="E84" s="374"/>
      <c r="F84" s="374"/>
      <c r="G84" s="374"/>
      <c r="H84" s="374"/>
      <c r="I84" s="374"/>
      <c r="J84" s="374"/>
      <c r="K84" s="374"/>
      <c r="N84" s="811"/>
      <c r="P84" s="352"/>
      <c r="AB84" s="813"/>
      <c r="AC84" s="813"/>
    </row>
    <row r="85" spans="1:30" s="351" customFormat="1" ht="42" customHeight="1">
      <c r="A85" s="721" t="s">
        <v>309</v>
      </c>
      <c r="B85" s="721"/>
      <c r="C85" s="721"/>
      <c r="D85" s="721"/>
      <c r="E85" s="721"/>
      <c r="F85" s="721"/>
      <c r="G85" s="721"/>
      <c r="H85" s="721"/>
      <c r="I85" s="721"/>
      <c r="J85" s="721"/>
      <c r="K85" s="721"/>
      <c r="L85" s="721"/>
      <c r="M85" s="721"/>
      <c r="N85" s="721"/>
      <c r="P85" s="352"/>
      <c r="Q85" s="721" t="s">
        <v>310</v>
      </c>
      <c r="R85" s="721"/>
      <c r="S85" s="721"/>
      <c r="T85" s="721"/>
      <c r="U85" s="721"/>
      <c r="V85" s="721"/>
      <c r="W85" s="721"/>
      <c r="X85" s="721"/>
      <c r="Y85" s="721"/>
      <c r="Z85" s="721"/>
      <c r="AA85" s="721"/>
      <c r="AB85" s="721"/>
      <c r="AC85" s="721"/>
    </row>
    <row r="86" spans="1:30" s="351" customFormat="1" ht="23.25" customHeight="1" thickBot="1">
      <c r="A86" s="353"/>
      <c r="B86" s="354"/>
      <c r="D86" s="814"/>
      <c r="E86" s="814"/>
      <c r="F86" s="814"/>
      <c r="G86" s="814"/>
      <c r="H86" s="814"/>
      <c r="I86" s="814"/>
      <c r="J86" s="814"/>
      <c r="K86" s="814"/>
      <c r="L86" s="815" t="s">
        <v>255</v>
      </c>
      <c r="M86" s="815"/>
      <c r="N86" s="815"/>
      <c r="P86" s="352"/>
      <c r="Q86" s="816"/>
      <c r="R86" s="816"/>
      <c r="S86" s="816"/>
      <c r="T86" s="814"/>
      <c r="U86" s="814"/>
      <c r="V86" s="814"/>
      <c r="W86" s="814"/>
      <c r="X86" s="814"/>
      <c r="Y86" s="814"/>
      <c r="Z86" s="814"/>
      <c r="AA86" s="815" t="s">
        <v>255</v>
      </c>
      <c r="AB86" s="815"/>
      <c r="AC86" s="815"/>
    </row>
    <row r="87" spans="1:30" s="358" customFormat="1" ht="15" customHeight="1">
      <c r="A87" s="355" t="s">
        <v>311</v>
      </c>
      <c r="B87" s="356"/>
      <c r="C87" s="357" t="s">
        <v>271</v>
      </c>
      <c r="D87" s="794">
        <f>②選手情報入力!$E$15</f>
        <v>0</v>
      </c>
      <c r="E87" s="795"/>
      <c r="F87" s="795"/>
      <c r="G87" s="795"/>
      <c r="H87" s="796"/>
      <c r="I87" s="797" t="s">
        <v>312</v>
      </c>
      <c r="J87" s="798"/>
      <c r="K87" s="800">
        <f>①団体情報入力!$D$5</f>
        <v>0</v>
      </c>
      <c r="L87" s="801"/>
      <c r="M87" s="801"/>
      <c r="N87" s="802"/>
      <c r="P87" s="359"/>
      <c r="Q87" s="355" t="s">
        <v>311</v>
      </c>
      <c r="R87" s="356"/>
      <c r="S87" s="357" t="s">
        <v>271</v>
      </c>
      <c r="T87" s="794">
        <f>②選手情報入力!$E$15</f>
        <v>0</v>
      </c>
      <c r="U87" s="795"/>
      <c r="V87" s="795"/>
      <c r="W87" s="795"/>
      <c r="X87" s="796"/>
      <c r="Y87" s="797" t="s">
        <v>312</v>
      </c>
      <c r="Z87" s="798"/>
      <c r="AA87" s="800">
        <f>①団体情報入力!$D$5</f>
        <v>0</v>
      </c>
      <c r="AB87" s="801"/>
      <c r="AC87" s="801"/>
      <c r="AD87" s="802"/>
    </row>
    <row r="88" spans="1:30" s="351" customFormat="1" ht="35.25" customHeight="1" thickBot="1">
      <c r="A88" s="806" t="str">
        <f>IF(②選手情報入力!$B$15="","",②選手情報入力!$B$15)</f>
        <v/>
      </c>
      <c r="B88" s="807"/>
      <c r="C88" s="360" t="s">
        <v>286</v>
      </c>
      <c r="D88" s="808">
        <f>②選手情報入力!$D$15</f>
        <v>0</v>
      </c>
      <c r="E88" s="809"/>
      <c r="F88" s="809"/>
      <c r="G88" s="809"/>
      <c r="H88" s="807"/>
      <c r="I88" s="735"/>
      <c r="J88" s="799"/>
      <c r="K88" s="803"/>
      <c r="L88" s="804"/>
      <c r="M88" s="804"/>
      <c r="N88" s="805"/>
      <c r="P88" s="352"/>
      <c r="Q88" s="806" t="str">
        <f>IF(②選手情報入力!$B$15="","",②選手情報入力!$B$15)</f>
        <v/>
      </c>
      <c r="R88" s="807"/>
      <c r="S88" s="360" t="s">
        <v>286</v>
      </c>
      <c r="T88" s="808">
        <f>②選手情報入力!$D$15</f>
        <v>0</v>
      </c>
      <c r="U88" s="809"/>
      <c r="V88" s="809"/>
      <c r="W88" s="809"/>
      <c r="X88" s="807"/>
      <c r="Y88" s="735"/>
      <c r="Z88" s="799"/>
      <c r="AA88" s="803"/>
      <c r="AB88" s="804"/>
      <c r="AC88" s="804"/>
      <c r="AD88" s="805"/>
    </row>
    <row r="89" spans="1:30" s="351" customFormat="1" ht="30" customHeight="1">
      <c r="A89" s="783" t="s">
        <v>313</v>
      </c>
      <c r="B89" s="784"/>
      <c r="C89" s="783" t="s">
        <v>314</v>
      </c>
      <c r="D89" s="784"/>
      <c r="E89" s="789">
        <f>②選手情報入力!$J$15</f>
        <v>0</v>
      </c>
      <c r="F89" s="789"/>
      <c r="G89" s="361" t="s">
        <v>315</v>
      </c>
      <c r="H89" s="790" t="s">
        <v>316</v>
      </c>
      <c r="I89" s="784"/>
      <c r="J89" s="791"/>
      <c r="K89" s="362"/>
      <c r="L89" s="363" t="s">
        <v>317</v>
      </c>
      <c r="M89" s="364"/>
      <c r="N89" s="365" t="s">
        <v>318</v>
      </c>
      <c r="P89" s="352"/>
      <c r="Q89" s="783" t="s">
        <v>313</v>
      </c>
      <c r="R89" s="784"/>
      <c r="S89" s="783" t="s">
        <v>314</v>
      </c>
      <c r="T89" s="784"/>
      <c r="U89" s="789">
        <f>②選手情報入力!$J$15</f>
        <v>0</v>
      </c>
      <c r="V89" s="789"/>
      <c r="W89" s="361" t="s">
        <v>315</v>
      </c>
      <c r="X89" s="790" t="s">
        <v>316</v>
      </c>
      <c r="Y89" s="784"/>
      <c r="Z89" s="791"/>
      <c r="AA89" s="362"/>
      <c r="AB89" s="363" t="s">
        <v>317</v>
      </c>
      <c r="AC89" s="364"/>
      <c r="AD89" s="365" t="s">
        <v>318</v>
      </c>
    </row>
    <row r="90" spans="1:30" s="351" customFormat="1" ht="15.75" customHeight="1">
      <c r="A90" s="785"/>
      <c r="B90" s="786"/>
      <c r="C90" s="792" t="s">
        <v>321</v>
      </c>
      <c r="D90" s="763"/>
      <c r="E90" s="763"/>
      <c r="F90" s="763"/>
      <c r="G90" s="793"/>
      <c r="H90" s="762" t="s">
        <v>322</v>
      </c>
      <c r="I90" s="763"/>
      <c r="J90" s="793"/>
      <c r="K90" s="762" t="s">
        <v>323</v>
      </c>
      <c r="L90" s="763"/>
      <c r="M90" s="763"/>
      <c r="N90" s="764"/>
      <c r="P90" s="352"/>
      <c r="Q90" s="785"/>
      <c r="R90" s="786"/>
      <c r="S90" s="792" t="s">
        <v>321</v>
      </c>
      <c r="T90" s="763"/>
      <c r="U90" s="763"/>
      <c r="V90" s="763"/>
      <c r="W90" s="793"/>
      <c r="X90" s="762" t="s">
        <v>322</v>
      </c>
      <c r="Y90" s="763"/>
      <c r="Z90" s="793"/>
      <c r="AA90" s="762" t="s">
        <v>323</v>
      </c>
      <c r="AB90" s="763"/>
      <c r="AC90" s="763"/>
      <c r="AD90" s="764"/>
    </row>
    <row r="91" spans="1:30" s="351" customFormat="1" ht="24.75" customHeight="1" thickBot="1">
      <c r="A91" s="787"/>
      <c r="B91" s="788"/>
      <c r="C91" s="765"/>
      <c r="D91" s="766"/>
      <c r="E91" s="766"/>
      <c r="F91" s="766"/>
      <c r="G91" s="767"/>
      <c r="H91" s="768"/>
      <c r="I91" s="769"/>
      <c r="J91" s="770"/>
      <c r="K91" s="771"/>
      <c r="L91" s="766"/>
      <c r="M91" s="766"/>
      <c r="N91" s="772"/>
      <c r="P91" s="352"/>
      <c r="Q91" s="787"/>
      <c r="R91" s="788"/>
      <c r="S91" s="765"/>
      <c r="T91" s="766"/>
      <c r="U91" s="766"/>
      <c r="V91" s="766"/>
      <c r="W91" s="767"/>
      <c r="X91" s="768"/>
      <c r="Y91" s="769"/>
      <c r="Z91" s="770"/>
      <c r="AA91" s="771"/>
      <c r="AB91" s="766"/>
      <c r="AC91" s="766"/>
      <c r="AD91" s="772"/>
    </row>
    <row r="92" spans="1:30" s="351" customFormat="1" ht="15" customHeight="1">
      <c r="A92" s="773" t="s">
        <v>325</v>
      </c>
      <c r="B92" s="774"/>
      <c r="C92" s="366" t="s">
        <v>326</v>
      </c>
      <c r="D92" s="366"/>
      <c r="E92" s="777" t="s">
        <v>327</v>
      </c>
      <c r="F92" s="778"/>
      <c r="G92" s="779"/>
      <c r="H92" s="777" t="s">
        <v>322</v>
      </c>
      <c r="I92" s="779"/>
      <c r="J92" s="780" t="s">
        <v>264</v>
      </c>
      <c r="K92" s="781"/>
      <c r="L92" s="777" t="s">
        <v>328</v>
      </c>
      <c r="M92" s="778"/>
      <c r="N92" s="782"/>
      <c r="P92" s="352"/>
      <c r="Q92" s="773" t="s">
        <v>325</v>
      </c>
      <c r="R92" s="774"/>
      <c r="S92" s="366" t="s">
        <v>326</v>
      </c>
      <c r="T92" s="366"/>
      <c r="U92" s="777" t="s">
        <v>327</v>
      </c>
      <c r="V92" s="778"/>
      <c r="W92" s="779"/>
      <c r="X92" s="777" t="s">
        <v>322</v>
      </c>
      <c r="Y92" s="779"/>
      <c r="Z92" s="780" t="s">
        <v>264</v>
      </c>
      <c r="AA92" s="781"/>
      <c r="AB92" s="777" t="s">
        <v>328</v>
      </c>
      <c r="AC92" s="778"/>
      <c r="AD92" s="782"/>
    </row>
    <row r="93" spans="1:30" s="351" customFormat="1" ht="22.5" customHeight="1">
      <c r="A93" s="775"/>
      <c r="B93" s="776"/>
      <c r="C93" s="759"/>
      <c r="D93" s="760"/>
      <c r="E93" s="756"/>
      <c r="F93" s="757"/>
      <c r="G93" s="761"/>
      <c r="H93" s="750"/>
      <c r="I93" s="751"/>
      <c r="J93" s="754"/>
      <c r="K93" s="755"/>
      <c r="L93" s="756"/>
      <c r="M93" s="757"/>
      <c r="N93" s="758"/>
      <c r="P93" s="352"/>
      <c r="Q93" s="775"/>
      <c r="R93" s="776"/>
      <c r="S93" s="759"/>
      <c r="T93" s="760"/>
      <c r="U93" s="756"/>
      <c r="V93" s="757"/>
      <c r="W93" s="761"/>
      <c r="X93" s="750"/>
      <c r="Y93" s="751"/>
      <c r="Z93" s="754"/>
      <c r="AA93" s="755"/>
      <c r="AB93" s="756"/>
      <c r="AC93" s="757"/>
      <c r="AD93" s="758"/>
    </row>
    <row r="94" spans="1:30" s="351" customFormat="1" ht="22.5" customHeight="1">
      <c r="A94" s="775"/>
      <c r="B94" s="776"/>
      <c r="C94" s="759"/>
      <c r="D94" s="760"/>
      <c r="E94" s="756"/>
      <c r="F94" s="757"/>
      <c r="G94" s="761"/>
      <c r="H94" s="750"/>
      <c r="I94" s="751"/>
      <c r="J94" s="754"/>
      <c r="K94" s="755"/>
      <c r="L94" s="756"/>
      <c r="M94" s="757"/>
      <c r="N94" s="758"/>
      <c r="P94" s="352"/>
      <c r="Q94" s="775"/>
      <c r="R94" s="776"/>
      <c r="S94" s="759"/>
      <c r="T94" s="760"/>
      <c r="U94" s="756"/>
      <c r="V94" s="757"/>
      <c r="W94" s="761"/>
      <c r="X94" s="750"/>
      <c r="Y94" s="751"/>
      <c r="Z94" s="754"/>
      <c r="AA94" s="755"/>
      <c r="AB94" s="756"/>
      <c r="AC94" s="757"/>
      <c r="AD94" s="758"/>
    </row>
    <row r="95" spans="1:30" s="351" customFormat="1" ht="22.5" customHeight="1" thickBot="1">
      <c r="A95" s="775"/>
      <c r="B95" s="776"/>
      <c r="C95" s="747"/>
      <c r="D95" s="748"/>
      <c r="E95" s="732"/>
      <c r="F95" s="733"/>
      <c r="G95" s="749"/>
      <c r="H95" s="750"/>
      <c r="I95" s="751"/>
      <c r="J95" s="752"/>
      <c r="K95" s="753"/>
      <c r="L95" s="732"/>
      <c r="M95" s="733"/>
      <c r="N95" s="734"/>
      <c r="P95" s="352"/>
      <c r="Q95" s="775"/>
      <c r="R95" s="776"/>
      <c r="S95" s="747"/>
      <c r="T95" s="748"/>
      <c r="U95" s="732"/>
      <c r="V95" s="733"/>
      <c r="W95" s="749"/>
      <c r="X95" s="750"/>
      <c r="Y95" s="751"/>
      <c r="Z95" s="752"/>
      <c r="AA95" s="753"/>
      <c r="AB95" s="732"/>
      <c r="AC95" s="733"/>
      <c r="AD95" s="734"/>
    </row>
    <row r="96" spans="1:30" s="351" customFormat="1" ht="22.5" customHeight="1" thickBot="1">
      <c r="A96" s="735" t="s">
        <v>329</v>
      </c>
      <c r="B96" s="736"/>
      <c r="C96" s="737"/>
      <c r="D96" s="738"/>
      <c r="E96" s="739"/>
      <c r="F96" s="739"/>
      <c r="G96" s="740"/>
      <c r="H96" s="741" t="s">
        <v>330</v>
      </c>
      <c r="I96" s="742"/>
      <c r="J96" s="742"/>
      <c r="K96" s="743"/>
      <c r="L96" s="744"/>
      <c r="M96" s="745"/>
      <c r="N96" s="746"/>
      <c r="P96" s="352"/>
      <c r="Q96" s="735" t="s">
        <v>331</v>
      </c>
      <c r="R96" s="736"/>
      <c r="S96" s="737"/>
      <c r="T96" s="738"/>
      <c r="U96" s="739"/>
      <c r="V96" s="739"/>
      <c r="W96" s="740"/>
      <c r="X96" s="741" t="s">
        <v>330</v>
      </c>
      <c r="Y96" s="742"/>
      <c r="Z96" s="742"/>
      <c r="AA96" s="743"/>
      <c r="AB96" s="744"/>
      <c r="AC96" s="745"/>
      <c r="AD96" s="746"/>
    </row>
    <row r="97" spans="1:30" s="351" customFormat="1" ht="22.5" customHeight="1" thickBot="1">
      <c r="A97" s="722" t="s">
        <v>332</v>
      </c>
      <c r="B97" s="723"/>
      <c r="C97" s="723"/>
      <c r="D97" s="723"/>
      <c r="E97" s="723"/>
      <c r="F97" s="724"/>
      <c r="G97" s="725" t="s">
        <v>333</v>
      </c>
      <c r="H97" s="726"/>
      <c r="I97" s="727"/>
      <c r="J97" s="728"/>
      <c r="K97" s="725" t="s">
        <v>334</v>
      </c>
      <c r="L97" s="726"/>
      <c r="M97" s="729"/>
      <c r="N97" s="730"/>
      <c r="P97" s="352"/>
      <c r="Q97" s="722" t="s">
        <v>335</v>
      </c>
      <c r="R97" s="723"/>
      <c r="S97" s="723"/>
      <c r="T97" s="723"/>
      <c r="U97" s="724"/>
      <c r="V97" s="725" t="s">
        <v>333</v>
      </c>
      <c r="W97" s="726"/>
      <c r="X97" s="727"/>
      <c r="Y97" s="728"/>
      <c r="Z97" s="725"/>
      <c r="AA97" s="731"/>
      <c r="AB97" s="367"/>
      <c r="AC97" s="719"/>
      <c r="AD97" s="720"/>
    </row>
    <row r="98" spans="1:30" s="351" customFormat="1" ht="7.5" customHeight="1">
      <c r="A98" s="368"/>
      <c r="B98" s="368"/>
      <c r="C98" s="369"/>
      <c r="D98" s="369"/>
      <c r="E98" s="369"/>
      <c r="F98" s="369"/>
      <c r="G98" s="369"/>
      <c r="H98" s="369"/>
      <c r="I98" s="369"/>
      <c r="J98" s="369"/>
      <c r="K98" s="369"/>
      <c r="L98" s="369"/>
      <c r="M98" s="369"/>
      <c r="N98"/>
      <c r="P98" s="352"/>
      <c r="Q98" s="370"/>
      <c r="R98" s="370"/>
      <c r="S98" s="371"/>
      <c r="T98" s="371"/>
      <c r="U98" s="371"/>
      <c r="V98" s="371"/>
      <c r="W98" s="370"/>
      <c r="X98" s="371"/>
      <c r="Y98" s="371"/>
      <c r="Z98" s="371"/>
      <c r="AA98" s="372"/>
      <c r="AB98"/>
      <c r="AC98"/>
    </row>
    <row r="99" spans="1:30" s="351" customFormat="1">
      <c r="A99" s="373" t="s">
        <v>336</v>
      </c>
      <c r="B99" s="373"/>
      <c r="C99" s="374"/>
      <c r="D99" s="374"/>
      <c r="E99" s="374"/>
      <c r="F99" s="374"/>
      <c r="G99" s="374"/>
      <c r="H99" s="374"/>
      <c r="I99" s="374"/>
      <c r="J99" s="374"/>
      <c r="K99" s="374"/>
      <c r="N99"/>
      <c r="P99" s="352"/>
      <c r="Q99" s="373" t="s">
        <v>336</v>
      </c>
      <c r="R99" s="373"/>
      <c r="S99" s="374"/>
      <c r="T99" s="371"/>
      <c r="U99" s="371"/>
      <c r="V99" s="371"/>
      <c r="W99" s="371"/>
      <c r="X99" s="371"/>
      <c r="Y99" s="371"/>
      <c r="Z99" s="371"/>
      <c r="AA99" s="372"/>
      <c r="AB99"/>
      <c r="AC99"/>
    </row>
    <row r="100" spans="1:30" s="351" customFormat="1">
      <c r="A100" s="373" t="s">
        <v>337</v>
      </c>
      <c r="B100" s="373"/>
      <c r="C100" s="374"/>
      <c r="D100" s="374"/>
      <c r="E100" s="374"/>
      <c r="F100" s="374"/>
      <c r="G100" s="374"/>
      <c r="H100" s="373"/>
      <c r="I100" s="374"/>
      <c r="J100" s="374"/>
      <c r="K100" s="374"/>
      <c r="N100"/>
      <c r="P100" s="352"/>
      <c r="Q100" s="373" t="s">
        <v>337</v>
      </c>
      <c r="R100" s="373"/>
      <c r="S100" s="374"/>
      <c r="T100" s="372"/>
      <c r="U100" s="372"/>
      <c r="V100" s="372"/>
      <c r="W100" s="372"/>
      <c r="X100" s="372"/>
      <c r="Y100" s="372"/>
      <c r="Z100" s="372"/>
      <c r="AA100" s="372"/>
      <c r="AB100"/>
      <c r="AC100"/>
    </row>
    <row r="101" spans="1:30" s="351" customFormat="1" ht="42" customHeight="1">
      <c r="A101" s="721" t="s">
        <v>309</v>
      </c>
      <c r="B101" s="721"/>
      <c r="C101" s="721"/>
      <c r="D101" s="721"/>
      <c r="E101" s="721"/>
      <c r="F101" s="721"/>
      <c r="G101" s="721"/>
      <c r="H101" s="721"/>
      <c r="I101" s="721"/>
      <c r="J101" s="721"/>
      <c r="K101" s="721"/>
      <c r="L101" s="721"/>
      <c r="M101" s="721"/>
      <c r="N101" s="721"/>
      <c r="P101" s="352"/>
      <c r="Q101" s="721" t="s">
        <v>310</v>
      </c>
      <c r="R101" s="721"/>
      <c r="S101" s="721"/>
      <c r="T101" s="721"/>
      <c r="U101" s="721"/>
      <c r="V101" s="721"/>
      <c r="W101" s="721"/>
      <c r="X101" s="721"/>
      <c r="Y101" s="721"/>
      <c r="Z101" s="721"/>
      <c r="AA101" s="721"/>
      <c r="AB101" s="721"/>
      <c r="AC101" s="721"/>
    </row>
    <row r="102" spans="1:30" s="351" customFormat="1" ht="23.25" customHeight="1" thickBot="1">
      <c r="A102" s="353"/>
      <c r="B102" s="354"/>
      <c r="D102" s="814"/>
      <c r="E102" s="814"/>
      <c r="F102" s="814"/>
      <c r="G102" s="814"/>
      <c r="H102" s="814"/>
      <c r="I102" s="814"/>
      <c r="J102" s="814"/>
      <c r="K102" s="814"/>
      <c r="L102" s="815" t="s">
        <v>255</v>
      </c>
      <c r="M102" s="815"/>
      <c r="N102" s="815"/>
      <c r="P102" s="352"/>
      <c r="Q102" s="816"/>
      <c r="R102" s="816"/>
      <c r="S102" s="816"/>
      <c r="T102" s="814"/>
      <c r="U102" s="814"/>
      <c r="V102" s="814"/>
      <c r="W102" s="814"/>
      <c r="X102" s="814"/>
      <c r="Y102" s="814"/>
      <c r="Z102" s="814"/>
      <c r="AA102" s="815" t="s">
        <v>255</v>
      </c>
      <c r="AB102" s="815"/>
      <c r="AC102" s="815"/>
    </row>
    <row r="103" spans="1:30" s="358" customFormat="1" ht="15" customHeight="1">
      <c r="A103" s="355" t="s">
        <v>311</v>
      </c>
      <c r="B103" s="356"/>
      <c r="C103" s="357" t="s">
        <v>271</v>
      </c>
      <c r="D103" s="794">
        <f>②選手情報入力!$E$16</f>
        <v>0</v>
      </c>
      <c r="E103" s="795"/>
      <c r="F103" s="795"/>
      <c r="G103" s="795"/>
      <c r="H103" s="796"/>
      <c r="I103" s="797" t="s">
        <v>312</v>
      </c>
      <c r="J103" s="798"/>
      <c r="K103" s="800">
        <f>①団体情報入力!$D$5</f>
        <v>0</v>
      </c>
      <c r="L103" s="801"/>
      <c r="M103" s="801"/>
      <c r="N103" s="802"/>
      <c r="P103" s="359"/>
      <c r="Q103" s="355" t="s">
        <v>311</v>
      </c>
      <c r="R103" s="356"/>
      <c r="S103" s="357" t="s">
        <v>271</v>
      </c>
      <c r="T103" s="794">
        <f>②選手情報入力!$E$16</f>
        <v>0</v>
      </c>
      <c r="U103" s="795"/>
      <c r="V103" s="795"/>
      <c r="W103" s="795"/>
      <c r="X103" s="796"/>
      <c r="Y103" s="797" t="s">
        <v>312</v>
      </c>
      <c r="Z103" s="798"/>
      <c r="AA103" s="800">
        <f>①団体情報入力!$D$5</f>
        <v>0</v>
      </c>
      <c r="AB103" s="801"/>
      <c r="AC103" s="801"/>
      <c r="AD103" s="802"/>
    </row>
    <row r="104" spans="1:30" s="351" customFormat="1" ht="35.25" customHeight="1" thickBot="1">
      <c r="A104" s="806" t="str">
        <f>IF(②選手情報入力!$B$16="","",②選手情報入力!$B$16)</f>
        <v/>
      </c>
      <c r="B104" s="807"/>
      <c r="C104" s="360" t="s">
        <v>286</v>
      </c>
      <c r="D104" s="808">
        <f>②選手情報入力!$D$16</f>
        <v>0</v>
      </c>
      <c r="E104" s="809"/>
      <c r="F104" s="809"/>
      <c r="G104" s="809"/>
      <c r="H104" s="807"/>
      <c r="I104" s="735"/>
      <c r="J104" s="799"/>
      <c r="K104" s="803"/>
      <c r="L104" s="804"/>
      <c r="M104" s="804"/>
      <c r="N104" s="805"/>
      <c r="P104" s="352"/>
      <c r="Q104" s="806" t="str">
        <f>IF(②選手情報入力!$B$16="","",②選手情報入力!$B$16)</f>
        <v/>
      </c>
      <c r="R104" s="807"/>
      <c r="S104" s="360" t="s">
        <v>286</v>
      </c>
      <c r="T104" s="808">
        <f>②選手情報入力!$D$16</f>
        <v>0</v>
      </c>
      <c r="U104" s="809"/>
      <c r="V104" s="809"/>
      <c r="W104" s="809"/>
      <c r="X104" s="807"/>
      <c r="Y104" s="735"/>
      <c r="Z104" s="799"/>
      <c r="AA104" s="803"/>
      <c r="AB104" s="804"/>
      <c r="AC104" s="804"/>
      <c r="AD104" s="805"/>
    </row>
    <row r="105" spans="1:30" s="351" customFormat="1" ht="30" customHeight="1">
      <c r="A105" s="783" t="s">
        <v>313</v>
      </c>
      <c r="B105" s="784"/>
      <c r="C105" s="783" t="s">
        <v>314</v>
      </c>
      <c r="D105" s="784"/>
      <c r="E105" s="789">
        <f>②選手情報入力!$J$16</f>
        <v>0</v>
      </c>
      <c r="F105" s="789"/>
      <c r="G105" s="361" t="s">
        <v>315</v>
      </c>
      <c r="H105" s="790" t="s">
        <v>316</v>
      </c>
      <c r="I105" s="784"/>
      <c r="J105" s="791"/>
      <c r="K105" s="362"/>
      <c r="L105" s="363" t="s">
        <v>317</v>
      </c>
      <c r="M105" s="364"/>
      <c r="N105" s="365" t="s">
        <v>318</v>
      </c>
      <c r="P105" s="352"/>
      <c r="Q105" s="783" t="s">
        <v>313</v>
      </c>
      <c r="R105" s="784"/>
      <c r="S105" s="783" t="s">
        <v>314</v>
      </c>
      <c r="T105" s="784"/>
      <c r="U105" s="789">
        <f>②選手情報入力!$J$16</f>
        <v>0</v>
      </c>
      <c r="V105" s="789"/>
      <c r="W105" s="361" t="s">
        <v>315</v>
      </c>
      <c r="X105" s="790" t="s">
        <v>316</v>
      </c>
      <c r="Y105" s="784"/>
      <c r="Z105" s="791"/>
      <c r="AA105" s="362"/>
      <c r="AB105" s="363" t="s">
        <v>317</v>
      </c>
      <c r="AC105" s="364"/>
      <c r="AD105" s="365" t="s">
        <v>318</v>
      </c>
    </row>
    <row r="106" spans="1:30" s="351" customFormat="1" ht="15.75" customHeight="1">
      <c r="A106" s="785"/>
      <c r="B106" s="786"/>
      <c r="C106" s="792" t="s">
        <v>321</v>
      </c>
      <c r="D106" s="763"/>
      <c r="E106" s="763"/>
      <c r="F106" s="763"/>
      <c r="G106" s="793"/>
      <c r="H106" s="762" t="s">
        <v>322</v>
      </c>
      <c r="I106" s="763"/>
      <c r="J106" s="793"/>
      <c r="K106" s="762" t="s">
        <v>323</v>
      </c>
      <c r="L106" s="763"/>
      <c r="M106" s="763"/>
      <c r="N106" s="764"/>
      <c r="P106" s="352"/>
      <c r="Q106" s="785"/>
      <c r="R106" s="786"/>
      <c r="S106" s="792" t="s">
        <v>321</v>
      </c>
      <c r="T106" s="763"/>
      <c r="U106" s="763"/>
      <c r="V106" s="763"/>
      <c r="W106" s="793"/>
      <c r="X106" s="762" t="s">
        <v>322</v>
      </c>
      <c r="Y106" s="763"/>
      <c r="Z106" s="793"/>
      <c r="AA106" s="762" t="s">
        <v>323</v>
      </c>
      <c r="AB106" s="763"/>
      <c r="AC106" s="763"/>
      <c r="AD106" s="764"/>
    </row>
    <row r="107" spans="1:30" s="351" customFormat="1" ht="24.75" customHeight="1" thickBot="1">
      <c r="A107" s="787"/>
      <c r="B107" s="788"/>
      <c r="C107" s="765"/>
      <c r="D107" s="766"/>
      <c r="E107" s="766"/>
      <c r="F107" s="766"/>
      <c r="G107" s="767"/>
      <c r="H107" s="768"/>
      <c r="I107" s="769"/>
      <c r="J107" s="770"/>
      <c r="K107" s="771"/>
      <c r="L107" s="766"/>
      <c r="M107" s="766"/>
      <c r="N107" s="772"/>
      <c r="P107" s="352"/>
      <c r="Q107" s="787"/>
      <c r="R107" s="788"/>
      <c r="S107" s="765"/>
      <c r="T107" s="766"/>
      <c r="U107" s="766"/>
      <c r="V107" s="766"/>
      <c r="W107" s="767"/>
      <c r="X107" s="768"/>
      <c r="Y107" s="769"/>
      <c r="Z107" s="770"/>
      <c r="AA107" s="771"/>
      <c r="AB107" s="766"/>
      <c r="AC107" s="766"/>
      <c r="AD107" s="772"/>
    </row>
    <row r="108" spans="1:30" s="351" customFormat="1" ht="15" customHeight="1">
      <c r="A108" s="773" t="s">
        <v>325</v>
      </c>
      <c r="B108" s="774"/>
      <c r="C108" s="366" t="s">
        <v>326</v>
      </c>
      <c r="D108" s="366"/>
      <c r="E108" s="777" t="s">
        <v>327</v>
      </c>
      <c r="F108" s="778"/>
      <c r="G108" s="779"/>
      <c r="H108" s="777" t="s">
        <v>322</v>
      </c>
      <c r="I108" s="779"/>
      <c r="J108" s="780" t="s">
        <v>264</v>
      </c>
      <c r="K108" s="781"/>
      <c r="L108" s="777" t="s">
        <v>328</v>
      </c>
      <c r="M108" s="778"/>
      <c r="N108" s="782"/>
      <c r="P108" s="352"/>
      <c r="Q108" s="773" t="s">
        <v>325</v>
      </c>
      <c r="R108" s="774"/>
      <c r="S108" s="366" t="s">
        <v>326</v>
      </c>
      <c r="T108" s="366"/>
      <c r="U108" s="777" t="s">
        <v>327</v>
      </c>
      <c r="V108" s="778"/>
      <c r="W108" s="779"/>
      <c r="X108" s="777" t="s">
        <v>322</v>
      </c>
      <c r="Y108" s="779"/>
      <c r="Z108" s="780" t="s">
        <v>264</v>
      </c>
      <c r="AA108" s="781"/>
      <c r="AB108" s="777" t="s">
        <v>328</v>
      </c>
      <c r="AC108" s="778"/>
      <c r="AD108" s="782"/>
    </row>
    <row r="109" spans="1:30" s="351" customFormat="1" ht="22.5" customHeight="1">
      <c r="A109" s="775"/>
      <c r="B109" s="776"/>
      <c r="C109" s="759"/>
      <c r="D109" s="760"/>
      <c r="E109" s="756"/>
      <c r="F109" s="757"/>
      <c r="G109" s="761"/>
      <c r="H109" s="750"/>
      <c r="I109" s="751"/>
      <c r="J109" s="754"/>
      <c r="K109" s="755"/>
      <c r="L109" s="756"/>
      <c r="M109" s="757"/>
      <c r="N109" s="758"/>
      <c r="P109" s="352"/>
      <c r="Q109" s="775"/>
      <c r="R109" s="776"/>
      <c r="S109" s="759"/>
      <c r="T109" s="760"/>
      <c r="U109" s="756"/>
      <c r="V109" s="757"/>
      <c r="W109" s="761"/>
      <c r="X109" s="750"/>
      <c r="Y109" s="751"/>
      <c r="Z109" s="754"/>
      <c r="AA109" s="755"/>
      <c r="AB109" s="756"/>
      <c r="AC109" s="757"/>
      <c r="AD109" s="758"/>
    </row>
    <row r="110" spans="1:30" s="351" customFormat="1" ht="22.5" customHeight="1">
      <c r="A110" s="775"/>
      <c r="B110" s="776"/>
      <c r="C110" s="759"/>
      <c r="D110" s="760"/>
      <c r="E110" s="756"/>
      <c r="F110" s="757"/>
      <c r="G110" s="761"/>
      <c r="H110" s="750"/>
      <c r="I110" s="751"/>
      <c r="J110" s="754"/>
      <c r="K110" s="755"/>
      <c r="L110" s="756"/>
      <c r="M110" s="757"/>
      <c r="N110" s="758"/>
      <c r="P110" s="352"/>
      <c r="Q110" s="775"/>
      <c r="R110" s="776"/>
      <c r="S110" s="759"/>
      <c r="T110" s="760"/>
      <c r="U110" s="756"/>
      <c r="V110" s="757"/>
      <c r="W110" s="761"/>
      <c r="X110" s="750"/>
      <c r="Y110" s="751"/>
      <c r="Z110" s="754"/>
      <c r="AA110" s="755"/>
      <c r="AB110" s="756"/>
      <c r="AC110" s="757"/>
      <c r="AD110" s="758"/>
    </row>
    <row r="111" spans="1:30" s="351" customFormat="1" ht="22.5" customHeight="1" thickBot="1">
      <c r="A111" s="775"/>
      <c r="B111" s="776"/>
      <c r="C111" s="747"/>
      <c r="D111" s="748"/>
      <c r="E111" s="732"/>
      <c r="F111" s="733"/>
      <c r="G111" s="749"/>
      <c r="H111" s="750"/>
      <c r="I111" s="751"/>
      <c r="J111" s="752"/>
      <c r="K111" s="753"/>
      <c r="L111" s="732"/>
      <c r="M111" s="733"/>
      <c r="N111" s="734"/>
      <c r="P111" s="352"/>
      <c r="Q111" s="775"/>
      <c r="R111" s="776"/>
      <c r="S111" s="747"/>
      <c r="T111" s="748"/>
      <c r="U111" s="732"/>
      <c r="V111" s="733"/>
      <c r="W111" s="749"/>
      <c r="X111" s="750"/>
      <c r="Y111" s="751"/>
      <c r="Z111" s="752"/>
      <c r="AA111" s="753"/>
      <c r="AB111" s="732"/>
      <c r="AC111" s="733"/>
      <c r="AD111" s="734"/>
    </row>
    <row r="112" spans="1:30" s="351" customFormat="1" ht="22.5" customHeight="1" thickBot="1">
      <c r="A112" s="735" t="s">
        <v>329</v>
      </c>
      <c r="B112" s="736"/>
      <c r="C112" s="737"/>
      <c r="D112" s="738"/>
      <c r="E112" s="739"/>
      <c r="F112" s="739"/>
      <c r="G112" s="740"/>
      <c r="H112" s="741" t="s">
        <v>330</v>
      </c>
      <c r="I112" s="742"/>
      <c r="J112" s="742"/>
      <c r="K112" s="743"/>
      <c r="L112" s="744"/>
      <c r="M112" s="745"/>
      <c r="N112" s="746"/>
      <c r="P112" s="352"/>
      <c r="Q112" s="735" t="s">
        <v>331</v>
      </c>
      <c r="R112" s="736"/>
      <c r="S112" s="737"/>
      <c r="T112" s="738"/>
      <c r="U112" s="739"/>
      <c r="V112" s="739"/>
      <c r="W112" s="740"/>
      <c r="X112" s="741" t="s">
        <v>330</v>
      </c>
      <c r="Y112" s="742"/>
      <c r="Z112" s="742"/>
      <c r="AA112" s="743"/>
      <c r="AB112" s="744"/>
      <c r="AC112" s="745"/>
      <c r="AD112" s="746"/>
    </row>
    <row r="113" spans="1:30" s="351" customFormat="1" ht="22.5" customHeight="1" thickBot="1">
      <c r="A113" s="722" t="s">
        <v>332</v>
      </c>
      <c r="B113" s="723"/>
      <c r="C113" s="723"/>
      <c r="D113" s="723"/>
      <c r="E113" s="723"/>
      <c r="F113" s="724"/>
      <c r="G113" s="725" t="s">
        <v>333</v>
      </c>
      <c r="H113" s="726"/>
      <c r="I113" s="727"/>
      <c r="J113" s="728"/>
      <c r="K113" s="725" t="s">
        <v>334</v>
      </c>
      <c r="L113" s="726"/>
      <c r="M113" s="729"/>
      <c r="N113" s="730"/>
      <c r="P113" s="352"/>
      <c r="Q113" s="722" t="s">
        <v>335</v>
      </c>
      <c r="R113" s="723"/>
      <c r="S113" s="723"/>
      <c r="T113" s="723"/>
      <c r="U113" s="724"/>
      <c r="V113" s="725" t="s">
        <v>333</v>
      </c>
      <c r="W113" s="726"/>
      <c r="X113" s="727"/>
      <c r="Y113" s="728"/>
      <c r="Z113" s="725"/>
      <c r="AA113" s="731"/>
      <c r="AB113" s="367"/>
      <c r="AC113" s="719"/>
      <c r="AD113" s="720"/>
    </row>
    <row r="114" spans="1:30" s="351" customFormat="1" ht="7.5" customHeight="1">
      <c r="A114" s="368"/>
      <c r="B114" s="368"/>
      <c r="C114" s="369"/>
      <c r="D114" s="369"/>
      <c r="E114" s="369"/>
      <c r="F114" s="369"/>
      <c r="G114" s="369"/>
      <c r="H114" s="369"/>
      <c r="I114" s="369"/>
      <c r="J114" s="369"/>
      <c r="K114" s="369"/>
      <c r="L114" s="369"/>
      <c r="M114" s="369"/>
      <c r="N114" s="810"/>
      <c r="P114" s="352"/>
      <c r="Q114" s="370"/>
      <c r="R114" s="370"/>
      <c r="S114" s="371"/>
      <c r="T114" s="371"/>
      <c r="U114" s="371"/>
      <c r="V114" s="371"/>
      <c r="W114" s="370"/>
      <c r="X114" s="371"/>
      <c r="Y114" s="371"/>
      <c r="Z114" s="371"/>
      <c r="AA114" s="372"/>
      <c r="AB114" s="812"/>
      <c r="AC114" s="812"/>
    </row>
    <row r="115" spans="1:30" s="351" customFormat="1">
      <c r="A115" s="373" t="s">
        <v>336</v>
      </c>
      <c r="B115" s="373"/>
      <c r="C115" s="374"/>
      <c r="D115" s="374"/>
      <c r="E115" s="374"/>
      <c r="F115" s="374"/>
      <c r="G115" s="374"/>
      <c r="H115" s="374"/>
      <c r="I115" s="374"/>
      <c r="J115" s="374"/>
      <c r="K115" s="374"/>
      <c r="N115" s="811"/>
      <c r="P115" s="352"/>
      <c r="Q115" s="373" t="s">
        <v>336</v>
      </c>
      <c r="R115" s="373"/>
      <c r="S115" s="374"/>
      <c r="T115" s="371"/>
      <c r="U115" s="371"/>
      <c r="V115" s="371"/>
      <c r="W115" s="371"/>
      <c r="X115" s="371"/>
      <c r="Y115" s="371"/>
      <c r="Z115" s="371"/>
      <c r="AA115" s="372"/>
      <c r="AB115" s="813"/>
      <c r="AC115" s="813"/>
    </row>
    <row r="116" spans="1:30" s="351" customFormat="1">
      <c r="A116" s="373" t="s">
        <v>337</v>
      </c>
      <c r="B116" s="373"/>
      <c r="C116" s="374"/>
      <c r="D116" s="374"/>
      <c r="E116" s="374"/>
      <c r="F116" s="374"/>
      <c r="G116" s="374"/>
      <c r="H116" s="373"/>
      <c r="I116" s="374"/>
      <c r="J116" s="374"/>
      <c r="K116" s="374"/>
      <c r="N116" s="811"/>
      <c r="P116" s="352"/>
      <c r="Q116" s="373" t="s">
        <v>337</v>
      </c>
      <c r="R116" s="373"/>
      <c r="S116" s="374"/>
      <c r="T116" s="372"/>
      <c r="U116" s="372"/>
      <c r="V116" s="372"/>
      <c r="W116" s="372"/>
      <c r="X116" s="372"/>
      <c r="Y116" s="372"/>
      <c r="Z116" s="372"/>
      <c r="AA116" s="372"/>
      <c r="AB116" s="813"/>
      <c r="AC116" s="813"/>
    </row>
    <row r="117" spans="1:30" s="351" customFormat="1" ht="47.45" customHeight="1">
      <c r="A117" s="373"/>
      <c r="B117" s="373"/>
      <c r="C117" s="374"/>
      <c r="D117" s="374"/>
      <c r="E117" s="374"/>
      <c r="F117" s="374"/>
      <c r="G117" s="374"/>
      <c r="H117" s="374"/>
      <c r="I117" s="374"/>
      <c r="J117" s="374"/>
      <c r="K117" s="374"/>
      <c r="N117" s="811"/>
      <c r="P117" s="352"/>
      <c r="AB117" s="813"/>
      <c r="AC117" s="813"/>
    </row>
    <row r="118" spans="1:30" s="351" customFormat="1" ht="42" customHeight="1">
      <c r="A118" s="721" t="s">
        <v>309</v>
      </c>
      <c r="B118" s="721"/>
      <c r="C118" s="721"/>
      <c r="D118" s="721"/>
      <c r="E118" s="721"/>
      <c r="F118" s="721"/>
      <c r="G118" s="721"/>
      <c r="H118" s="721"/>
      <c r="I118" s="721"/>
      <c r="J118" s="721"/>
      <c r="K118" s="721"/>
      <c r="L118" s="721"/>
      <c r="M118" s="721"/>
      <c r="N118" s="721"/>
      <c r="P118" s="352"/>
      <c r="Q118" s="721" t="s">
        <v>310</v>
      </c>
      <c r="R118" s="721"/>
      <c r="S118" s="721"/>
      <c r="T118" s="721"/>
      <c r="U118" s="721"/>
      <c r="V118" s="721"/>
      <c r="W118" s="721"/>
      <c r="X118" s="721"/>
      <c r="Y118" s="721"/>
      <c r="Z118" s="721"/>
      <c r="AA118" s="721"/>
      <c r="AB118" s="721"/>
      <c r="AC118" s="721"/>
    </row>
    <row r="119" spans="1:30" s="351" customFormat="1" ht="23.25" customHeight="1" thickBot="1">
      <c r="A119" s="353"/>
      <c r="B119" s="354"/>
      <c r="D119" s="814"/>
      <c r="E119" s="814"/>
      <c r="F119" s="814"/>
      <c r="G119" s="814"/>
      <c r="H119" s="814"/>
      <c r="I119" s="814"/>
      <c r="J119" s="814"/>
      <c r="K119" s="814"/>
      <c r="L119" s="815" t="s">
        <v>255</v>
      </c>
      <c r="M119" s="815"/>
      <c r="N119" s="815"/>
      <c r="P119" s="352"/>
      <c r="Q119" s="816"/>
      <c r="R119" s="816"/>
      <c r="S119" s="816"/>
      <c r="T119" s="814"/>
      <c r="U119" s="814"/>
      <c r="V119" s="814"/>
      <c r="W119" s="814"/>
      <c r="X119" s="814"/>
      <c r="Y119" s="814"/>
      <c r="Z119" s="814"/>
      <c r="AA119" s="815" t="s">
        <v>255</v>
      </c>
      <c r="AB119" s="815"/>
      <c r="AC119" s="815"/>
    </row>
    <row r="120" spans="1:30" s="358" customFormat="1" ht="15" customHeight="1">
      <c r="A120" s="355" t="s">
        <v>311</v>
      </c>
      <c r="B120" s="356"/>
      <c r="C120" s="357" t="s">
        <v>271</v>
      </c>
      <c r="D120" s="794">
        <f>②選手情報入力!$E$17</f>
        <v>0</v>
      </c>
      <c r="E120" s="795"/>
      <c r="F120" s="795"/>
      <c r="G120" s="795"/>
      <c r="H120" s="796"/>
      <c r="I120" s="797" t="s">
        <v>312</v>
      </c>
      <c r="J120" s="798"/>
      <c r="K120" s="800">
        <f>①団体情報入力!$D$5</f>
        <v>0</v>
      </c>
      <c r="L120" s="801"/>
      <c r="M120" s="801"/>
      <c r="N120" s="802"/>
      <c r="P120" s="359"/>
      <c r="Q120" s="355" t="s">
        <v>311</v>
      </c>
      <c r="R120" s="356"/>
      <c r="S120" s="357" t="s">
        <v>271</v>
      </c>
      <c r="T120" s="794">
        <f>②選手情報入力!$E$17</f>
        <v>0</v>
      </c>
      <c r="U120" s="795"/>
      <c r="V120" s="795"/>
      <c r="W120" s="795"/>
      <c r="X120" s="796"/>
      <c r="Y120" s="797" t="s">
        <v>312</v>
      </c>
      <c r="Z120" s="798"/>
      <c r="AA120" s="800">
        <f>①団体情報入力!$D$5</f>
        <v>0</v>
      </c>
      <c r="AB120" s="801"/>
      <c r="AC120" s="801"/>
      <c r="AD120" s="802"/>
    </row>
    <row r="121" spans="1:30" s="351" customFormat="1" ht="35.25" customHeight="1" thickBot="1">
      <c r="A121" s="806" t="str">
        <f>IF(②選手情報入力!$B$17="","",②選手情報入力!$B$17)</f>
        <v/>
      </c>
      <c r="B121" s="807"/>
      <c r="C121" s="360" t="s">
        <v>286</v>
      </c>
      <c r="D121" s="808">
        <f>②選手情報入力!$D$17</f>
        <v>0</v>
      </c>
      <c r="E121" s="809"/>
      <c r="F121" s="809"/>
      <c r="G121" s="809"/>
      <c r="H121" s="807"/>
      <c r="I121" s="735"/>
      <c r="J121" s="799"/>
      <c r="K121" s="803"/>
      <c r="L121" s="804"/>
      <c r="M121" s="804"/>
      <c r="N121" s="805"/>
      <c r="P121" s="352"/>
      <c r="Q121" s="806" t="str">
        <f>IF(②選手情報入力!$B$17="","",②選手情報入力!$B$17)</f>
        <v/>
      </c>
      <c r="R121" s="807"/>
      <c r="S121" s="360" t="s">
        <v>286</v>
      </c>
      <c r="T121" s="808">
        <f>②選手情報入力!$D$17</f>
        <v>0</v>
      </c>
      <c r="U121" s="809"/>
      <c r="V121" s="809"/>
      <c r="W121" s="809"/>
      <c r="X121" s="807"/>
      <c r="Y121" s="735"/>
      <c r="Z121" s="799"/>
      <c r="AA121" s="803"/>
      <c r="AB121" s="804"/>
      <c r="AC121" s="804"/>
      <c r="AD121" s="805"/>
    </row>
    <row r="122" spans="1:30" s="351" customFormat="1" ht="30" customHeight="1">
      <c r="A122" s="783" t="s">
        <v>313</v>
      </c>
      <c r="B122" s="784"/>
      <c r="C122" s="783" t="s">
        <v>314</v>
      </c>
      <c r="D122" s="784"/>
      <c r="E122" s="789">
        <f>②選手情報入力!$J$17</f>
        <v>0</v>
      </c>
      <c r="F122" s="789"/>
      <c r="G122" s="361" t="s">
        <v>315</v>
      </c>
      <c r="H122" s="790" t="s">
        <v>316</v>
      </c>
      <c r="I122" s="784"/>
      <c r="J122" s="791"/>
      <c r="K122" s="362"/>
      <c r="L122" s="363" t="s">
        <v>317</v>
      </c>
      <c r="M122" s="364"/>
      <c r="N122" s="365" t="s">
        <v>318</v>
      </c>
      <c r="P122" s="352"/>
      <c r="Q122" s="783" t="s">
        <v>313</v>
      </c>
      <c r="R122" s="784"/>
      <c r="S122" s="783" t="s">
        <v>314</v>
      </c>
      <c r="T122" s="784"/>
      <c r="U122" s="789">
        <f>②選手情報入力!$J$17</f>
        <v>0</v>
      </c>
      <c r="V122" s="789"/>
      <c r="W122" s="361" t="s">
        <v>315</v>
      </c>
      <c r="X122" s="790" t="s">
        <v>316</v>
      </c>
      <c r="Y122" s="784"/>
      <c r="Z122" s="791"/>
      <c r="AA122" s="362"/>
      <c r="AB122" s="363" t="s">
        <v>317</v>
      </c>
      <c r="AC122" s="364"/>
      <c r="AD122" s="365" t="s">
        <v>318</v>
      </c>
    </row>
    <row r="123" spans="1:30" s="351" customFormat="1" ht="15.75" customHeight="1">
      <c r="A123" s="785"/>
      <c r="B123" s="786"/>
      <c r="C123" s="792" t="s">
        <v>321</v>
      </c>
      <c r="D123" s="763"/>
      <c r="E123" s="763"/>
      <c r="F123" s="763"/>
      <c r="G123" s="793"/>
      <c r="H123" s="762" t="s">
        <v>322</v>
      </c>
      <c r="I123" s="763"/>
      <c r="J123" s="793"/>
      <c r="K123" s="762" t="s">
        <v>323</v>
      </c>
      <c r="L123" s="763"/>
      <c r="M123" s="763"/>
      <c r="N123" s="764"/>
      <c r="P123" s="352"/>
      <c r="Q123" s="785"/>
      <c r="R123" s="786"/>
      <c r="S123" s="792" t="s">
        <v>321</v>
      </c>
      <c r="T123" s="763"/>
      <c r="U123" s="763"/>
      <c r="V123" s="763"/>
      <c r="W123" s="793"/>
      <c r="X123" s="762" t="s">
        <v>322</v>
      </c>
      <c r="Y123" s="763"/>
      <c r="Z123" s="793"/>
      <c r="AA123" s="762" t="s">
        <v>323</v>
      </c>
      <c r="AB123" s="763"/>
      <c r="AC123" s="763"/>
      <c r="AD123" s="764"/>
    </row>
    <row r="124" spans="1:30" s="351" customFormat="1" ht="24.75" customHeight="1" thickBot="1">
      <c r="A124" s="787"/>
      <c r="B124" s="788"/>
      <c r="C124" s="765"/>
      <c r="D124" s="766"/>
      <c r="E124" s="766"/>
      <c r="F124" s="766"/>
      <c r="G124" s="767"/>
      <c r="H124" s="768"/>
      <c r="I124" s="769"/>
      <c r="J124" s="770"/>
      <c r="K124" s="771"/>
      <c r="L124" s="766"/>
      <c r="M124" s="766"/>
      <c r="N124" s="772"/>
      <c r="P124" s="352"/>
      <c r="Q124" s="787"/>
      <c r="R124" s="788"/>
      <c r="S124" s="765"/>
      <c r="T124" s="766"/>
      <c r="U124" s="766"/>
      <c r="V124" s="766"/>
      <c r="W124" s="767"/>
      <c r="X124" s="768"/>
      <c r="Y124" s="769"/>
      <c r="Z124" s="770"/>
      <c r="AA124" s="771"/>
      <c r="AB124" s="766"/>
      <c r="AC124" s="766"/>
      <c r="AD124" s="772"/>
    </row>
    <row r="125" spans="1:30" s="351" customFormat="1" ht="15" customHeight="1">
      <c r="A125" s="773" t="s">
        <v>325</v>
      </c>
      <c r="B125" s="774"/>
      <c r="C125" s="366" t="s">
        <v>326</v>
      </c>
      <c r="D125" s="366"/>
      <c r="E125" s="777" t="s">
        <v>327</v>
      </c>
      <c r="F125" s="778"/>
      <c r="G125" s="779"/>
      <c r="H125" s="777" t="s">
        <v>322</v>
      </c>
      <c r="I125" s="779"/>
      <c r="J125" s="780" t="s">
        <v>264</v>
      </c>
      <c r="K125" s="781"/>
      <c r="L125" s="777" t="s">
        <v>328</v>
      </c>
      <c r="M125" s="778"/>
      <c r="N125" s="782"/>
      <c r="P125" s="352"/>
      <c r="Q125" s="773" t="s">
        <v>325</v>
      </c>
      <c r="R125" s="774"/>
      <c r="S125" s="366" t="s">
        <v>326</v>
      </c>
      <c r="T125" s="366"/>
      <c r="U125" s="777" t="s">
        <v>327</v>
      </c>
      <c r="V125" s="778"/>
      <c r="W125" s="779"/>
      <c r="X125" s="777" t="s">
        <v>322</v>
      </c>
      <c r="Y125" s="779"/>
      <c r="Z125" s="780" t="s">
        <v>264</v>
      </c>
      <c r="AA125" s="781"/>
      <c r="AB125" s="777" t="s">
        <v>328</v>
      </c>
      <c r="AC125" s="778"/>
      <c r="AD125" s="782"/>
    </row>
    <row r="126" spans="1:30" s="351" customFormat="1" ht="22.5" customHeight="1">
      <c r="A126" s="775"/>
      <c r="B126" s="776"/>
      <c r="C126" s="759"/>
      <c r="D126" s="760"/>
      <c r="E126" s="756"/>
      <c r="F126" s="757"/>
      <c r="G126" s="761"/>
      <c r="H126" s="750"/>
      <c r="I126" s="751"/>
      <c r="J126" s="754"/>
      <c r="K126" s="755"/>
      <c r="L126" s="756"/>
      <c r="M126" s="757"/>
      <c r="N126" s="758"/>
      <c r="P126" s="352"/>
      <c r="Q126" s="775"/>
      <c r="R126" s="776"/>
      <c r="S126" s="759"/>
      <c r="T126" s="760"/>
      <c r="U126" s="756"/>
      <c r="V126" s="757"/>
      <c r="W126" s="761"/>
      <c r="X126" s="750"/>
      <c r="Y126" s="751"/>
      <c r="Z126" s="754"/>
      <c r="AA126" s="755"/>
      <c r="AB126" s="756"/>
      <c r="AC126" s="757"/>
      <c r="AD126" s="758"/>
    </row>
    <row r="127" spans="1:30" s="351" customFormat="1" ht="22.5" customHeight="1">
      <c r="A127" s="775"/>
      <c r="B127" s="776"/>
      <c r="C127" s="759"/>
      <c r="D127" s="760"/>
      <c r="E127" s="756"/>
      <c r="F127" s="757"/>
      <c r="G127" s="761"/>
      <c r="H127" s="750"/>
      <c r="I127" s="751"/>
      <c r="J127" s="754"/>
      <c r="K127" s="755"/>
      <c r="L127" s="756"/>
      <c r="M127" s="757"/>
      <c r="N127" s="758"/>
      <c r="P127" s="352"/>
      <c r="Q127" s="775"/>
      <c r="R127" s="776"/>
      <c r="S127" s="759"/>
      <c r="T127" s="760"/>
      <c r="U127" s="756"/>
      <c r="V127" s="757"/>
      <c r="W127" s="761"/>
      <c r="X127" s="750"/>
      <c r="Y127" s="751"/>
      <c r="Z127" s="754"/>
      <c r="AA127" s="755"/>
      <c r="AB127" s="756"/>
      <c r="AC127" s="757"/>
      <c r="AD127" s="758"/>
    </row>
    <row r="128" spans="1:30" s="351" customFormat="1" ht="22.5" customHeight="1" thickBot="1">
      <c r="A128" s="775"/>
      <c r="B128" s="776"/>
      <c r="C128" s="747"/>
      <c r="D128" s="748"/>
      <c r="E128" s="732"/>
      <c r="F128" s="733"/>
      <c r="G128" s="749"/>
      <c r="H128" s="750"/>
      <c r="I128" s="751"/>
      <c r="J128" s="752"/>
      <c r="K128" s="753"/>
      <c r="L128" s="732"/>
      <c r="M128" s="733"/>
      <c r="N128" s="734"/>
      <c r="P128" s="352"/>
      <c r="Q128" s="775"/>
      <c r="R128" s="776"/>
      <c r="S128" s="747"/>
      <c r="T128" s="748"/>
      <c r="U128" s="732"/>
      <c r="V128" s="733"/>
      <c r="W128" s="749"/>
      <c r="X128" s="750"/>
      <c r="Y128" s="751"/>
      <c r="Z128" s="752"/>
      <c r="AA128" s="753"/>
      <c r="AB128" s="732"/>
      <c r="AC128" s="733"/>
      <c r="AD128" s="734"/>
    </row>
    <row r="129" spans="1:30" s="351" customFormat="1" ht="22.5" customHeight="1" thickBot="1">
      <c r="A129" s="735" t="s">
        <v>329</v>
      </c>
      <c r="B129" s="736"/>
      <c r="C129" s="737"/>
      <c r="D129" s="738"/>
      <c r="E129" s="739"/>
      <c r="F129" s="739"/>
      <c r="G129" s="740"/>
      <c r="H129" s="741" t="s">
        <v>330</v>
      </c>
      <c r="I129" s="742"/>
      <c r="J129" s="742"/>
      <c r="K129" s="743"/>
      <c r="L129" s="744"/>
      <c r="M129" s="745"/>
      <c r="N129" s="746"/>
      <c r="P129" s="352"/>
      <c r="Q129" s="735" t="s">
        <v>331</v>
      </c>
      <c r="R129" s="736"/>
      <c r="S129" s="737"/>
      <c r="T129" s="738"/>
      <c r="U129" s="739"/>
      <c r="V129" s="739"/>
      <c r="W129" s="740"/>
      <c r="X129" s="741" t="s">
        <v>330</v>
      </c>
      <c r="Y129" s="742"/>
      <c r="Z129" s="742"/>
      <c r="AA129" s="743"/>
      <c r="AB129" s="744"/>
      <c r="AC129" s="745"/>
      <c r="AD129" s="746"/>
    </row>
    <row r="130" spans="1:30" s="351" customFormat="1" ht="22.5" customHeight="1" thickBot="1">
      <c r="A130" s="722" t="s">
        <v>332</v>
      </c>
      <c r="B130" s="723"/>
      <c r="C130" s="723"/>
      <c r="D130" s="723"/>
      <c r="E130" s="723"/>
      <c r="F130" s="724"/>
      <c r="G130" s="725" t="s">
        <v>333</v>
      </c>
      <c r="H130" s="726"/>
      <c r="I130" s="727"/>
      <c r="J130" s="728"/>
      <c r="K130" s="725" t="s">
        <v>334</v>
      </c>
      <c r="L130" s="726"/>
      <c r="M130" s="729"/>
      <c r="N130" s="730"/>
      <c r="P130" s="352"/>
      <c r="Q130" s="722" t="s">
        <v>335</v>
      </c>
      <c r="R130" s="723"/>
      <c r="S130" s="723"/>
      <c r="T130" s="723"/>
      <c r="U130" s="724"/>
      <c r="V130" s="725" t="s">
        <v>333</v>
      </c>
      <c r="W130" s="726"/>
      <c r="X130" s="727"/>
      <c r="Y130" s="728"/>
      <c r="Z130" s="725"/>
      <c r="AA130" s="731"/>
      <c r="AB130" s="367"/>
      <c r="AC130" s="719"/>
      <c r="AD130" s="720"/>
    </row>
    <row r="131" spans="1:30" s="351" customFormat="1" ht="7.5" customHeight="1">
      <c r="A131" s="368"/>
      <c r="B131" s="368"/>
      <c r="C131" s="369"/>
      <c r="D131" s="369"/>
      <c r="E131" s="369"/>
      <c r="F131" s="369"/>
      <c r="G131" s="369"/>
      <c r="H131" s="369"/>
      <c r="I131" s="369"/>
      <c r="J131" s="369"/>
      <c r="K131" s="369"/>
      <c r="L131" s="369"/>
      <c r="M131" s="369"/>
      <c r="N131"/>
      <c r="P131" s="352"/>
      <c r="Q131" s="370"/>
      <c r="R131" s="370"/>
      <c r="S131" s="371"/>
      <c r="T131" s="371"/>
      <c r="U131" s="371"/>
      <c r="V131" s="371"/>
      <c r="W131" s="370"/>
      <c r="X131" s="371"/>
      <c r="Y131" s="371"/>
      <c r="Z131" s="371"/>
      <c r="AA131" s="372"/>
      <c r="AB131"/>
      <c r="AC131"/>
    </row>
    <row r="132" spans="1:30" s="351" customFormat="1">
      <c r="A132" s="373" t="s">
        <v>336</v>
      </c>
      <c r="B132" s="373"/>
      <c r="C132" s="374"/>
      <c r="D132" s="374"/>
      <c r="E132" s="374"/>
      <c r="F132" s="374"/>
      <c r="G132" s="374"/>
      <c r="H132" s="374"/>
      <c r="I132" s="374"/>
      <c r="J132" s="374"/>
      <c r="K132" s="374"/>
      <c r="N132"/>
      <c r="P132" s="352"/>
      <c r="Q132" s="373" t="s">
        <v>336</v>
      </c>
      <c r="R132" s="373"/>
      <c r="S132" s="374"/>
      <c r="T132" s="371"/>
      <c r="U132" s="371"/>
      <c r="V132" s="371"/>
      <c r="W132" s="371"/>
      <c r="X132" s="371"/>
      <c r="Y132" s="371"/>
      <c r="Z132" s="371"/>
      <c r="AA132" s="372"/>
      <c r="AB132"/>
      <c r="AC132"/>
    </row>
    <row r="133" spans="1:30" s="351" customFormat="1">
      <c r="A133" s="373" t="s">
        <v>337</v>
      </c>
      <c r="B133" s="373"/>
      <c r="C133" s="374"/>
      <c r="D133" s="374"/>
      <c r="E133" s="374"/>
      <c r="F133" s="374"/>
      <c r="G133" s="374"/>
      <c r="H133" s="373"/>
      <c r="I133" s="374"/>
      <c r="J133" s="374"/>
      <c r="K133" s="374"/>
      <c r="N133"/>
      <c r="P133" s="352"/>
      <c r="Q133" s="373" t="s">
        <v>337</v>
      </c>
      <c r="R133" s="373"/>
      <c r="S133" s="374"/>
      <c r="T133" s="372"/>
      <c r="U133" s="372"/>
      <c r="V133" s="372"/>
      <c r="W133" s="372"/>
      <c r="X133" s="372"/>
      <c r="Y133" s="372"/>
      <c r="Z133" s="372"/>
      <c r="AA133" s="372"/>
      <c r="AB133"/>
      <c r="AC133"/>
    </row>
    <row r="134" spans="1:30" s="351" customFormat="1" ht="42" customHeight="1">
      <c r="A134" s="721" t="s">
        <v>309</v>
      </c>
      <c r="B134" s="721"/>
      <c r="C134" s="721"/>
      <c r="D134" s="721"/>
      <c r="E134" s="721"/>
      <c r="F134" s="721"/>
      <c r="G134" s="721"/>
      <c r="H134" s="721"/>
      <c r="I134" s="721"/>
      <c r="J134" s="721"/>
      <c r="K134" s="721"/>
      <c r="L134" s="721"/>
      <c r="M134" s="721"/>
      <c r="N134" s="721"/>
      <c r="P134" s="352"/>
      <c r="Q134" s="721" t="s">
        <v>310</v>
      </c>
      <c r="R134" s="721"/>
      <c r="S134" s="721"/>
      <c r="T134" s="721"/>
      <c r="U134" s="721"/>
      <c r="V134" s="721"/>
      <c r="W134" s="721"/>
      <c r="X134" s="721"/>
      <c r="Y134" s="721"/>
      <c r="Z134" s="721"/>
      <c r="AA134" s="721"/>
      <c r="AB134" s="721"/>
      <c r="AC134" s="721"/>
    </row>
    <row r="135" spans="1:30" s="351" customFormat="1" ht="23.25" customHeight="1" thickBot="1">
      <c r="A135" s="353"/>
      <c r="B135" s="354"/>
      <c r="D135" s="814"/>
      <c r="E135" s="814"/>
      <c r="F135" s="814"/>
      <c r="G135" s="814"/>
      <c r="H135" s="814"/>
      <c r="I135" s="814"/>
      <c r="J135" s="814"/>
      <c r="K135" s="814"/>
      <c r="L135" s="815" t="s">
        <v>255</v>
      </c>
      <c r="M135" s="815"/>
      <c r="N135" s="815"/>
      <c r="P135" s="352"/>
      <c r="Q135" s="816"/>
      <c r="R135" s="816"/>
      <c r="S135" s="816"/>
      <c r="T135" s="814"/>
      <c r="U135" s="814"/>
      <c r="V135" s="814"/>
      <c r="W135" s="814"/>
      <c r="X135" s="814"/>
      <c r="Y135" s="814"/>
      <c r="Z135" s="814"/>
      <c r="AA135" s="815" t="s">
        <v>255</v>
      </c>
      <c r="AB135" s="815"/>
      <c r="AC135" s="815"/>
    </row>
    <row r="136" spans="1:30" s="358" customFormat="1" ht="15" customHeight="1">
      <c r="A136" s="355" t="s">
        <v>311</v>
      </c>
      <c r="B136" s="356"/>
      <c r="C136" s="357" t="s">
        <v>271</v>
      </c>
      <c r="D136" s="794">
        <f>②選手情報入力!$E$18</f>
        <v>0</v>
      </c>
      <c r="E136" s="795"/>
      <c r="F136" s="795"/>
      <c r="G136" s="795"/>
      <c r="H136" s="796"/>
      <c r="I136" s="797" t="s">
        <v>312</v>
      </c>
      <c r="J136" s="798"/>
      <c r="K136" s="800">
        <f>①団体情報入力!$D$5</f>
        <v>0</v>
      </c>
      <c r="L136" s="801"/>
      <c r="M136" s="801"/>
      <c r="N136" s="802"/>
      <c r="P136" s="359"/>
      <c r="Q136" s="355" t="s">
        <v>311</v>
      </c>
      <c r="R136" s="356"/>
      <c r="S136" s="357" t="s">
        <v>271</v>
      </c>
      <c r="T136" s="794">
        <f>②選手情報入力!$E$18</f>
        <v>0</v>
      </c>
      <c r="U136" s="795"/>
      <c r="V136" s="795"/>
      <c r="W136" s="795"/>
      <c r="X136" s="796"/>
      <c r="Y136" s="797" t="s">
        <v>312</v>
      </c>
      <c r="Z136" s="798"/>
      <c r="AA136" s="800">
        <f>①団体情報入力!$D$5</f>
        <v>0</v>
      </c>
      <c r="AB136" s="801"/>
      <c r="AC136" s="801"/>
      <c r="AD136" s="802"/>
    </row>
    <row r="137" spans="1:30" s="351" customFormat="1" ht="35.25" customHeight="1" thickBot="1">
      <c r="A137" s="806" t="str">
        <f>IF(②選手情報入力!$B$18="","",②選手情報入力!$B$18)</f>
        <v/>
      </c>
      <c r="B137" s="807"/>
      <c r="C137" s="360" t="s">
        <v>286</v>
      </c>
      <c r="D137" s="808">
        <f>②選手情報入力!$D$18</f>
        <v>0</v>
      </c>
      <c r="E137" s="809"/>
      <c r="F137" s="809"/>
      <c r="G137" s="809"/>
      <c r="H137" s="807"/>
      <c r="I137" s="735"/>
      <c r="J137" s="799"/>
      <c r="K137" s="803"/>
      <c r="L137" s="804"/>
      <c r="M137" s="804"/>
      <c r="N137" s="805"/>
      <c r="P137" s="352"/>
      <c r="Q137" s="806" t="str">
        <f>IF(②選手情報入力!$B$18="","",②選手情報入力!$B$18)</f>
        <v/>
      </c>
      <c r="R137" s="807"/>
      <c r="S137" s="360" t="s">
        <v>286</v>
      </c>
      <c r="T137" s="808">
        <f>②選手情報入力!$D$18</f>
        <v>0</v>
      </c>
      <c r="U137" s="809"/>
      <c r="V137" s="809"/>
      <c r="W137" s="809"/>
      <c r="X137" s="807"/>
      <c r="Y137" s="735"/>
      <c r="Z137" s="799"/>
      <c r="AA137" s="803"/>
      <c r="AB137" s="804"/>
      <c r="AC137" s="804"/>
      <c r="AD137" s="805"/>
    </row>
    <row r="138" spans="1:30" s="351" customFormat="1" ht="30" customHeight="1">
      <c r="A138" s="783" t="s">
        <v>313</v>
      </c>
      <c r="B138" s="784"/>
      <c r="C138" s="783" t="s">
        <v>314</v>
      </c>
      <c r="D138" s="784"/>
      <c r="E138" s="789">
        <f>②選手情報入力!$J$18</f>
        <v>0</v>
      </c>
      <c r="F138" s="789"/>
      <c r="G138" s="361" t="s">
        <v>315</v>
      </c>
      <c r="H138" s="790" t="s">
        <v>316</v>
      </c>
      <c r="I138" s="784"/>
      <c r="J138" s="791"/>
      <c r="K138" s="362"/>
      <c r="L138" s="363" t="s">
        <v>317</v>
      </c>
      <c r="M138" s="364"/>
      <c r="N138" s="365" t="s">
        <v>318</v>
      </c>
      <c r="P138" s="352"/>
      <c r="Q138" s="783" t="s">
        <v>313</v>
      </c>
      <c r="R138" s="784"/>
      <c r="S138" s="783" t="s">
        <v>314</v>
      </c>
      <c r="T138" s="784"/>
      <c r="U138" s="789">
        <f>②選手情報入力!$J$18</f>
        <v>0</v>
      </c>
      <c r="V138" s="789"/>
      <c r="W138" s="361" t="s">
        <v>315</v>
      </c>
      <c r="X138" s="790" t="s">
        <v>316</v>
      </c>
      <c r="Y138" s="784"/>
      <c r="Z138" s="791"/>
      <c r="AA138" s="362"/>
      <c r="AB138" s="363" t="s">
        <v>317</v>
      </c>
      <c r="AC138" s="364"/>
      <c r="AD138" s="365" t="s">
        <v>318</v>
      </c>
    </row>
    <row r="139" spans="1:30" s="351" customFormat="1" ht="15.75" customHeight="1">
      <c r="A139" s="785"/>
      <c r="B139" s="786"/>
      <c r="C139" s="792" t="s">
        <v>321</v>
      </c>
      <c r="D139" s="763"/>
      <c r="E139" s="763"/>
      <c r="F139" s="763"/>
      <c r="G139" s="793"/>
      <c r="H139" s="762" t="s">
        <v>322</v>
      </c>
      <c r="I139" s="763"/>
      <c r="J139" s="793"/>
      <c r="K139" s="762" t="s">
        <v>323</v>
      </c>
      <c r="L139" s="763"/>
      <c r="M139" s="763"/>
      <c r="N139" s="764"/>
      <c r="P139" s="352"/>
      <c r="Q139" s="785"/>
      <c r="R139" s="786"/>
      <c r="S139" s="792" t="s">
        <v>321</v>
      </c>
      <c r="T139" s="763"/>
      <c r="U139" s="763"/>
      <c r="V139" s="763"/>
      <c r="W139" s="793"/>
      <c r="X139" s="762" t="s">
        <v>322</v>
      </c>
      <c r="Y139" s="763"/>
      <c r="Z139" s="793"/>
      <c r="AA139" s="762" t="s">
        <v>323</v>
      </c>
      <c r="AB139" s="763"/>
      <c r="AC139" s="763"/>
      <c r="AD139" s="764"/>
    </row>
    <row r="140" spans="1:30" s="351" customFormat="1" ht="24.75" customHeight="1" thickBot="1">
      <c r="A140" s="787"/>
      <c r="B140" s="788"/>
      <c r="C140" s="765"/>
      <c r="D140" s="766"/>
      <c r="E140" s="766"/>
      <c r="F140" s="766"/>
      <c r="G140" s="767"/>
      <c r="H140" s="768"/>
      <c r="I140" s="769"/>
      <c r="J140" s="770"/>
      <c r="K140" s="771"/>
      <c r="L140" s="766"/>
      <c r="M140" s="766"/>
      <c r="N140" s="772"/>
      <c r="P140" s="352"/>
      <c r="Q140" s="787"/>
      <c r="R140" s="788"/>
      <c r="S140" s="765"/>
      <c r="T140" s="766"/>
      <c r="U140" s="766"/>
      <c r="V140" s="766"/>
      <c r="W140" s="767"/>
      <c r="X140" s="768"/>
      <c r="Y140" s="769"/>
      <c r="Z140" s="770"/>
      <c r="AA140" s="771"/>
      <c r="AB140" s="766"/>
      <c r="AC140" s="766"/>
      <c r="AD140" s="772"/>
    </row>
    <row r="141" spans="1:30" s="351" customFormat="1" ht="15" customHeight="1">
      <c r="A141" s="773" t="s">
        <v>325</v>
      </c>
      <c r="B141" s="774"/>
      <c r="C141" s="366" t="s">
        <v>326</v>
      </c>
      <c r="D141" s="366"/>
      <c r="E141" s="777" t="s">
        <v>327</v>
      </c>
      <c r="F141" s="778"/>
      <c r="G141" s="779"/>
      <c r="H141" s="777" t="s">
        <v>322</v>
      </c>
      <c r="I141" s="779"/>
      <c r="J141" s="780" t="s">
        <v>264</v>
      </c>
      <c r="K141" s="781"/>
      <c r="L141" s="777" t="s">
        <v>328</v>
      </c>
      <c r="M141" s="778"/>
      <c r="N141" s="782"/>
      <c r="P141" s="352"/>
      <c r="Q141" s="773" t="s">
        <v>325</v>
      </c>
      <c r="R141" s="774"/>
      <c r="S141" s="366" t="s">
        <v>326</v>
      </c>
      <c r="T141" s="366"/>
      <c r="U141" s="777" t="s">
        <v>327</v>
      </c>
      <c r="V141" s="778"/>
      <c r="W141" s="779"/>
      <c r="X141" s="777" t="s">
        <v>322</v>
      </c>
      <c r="Y141" s="779"/>
      <c r="Z141" s="780" t="s">
        <v>264</v>
      </c>
      <c r="AA141" s="781"/>
      <c r="AB141" s="777" t="s">
        <v>328</v>
      </c>
      <c r="AC141" s="778"/>
      <c r="AD141" s="782"/>
    </row>
    <row r="142" spans="1:30" s="351" customFormat="1" ht="22.5" customHeight="1">
      <c r="A142" s="775"/>
      <c r="B142" s="776"/>
      <c r="C142" s="759"/>
      <c r="D142" s="760"/>
      <c r="E142" s="756"/>
      <c r="F142" s="757"/>
      <c r="G142" s="761"/>
      <c r="H142" s="750"/>
      <c r="I142" s="751"/>
      <c r="J142" s="754"/>
      <c r="K142" s="755"/>
      <c r="L142" s="756"/>
      <c r="M142" s="757"/>
      <c r="N142" s="758"/>
      <c r="P142" s="352"/>
      <c r="Q142" s="775"/>
      <c r="R142" s="776"/>
      <c r="S142" s="759"/>
      <c r="T142" s="760"/>
      <c r="U142" s="756"/>
      <c r="V142" s="757"/>
      <c r="W142" s="761"/>
      <c r="X142" s="750"/>
      <c r="Y142" s="751"/>
      <c r="Z142" s="754"/>
      <c r="AA142" s="755"/>
      <c r="AB142" s="756"/>
      <c r="AC142" s="757"/>
      <c r="AD142" s="758"/>
    </row>
    <row r="143" spans="1:30" s="351" customFormat="1" ht="22.5" customHeight="1">
      <c r="A143" s="775"/>
      <c r="B143" s="776"/>
      <c r="C143" s="759"/>
      <c r="D143" s="760"/>
      <c r="E143" s="756"/>
      <c r="F143" s="757"/>
      <c r="G143" s="761"/>
      <c r="H143" s="750"/>
      <c r="I143" s="751"/>
      <c r="J143" s="754"/>
      <c r="K143" s="755"/>
      <c r="L143" s="756"/>
      <c r="M143" s="757"/>
      <c r="N143" s="758"/>
      <c r="P143" s="352"/>
      <c r="Q143" s="775"/>
      <c r="R143" s="776"/>
      <c r="S143" s="759"/>
      <c r="T143" s="760"/>
      <c r="U143" s="756"/>
      <c r="V143" s="757"/>
      <c r="W143" s="761"/>
      <c r="X143" s="750"/>
      <c r="Y143" s="751"/>
      <c r="Z143" s="754"/>
      <c r="AA143" s="755"/>
      <c r="AB143" s="756"/>
      <c r="AC143" s="757"/>
      <c r="AD143" s="758"/>
    </row>
    <row r="144" spans="1:30" s="351" customFormat="1" ht="22.5" customHeight="1" thickBot="1">
      <c r="A144" s="775"/>
      <c r="B144" s="776"/>
      <c r="C144" s="747"/>
      <c r="D144" s="748"/>
      <c r="E144" s="732"/>
      <c r="F144" s="733"/>
      <c r="G144" s="749"/>
      <c r="H144" s="750"/>
      <c r="I144" s="751"/>
      <c r="J144" s="752"/>
      <c r="K144" s="753"/>
      <c r="L144" s="732"/>
      <c r="M144" s="733"/>
      <c r="N144" s="734"/>
      <c r="P144" s="352"/>
      <c r="Q144" s="775"/>
      <c r="R144" s="776"/>
      <c r="S144" s="747"/>
      <c r="T144" s="748"/>
      <c r="U144" s="732"/>
      <c r="V144" s="733"/>
      <c r="W144" s="749"/>
      <c r="X144" s="750"/>
      <c r="Y144" s="751"/>
      <c r="Z144" s="752"/>
      <c r="AA144" s="753"/>
      <c r="AB144" s="732"/>
      <c r="AC144" s="733"/>
      <c r="AD144" s="734"/>
    </row>
    <row r="145" spans="1:30" s="351" customFormat="1" ht="22.5" customHeight="1" thickBot="1">
      <c r="A145" s="735" t="s">
        <v>329</v>
      </c>
      <c r="B145" s="736"/>
      <c r="C145" s="737"/>
      <c r="D145" s="738"/>
      <c r="E145" s="739"/>
      <c r="F145" s="739"/>
      <c r="G145" s="740"/>
      <c r="H145" s="741" t="s">
        <v>330</v>
      </c>
      <c r="I145" s="742"/>
      <c r="J145" s="742"/>
      <c r="K145" s="743"/>
      <c r="L145" s="744"/>
      <c r="M145" s="745"/>
      <c r="N145" s="746"/>
      <c r="P145" s="352"/>
      <c r="Q145" s="735" t="s">
        <v>331</v>
      </c>
      <c r="R145" s="736"/>
      <c r="S145" s="737"/>
      <c r="T145" s="738"/>
      <c r="U145" s="739"/>
      <c r="V145" s="739"/>
      <c r="W145" s="740"/>
      <c r="X145" s="741" t="s">
        <v>330</v>
      </c>
      <c r="Y145" s="742"/>
      <c r="Z145" s="742"/>
      <c r="AA145" s="743"/>
      <c r="AB145" s="744"/>
      <c r="AC145" s="745"/>
      <c r="AD145" s="746"/>
    </row>
    <row r="146" spans="1:30" s="351" customFormat="1" ht="22.5" customHeight="1" thickBot="1">
      <c r="A146" s="722" t="s">
        <v>332</v>
      </c>
      <c r="B146" s="723"/>
      <c r="C146" s="723"/>
      <c r="D146" s="723"/>
      <c r="E146" s="723"/>
      <c r="F146" s="724"/>
      <c r="G146" s="725" t="s">
        <v>333</v>
      </c>
      <c r="H146" s="726"/>
      <c r="I146" s="727"/>
      <c r="J146" s="728"/>
      <c r="K146" s="725" t="s">
        <v>334</v>
      </c>
      <c r="L146" s="726"/>
      <c r="M146" s="729"/>
      <c r="N146" s="730"/>
      <c r="P146" s="352"/>
      <c r="Q146" s="722" t="s">
        <v>335</v>
      </c>
      <c r="R146" s="723"/>
      <c r="S146" s="723"/>
      <c r="T146" s="723"/>
      <c r="U146" s="724"/>
      <c r="V146" s="725" t="s">
        <v>333</v>
      </c>
      <c r="W146" s="726"/>
      <c r="X146" s="727"/>
      <c r="Y146" s="728"/>
      <c r="Z146" s="725"/>
      <c r="AA146" s="731"/>
      <c r="AB146" s="367"/>
      <c r="AC146" s="719"/>
      <c r="AD146" s="720"/>
    </row>
    <row r="147" spans="1:30" s="351" customFormat="1" ht="7.5" customHeight="1">
      <c r="A147" s="368"/>
      <c r="B147" s="368"/>
      <c r="C147" s="369"/>
      <c r="D147" s="369"/>
      <c r="E147" s="369"/>
      <c r="F147" s="369"/>
      <c r="G147" s="369"/>
      <c r="H147" s="369"/>
      <c r="I147" s="369"/>
      <c r="J147" s="369"/>
      <c r="K147" s="369"/>
      <c r="L147" s="369"/>
      <c r="M147" s="369"/>
      <c r="N147" s="810"/>
      <c r="P147" s="352"/>
      <c r="Q147" s="370"/>
      <c r="R147" s="370"/>
      <c r="S147" s="371"/>
      <c r="T147" s="371"/>
      <c r="U147" s="371"/>
      <c r="V147" s="371"/>
      <c r="W147" s="370"/>
      <c r="X147" s="371"/>
      <c r="Y147" s="371"/>
      <c r="Z147" s="371"/>
      <c r="AA147" s="372"/>
      <c r="AB147" s="812"/>
      <c r="AC147" s="812"/>
    </row>
    <row r="148" spans="1:30" s="351" customFormat="1">
      <c r="A148" s="373" t="s">
        <v>336</v>
      </c>
      <c r="B148" s="373"/>
      <c r="C148" s="374"/>
      <c r="D148" s="374"/>
      <c r="E148" s="374"/>
      <c r="F148" s="374"/>
      <c r="G148" s="374"/>
      <c r="H148" s="374"/>
      <c r="I148" s="374"/>
      <c r="J148" s="374"/>
      <c r="K148" s="374"/>
      <c r="N148" s="811"/>
      <c r="P148" s="352"/>
      <c r="Q148" s="373" t="s">
        <v>336</v>
      </c>
      <c r="R148" s="373"/>
      <c r="S148" s="374"/>
      <c r="T148" s="371"/>
      <c r="U148" s="371"/>
      <c r="V148" s="371"/>
      <c r="W148" s="371"/>
      <c r="X148" s="371"/>
      <c r="Y148" s="371"/>
      <c r="Z148" s="371"/>
      <c r="AA148" s="372"/>
      <c r="AB148" s="813"/>
      <c r="AC148" s="813"/>
    </row>
    <row r="149" spans="1:30" s="351" customFormat="1">
      <c r="A149" s="373" t="s">
        <v>337</v>
      </c>
      <c r="B149" s="373"/>
      <c r="C149" s="374"/>
      <c r="D149" s="374"/>
      <c r="E149" s="374"/>
      <c r="F149" s="374"/>
      <c r="G149" s="374"/>
      <c r="H149" s="373"/>
      <c r="I149" s="374"/>
      <c r="J149" s="374"/>
      <c r="K149" s="374"/>
      <c r="N149" s="811"/>
      <c r="P149" s="352"/>
      <c r="Q149" s="373" t="s">
        <v>337</v>
      </c>
      <c r="R149" s="373"/>
      <c r="S149" s="374"/>
      <c r="T149" s="372"/>
      <c r="U149" s="372"/>
      <c r="V149" s="372"/>
      <c r="W149" s="372"/>
      <c r="X149" s="372"/>
      <c r="Y149" s="372"/>
      <c r="Z149" s="372"/>
      <c r="AA149" s="372"/>
      <c r="AB149" s="813"/>
      <c r="AC149" s="813"/>
    </row>
    <row r="150" spans="1:30" s="351" customFormat="1" ht="54" customHeight="1">
      <c r="A150" s="373"/>
      <c r="B150" s="373"/>
      <c r="C150" s="374"/>
      <c r="D150" s="374"/>
      <c r="E150" s="374"/>
      <c r="F150" s="374"/>
      <c r="G150" s="374"/>
      <c r="H150" s="374"/>
      <c r="I150" s="374"/>
      <c r="J150" s="374"/>
      <c r="K150" s="374"/>
      <c r="N150" s="811"/>
      <c r="P150" s="352"/>
      <c r="AB150" s="813"/>
      <c r="AC150" s="813"/>
    </row>
    <row r="151" spans="1:30" s="351" customFormat="1" ht="42" customHeight="1">
      <c r="A151" s="721" t="s">
        <v>309</v>
      </c>
      <c r="B151" s="721"/>
      <c r="C151" s="721"/>
      <c r="D151" s="721"/>
      <c r="E151" s="721"/>
      <c r="F151" s="721"/>
      <c r="G151" s="721"/>
      <c r="H151" s="721"/>
      <c r="I151" s="721"/>
      <c r="J151" s="721"/>
      <c r="K151" s="721"/>
      <c r="L151" s="721"/>
      <c r="M151" s="721"/>
      <c r="N151" s="721"/>
      <c r="P151" s="352"/>
      <c r="Q151" s="721" t="s">
        <v>310</v>
      </c>
      <c r="R151" s="721"/>
      <c r="S151" s="721"/>
      <c r="T151" s="721"/>
      <c r="U151" s="721"/>
      <c r="V151" s="721"/>
      <c r="W151" s="721"/>
      <c r="X151" s="721"/>
      <c r="Y151" s="721"/>
      <c r="Z151" s="721"/>
      <c r="AA151" s="721"/>
      <c r="AB151" s="721"/>
      <c r="AC151" s="721"/>
    </row>
    <row r="152" spans="1:30" s="351" customFormat="1" ht="23.25" customHeight="1" thickBot="1">
      <c r="A152" s="353"/>
      <c r="B152" s="354"/>
      <c r="D152" s="814"/>
      <c r="E152" s="814"/>
      <c r="F152" s="814"/>
      <c r="G152" s="814"/>
      <c r="H152" s="814"/>
      <c r="I152" s="814"/>
      <c r="J152" s="814"/>
      <c r="K152" s="814"/>
      <c r="L152" s="815" t="s">
        <v>255</v>
      </c>
      <c r="M152" s="815"/>
      <c r="N152" s="815"/>
      <c r="P152" s="352"/>
      <c r="Q152" s="816"/>
      <c r="R152" s="816"/>
      <c r="S152" s="816"/>
      <c r="T152" s="814"/>
      <c r="U152" s="814"/>
      <c r="V152" s="814"/>
      <c r="W152" s="814"/>
      <c r="X152" s="814"/>
      <c r="Y152" s="814"/>
      <c r="Z152" s="814"/>
      <c r="AA152" s="815" t="s">
        <v>255</v>
      </c>
      <c r="AB152" s="815"/>
      <c r="AC152" s="815"/>
    </row>
    <row r="153" spans="1:30" s="358" customFormat="1" ht="15" customHeight="1">
      <c r="A153" s="355" t="s">
        <v>311</v>
      </c>
      <c r="B153" s="356"/>
      <c r="C153" s="357" t="s">
        <v>271</v>
      </c>
      <c r="D153" s="794">
        <f>②選手情報入力!$E$19</f>
        <v>0</v>
      </c>
      <c r="E153" s="795"/>
      <c r="F153" s="795"/>
      <c r="G153" s="795"/>
      <c r="H153" s="796"/>
      <c r="I153" s="797" t="s">
        <v>312</v>
      </c>
      <c r="J153" s="798"/>
      <c r="K153" s="800">
        <f>①団体情報入力!$D$5</f>
        <v>0</v>
      </c>
      <c r="L153" s="801"/>
      <c r="M153" s="801"/>
      <c r="N153" s="802"/>
      <c r="P153" s="359"/>
      <c r="Q153" s="355" t="s">
        <v>311</v>
      </c>
      <c r="R153" s="356"/>
      <c r="S153" s="357" t="s">
        <v>271</v>
      </c>
      <c r="T153" s="794">
        <f>②選手情報入力!$E$19</f>
        <v>0</v>
      </c>
      <c r="U153" s="795"/>
      <c r="V153" s="795"/>
      <c r="W153" s="795"/>
      <c r="X153" s="796"/>
      <c r="Y153" s="797" t="s">
        <v>312</v>
      </c>
      <c r="Z153" s="798"/>
      <c r="AA153" s="800">
        <f>①団体情報入力!$D$5</f>
        <v>0</v>
      </c>
      <c r="AB153" s="801"/>
      <c r="AC153" s="801"/>
      <c r="AD153" s="802"/>
    </row>
    <row r="154" spans="1:30" s="351" customFormat="1" ht="35.25" customHeight="1" thickBot="1">
      <c r="A154" s="806" t="str">
        <f>IF(②選手情報入力!$B$19="","",②選手情報入力!$B$19)</f>
        <v/>
      </c>
      <c r="B154" s="807"/>
      <c r="C154" s="360" t="s">
        <v>286</v>
      </c>
      <c r="D154" s="808">
        <f>②選手情報入力!$D$19</f>
        <v>0</v>
      </c>
      <c r="E154" s="809"/>
      <c r="F154" s="809"/>
      <c r="G154" s="809"/>
      <c r="H154" s="807"/>
      <c r="I154" s="735"/>
      <c r="J154" s="799"/>
      <c r="K154" s="803"/>
      <c r="L154" s="804"/>
      <c r="M154" s="804"/>
      <c r="N154" s="805"/>
      <c r="P154" s="352"/>
      <c r="Q154" s="806" t="str">
        <f>IF(②選手情報入力!$B$19="","",②選手情報入力!$B$19)</f>
        <v/>
      </c>
      <c r="R154" s="807"/>
      <c r="S154" s="360" t="s">
        <v>286</v>
      </c>
      <c r="T154" s="808">
        <f>②選手情報入力!$D$19</f>
        <v>0</v>
      </c>
      <c r="U154" s="809"/>
      <c r="V154" s="809"/>
      <c r="W154" s="809"/>
      <c r="X154" s="807"/>
      <c r="Y154" s="735"/>
      <c r="Z154" s="799"/>
      <c r="AA154" s="803"/>
      <c r="AB154" s="804"/>
      <c r="AC154" s="804"/>
      <c r="AD154" s="805"/>
    </row>
    <row r="155" spans="1:30" s="351" customFormat="1" ht="30" customHeight="1">
      <c r="A155" s="783" t="s">
        <v>313</v>
      </c>
      <c r="B155" s="784"/>
      <c r="C155" s="783" t="s">
        <v>314</v>
      </c>
      <c r="D155" s="784"/>
      <c r="E155" s="789">
        <f>②選手情報入力!$J$19</f>
        <v>0</v>
      </c>
      <c r="F155" s="789"/>
      <c r="G155" s="361" t="s">
        <v>315</v>
      </c>
      <c r="H155" s="790" t="s">
        <v>316</v>
      </c>
      <c r="I155" s="784"/>
      <c r="J155" s="791"/>
      <c r="K155" s="362"/>
      <c r="L155" s="363" t="s">
        <v>317</v>
      </c>
      <c r="M155" s="364"/>
      <c r="N155" s="365" t="s">
        <v>318</v>
      </c>
      <c r="P155" s="352"/>
      <c r="Q155" s="783" t="s">
        <v>313</v>
      </c>
      <c r="R155" s="784"/>
      <c r="S155" s="783" t="s">
        <v>314</v>
      </c>
      <c r="T155" s="784"/>
      <c r="U155" s="789">
        <f>②選手情報入力!$J$19</f>
        <v>0</v>
      </c>
      <c r="V155" s="789"/>
      <c r="W155" s="361" t="s">
        <v>315</v>
      </c>
      <c r="X155" s="790" t="s">
        <v>316</v>
      </c>
      <c r="Y155" s="784"/>
      <c r="Z155" s="791"/>
      <c r="AA155" s="362"/>
      <c r="AB155" s="363" t="s">
        <v>317</v>
      </c>
      <c r="AC155" s="364"/>
      <c r="AD155" s="365" t="s">
        <v>318</v>
      </c>
    </row>
    <row r="156" spans="1:30" s="351" customFormat="1" ht="15.75" customHeight="1">
      <c r="A156" s="785"/>
      <c r="B156" s="786"/>
      <c r="C156" s="792" t="s">
        <v>321</v>
      </c>
      <c r="D156" s="763"/>
      <c r="E156" s="763"/>
      <c r="F156" s="763"/>
      <c r="G156" s="793"/>
      <c r="H156" s="762" t="s">
        <v>322</v>
      </c>
      <c r="I156" s="763"/>
      <c r="J156" s="793"/>
      <c r="K156" s="762" t="s">
        <v>323</v>
      </c>
      <c r="L156" s="763"/>
      <c r="M156" s="763"/>
      <c r="N156" s="764"/>
      <c r="P156" s="352"/>
      <c r="Q156" s="785"/>
      <c r="R156" s="786"/>
      <c r="S156" s="792" t="s">
        <v>321</v>
      </c>
      <c r="T156" s="763"/>
      <c r="U156" s="763"/>
      <c r="V156" s="763"/>
      <c r="W156" s="793"/>
      <c r="X156" s="762" t="s">
        <v>322</v>
      </c>
      <c r="Y156" s="763"/>
      <c r="Z156" s="793"/>
      <c r="AA156" s="762" t="s">
        <v>323</v>
      </c>
      <c r="AB156" s="763"/>
      <c r="AC156" s="763"/>
      <c r="AD156" s="764"/>
    </row>
    <row r="157" spans="1:30" s="351" customFormat="1" ht="24.75" customHeight="1" thickBot="1">
      <c r="A157" s="787"/>
      <c r="B157" s="788"/>
      <c r="C157" s="765"/>
      <c r="D157" s="766"/>
      <c r="E157" s="766"/>
      <c r="F157" s="766"/>
      <c r="G157" s="767"/>
      <c r="H157" s="768"/>
      <c r="I157" s="769"/>
      <c r="J157" s="770"/>
      <c r="K157" s="771"/>
      <c r="L157" s="766"/>
      <c r="M157" s="766"/>
      <c r="N157" s="772"/>
      <c r="P157" s="352"/>
      <c r="Q157" s="787"/>
      <c r="R157" s="788"/>
      <c r="S157" s="765"/>
      <c r="T157" s="766"/>
      <c r="U157" s="766"/>
      <c r="V157" s="766"/>
      <c r="W157" s="767"/>
      <c r="X157" s="768"/>
      <c r="Y157" s="769"/>
      <c r="Z157" s="770"/>
      <c r="AA157" s="771"/>
      <c r="AB157" s="766"/>
      <c r="AC157" s="766"/>
      <c r="AD157" s="772"/>
    </row>
    <row r="158" spans="1:30" s="351" customFormat="1" ht="15" customHeight="1">
      <c r="A158" s="773" t="s">
        <v>325</v>
      </c>
      <c r="B158" s="774"/>
      <c r="C158" s="366" t="s">
        <v>326</v>
      </c>
      <c r="D158" s="366"/>
      <c r="E158" s="777" t="s">
        <v>327</v>
      </c>
      <c r="F158" s="778"/>
      <c r="G158" s="779"/>
      <c r="H158" s="777" t="s">
        <v>322</v>
      </c>
      <c r="I158" s="779"/>
      <c r="J158" s="780" t="s">
        <v>264</v>
      </c>
      <c r="K158" s="781"/>
      <c r="L158" s="777" t="s">
        <v>328</v>
      </c>
      <c r="M158" s="778"/>
      <c r="N158" s="782"/>
      <c r="P158" s="352"/>
      <c r="Q158" s="773" t="s">
        <v>325</v>
      </c>
      <c r="R158" s="774"/>
      <c r="S158" s="366" t="s">
        <v>326</v>
      </c>
      <c r="T158" s="366"/>
      <c r="U158" s="777" t="s">
        <v>327</v>
      </c>
      <c r="V158" s="778"/>
      <c r="W158" s="779"/>
      <c r="X158" s="777" t="s">
        <v>322</v>
      </c>
      <c r="Y158" s="779"/>
      <c r="Z158" s="780" t="s">
        <v>264</v>
      </c>
      <c r="AA158" s="781"/>
      <c r="AB158" s="777" t="s">
        <v>328</v>
      </c>
      <c r="AC158" s="778"/>
      <c r="AD158" s="782"/>
    </row>
    <row r="159" spans="1:30" s="351" customFormat="1" ht="22.5" customHeight="1">
      <c r="A159" s="775"/>
      <c r="B159" s="776"/>
      <c r="C159" s="759"/>
      <c r="D159" s="760"/>
      <c r="E159" s="756"/>
      <c r="F159" s="757"/>
      <c r="G159" s="761"/>
      <c r="H159" s="750"/>
      <c r="I159" s="751"/>
      <c r="J159" s="754"/>
      <c r="K159" s="755"/>
      <c r="L159" s="756"/>
      <c r="M159" s="757"/>
      <c r="N159" s="758"/>
      <c r="P159" s="352"/>
      <c r="Q159" s="775"/>
      <c r="R159" s="776"/>
      <c r="S159" s="759"/>
      <c r="T159" s="760"/>
      <c r="U159" s="756"/>
      <c r="V159" s="757"/>
      <c r="W159" s="761"/>
      <c r="X159" s="750"/>
      <c r="Y159" s="751"/>
      <c r="Z159" s="754"/>
      <c r="AA159" s="755"/>
      <c r="AB159" s="756"/>
      <c r="AC159" s="757"/>
      <c r="AD159" s="758"/>
    </row>
    <row r="160" spans="1:30" s="351" customFormat="1" ht="22.5" customHeight="1">
      <c r="A160" s="775"/>
      <c r="B160" s="776"/>
      <c r="C160" s="759"/>
      <c r="D160" s="760"/>
      <c r="E160" s="756"/>
      <c r="F160" s="757"/>
      <c r="G160" s="761"/>
      <c r="H160" s="750"/>
      <c r="I160" s="751"/>
      <c r="J160" s="754"/>
      <c r="K160" s="755"/>
      <c r="L160" s="756"/>
      <c r="M160" s="757"/>
      <c r="N160" s="758"/>
      <c r="P160" s="352"/>
      <c r="Q160" s="775"/>
      <c r="R160" s="776"/>
      <c r="S160" s="759"/>
      <c r="T160" s="760"/>
      <c r="U160" s="756"/>
      <c r="V160" s="757"/>
      <c r="W160" s="761"/>
      <c r="X160" s="750"/>
      <c r="Y160" s="751"/>
      <c r="Z160" s="754"/>
      <c r="AA160" s="755"/>
      <c r="AB160" s="756"/>
      <c r="AC160" s="757"/>
      <c r="AD160" s="758"/>
    </row>
    <row r="161" spans="1:30" s="351" customFormat="1" ht="22.5" customHeight="1" thickBot="1">
      <c r="A161" s="775"/>
      <c r="B161" s="776"/>
      <c r="C161" s="747"/>
      <c r="D161" s="748"/>
      <c r="E161" s="732"/>
      <c r="F161" s="733"/>
      <c r="G161" s="749"/>
      <c r="H161" s="750"/>
      <c r="I161" s="751"/>
      <c r="J161" s="752"/>
      <c r="K161" s="753"/>
      <c r="L161" s="732"/>
      <c r="M161" s="733"/>
      <c r="N161" s="734"/>
      <c r="P161" s="352"/>
      <c r="Q161" s="775"/>
      <c r="R161" s="776"/>
      <c r="S161" s="747"/>
      <c r="T161" s="748"/>
      <c r="U161" s="732"/>
      <c r="V161" s="733"/>
      <c r="W161" s="749"/>
      <c r="X161" s="750"/>
      <c r="Y161" s="751"/>
      <c r="Z161" s="752"/>
      <c r="AA161" s="753"/>
      <c r="AB161" s="732"/>
      <c r="AC161" s="733"/>
      <c r="AD161" s="734"/>
    </row>
    <row r="162" spans="1:30" s="351" customFormat="1" ht="22.5" customHeight="1" thickBot="1">
      <c r="A162" s="735" t="s">
        <v>329</v>
      </c>
      <c r="B162" s="736"/>
      <c r="C162" s="737"/>
      <c r="D162" s="738"/>
      <c r="E162" s="739"/>
      <c r="F162" s="739"/>
      <c r="G162" s="740"/>
      <c r="H162" s="741" t="s">
        <v>330</v>
      </c>
      <c r="I162" s="742"/>
      <c r="J162" s="742"/>
      <c r="K162" s="743"/>
      <c r="L162" s="744"/>
      <c r="M162" s="745"/>
      <c r="N162" s="746"/>
      <c r="P162" s="352"/>
      <c r="Q162" s="735" t="s">
        <v>331</v>
      </c>
      <c r="R162" s="736"/>
      <c r="S162" s="737"/>
      <c r="T162" s="738"/>
      <c r="U162" s="739"/>
      <c r="V162" s="739"/>
      <c r="W162" s="740"/>
      <c r="X162" s="741" t="s">
        <v>330</v>
      </c>
      <c r="Y162" s="742"/>
      <c r="Z162" s="742"/>
      <c r="AA162" s="743"/>
      <c r="AB162" s="744"/>
      <c r="AC162" s="745"/>
      <c r="AD162" s="746"/>
    </row>
    <row r="163" spans="1:30" s="351" customFormat="1" ht="22.5" customHeight="1" thickBot="1">
      <c r="A163" s="722" t="s">
        <v>332</v>
      </c>
      <c r="B163" s="723"/>
      <c r="C163" s="723"/>
      <c r="D163" s="723"/>
      <c r="E163" s="723"/>
      <c r="F163" s="724"/>
      <c r="G163" s="725" t="s">
        <v>333</v>
      </c>
      <c r="H163" s="726"/>
      <c r="I163" s="727"/>
      <c r="J163" s="728"/>
      <c r="K163" s="725" t="s">
        <v>334</v>
      </c>
      <c r="L163" s="726"/>
      <c r="M163" s="729"/>
      <c r="N163" s="730"/>
      <c r="P163" s="352"/>
      <c r="Q163" s="722" t="s">
        <v>335</v>
      </c>
      <c r="R163" s="723"/>
      <c r="S163" s="723"/>
      <c r="T163" s="723"/>
      <c r="U163" s="724"/>
      <c r="V163" s="725" t="s">
        <v>333</v>
      </c>
      <c r="W163" s="726"/>
      <c r="X163" s="727"/>
      <c r="Y163" s="728"/>
      <c r="Z163" s="725"/>
      <c r="AA163" s="731"/>
      <c r="AB163" s="367"/>
      <c r="AC163" s="719"/>
      <c r="AD163" s="720"/>
    </row>
    <row r="164" spans="1:30" s="351" customFormat="1" ht="7.5" customHeight="1">
      <c r="A164" s="368"/>
      <c r="B164" s="368"/>
      <c r="C164" s="369"/>
      <c r="D164" s="369"/>
      <c r="E164" s="369"/>
      <c r="F164" s="369"/>
      <c r="G164" s="369"/>
      <c r="H164" s="369"/>
      <c r="I164" s="369"/>
      <c r="J164" s="369"/>
      <c r="K164" s="369"/>
      <c r="L164" s="369"/>
      <c r="M164" s="369"/>
      <c r="N164"/>
      <c r="P164" s="352"/>
      <c r="Q164" s="370"/>
      <c r="R164" s="370"/>
      <c r="S164" s="371"/>
      <c r="T164" s="371"/>
      <c r="U164" s="371"/>
      <c r="V164" s="371"/>
      <c r="W164" s="370"/>
      <c r="X164" s="371"/>
      <c r="Y164" s="371"/>
      <c r="Z164" s="371"/>
      <c r="AA164" s="372"/>
      <c r="AB164"/>
      <c r="AC164"/>
    </row>
    <row r="165" spans="1:30" s="351" customFormat="1">
      <c r="A165" s="373" t="s">
        <v>336</v>
      </c>
      <c r="B165" s="373"/>
      <c r="C165" s="374"/>
      <c r="D165" s="374"/>
      <c r="E165" s="374"/>
      <c r="F165" s="374"/>
      <c r="G165" s="374"/>
      <c r="H165" s="374"/>
      <c r="I165" s="374"/>
      <c r="J165" s="374"/>
      <c r="K165" s="374"/>
      <c r="N165"/>
      <c r="P165" s="352"/>
      <c r="Q165" s="373" t="s">
        <v>336</v>
      </c>
      <c r="R165" s="373"/>
      <c r="S165" s="374"/>
      <c r="T165" s="371"/>
      <c r="U165" s="371"/>
      <c r="V165" s="371"/>
      <c r="W165" s="371"/>
      <c r="X165" s="371"/>
      <c r="Y165" s="371"/>
      <c r="Z165" s="371"/>
      <c r="AA165" s="372"/>
      <c r="AB165"/>
      <c r="AC165"/>
    </row>
    <row r="166" spans="1:30" s="351" customFormat="1">
      <c r="A166" s="373" t="s">
        <v>337</v>
      </c>
      <c r="B166" s="373"/>
      <c r="C166" s="374"/>
      <c r="D166" s="374"/>
      <c r="E166" s="374"/>
      <c r="F166" s="374"/>
      <c r="G166" s="374"/>
      <c r="H166" s="373"/>
      <c r="I166" s="374"/>
      <c r="J166" s="374"/>
      <c r="K166" s="374"/>
      <c r="N166"/>
      <c r="P166" s="352"/>
      <c r="Q166" s="373" t="s">
        <v>337</v>
      </c>
      <c r="R166" s="373"/>
      <c r="S166" s="374"/>
      <c r="T166" s="372"/>
      <c r="U166" s="372"/>
      <c r="V166" s="372"/>
      <c r="W166" s="372"/>
      <c r="X166" s="372"/>
      <c r="Y166" s="372"/>
      <c r="Z166" s="372"/>
      <c r="AA166" s="372"/>
      <c r="AB166"/>
      <c r="AC166"/>
    </row>
    <row r="167" spans="1:30" s="351" customFormat="1" ht="42" customHeight="1">
      <c r="A167" s="721" t="s">
        <v>309</v>
      </c>
      <c r="B167" s="721"/>
      <c r="C167" s="721"/>
      <c r="D167" s="721"/>
      <c r="E167" s="721"/>
      <c r="F167" s="721"/>
      <c r="G167" s="721"/>
      <c r="H167" s="721"/>
      <c r="I167" s="721"/>
      <c r="J167" s="721"/>
      <c r="K167" s="721"/>
      <c r="L167" s="721"/>
      <c r="M167" s="721"/>
      <c r="N167" s="721"/>
      <c r="P167" s="352"/>
      <c r="Q167" s="721" t="s">
        <v>310</v>
      </c>
      <c r="R167" s="721"/>
      <c r="S167" s="721"/>
      <c r="T167" s="721"/>
      <c r="U167" s="721"/>
      <c r="V167" s="721"/>
      <c r="W167" s="721"/>
      <c r="X167" s="721"/>
      <c r="Y167" s="721"/>
      <c r="Z167" s="721"/>
      <c r="AA167" s="721"/>
      <c r="AB167" s="721"/>
      <c r="AC167" s="721"/>
    </row>
    <row r="168" spans="1:30" s="351" customFormat="1" ht="23.25" customHeight="1" thickBot="1">
      <c r="A168" s="353"/>
      <c r="B168" s="354"/>
      <c r="D168" s="814"/>
      <c r="E168" s="814"/>
      <c r="F168" s="814"/>
      <c r="G168" s="814"/>
      <c r="H168" s="814"/>
      <c r="I168" s="814"/>
      <c r="J168" s="814"/>
      <c r="K168" s="814"/>
      <c r="L168" s="815" t="s">
        <v>255</v>
      </c>
      <c r="M168" s="815"/>
      <c r="N168" s="815"/>
      <c r="P168" s="352"/>
      <c r="Q168" s="816"/>
      <c r="R168" s="816"/>
      <c r="S168" s="816"/>
      <c r="T168" s="814"/>
      <c r="U168" s="814"/>
      <c r="V168" s="814"/>
      <c r="W168" s="814"/>
      <c r="X168" s="814"/>
      <c r="Y168" s="814"/>
      <c r="Z168" s="814"/>
      <c r="AA168" s="815" t="s">
        <v>255</v>
      </c>
      <c r="AB168" s="815"/>
      <c r="AC168" s="815"/>
    </row>
    <row r="169" spans="1:30" s="358" customFormat="1" ht="15" customHeight="1">
      <c r="A169" s="355" t="s">
        <v>311</v>
      </c>
      <c r="B169" s="356"/>
      <c r="C169" s="357" t="s">
        <v>271</v>
      </c>
      <c r="D169" s="794">
        <f>②選手情報入力!$E$20</f>
        <v>0</v>
      </c>
      <c r="E169" s="795"/>
      <c r="F169" s="795"/>
      <c r="G169" s="795"/>
      <c r="H169" s="796"/>
      <c r="I169" s="797" t="s">
        <v>312</v>
      </c>
      <c r="J169" s="798"/>
      <c r="K169" s="800">
        <f>①団体情報入力!$D$5</f>
        <v>0</v>
      </c>
      <c r="L169" s="801"/>
      <c r="M169" s="801"/>
      <c r="N169" s="802"/>
      <c r="P169" s="359"/>
      <c r="Q169" s="355" t="s">
        <v>311</v>
      </c>
      <c r="R169" s="356"/>
      <c r="S169" s="357" t="s">
        <v>271</v>
      </c>
      <c r="T169" s="794">
        <f>②選手情報入力!$E$20</f>
        <v>0</v>
      </c>
      <c r="U169" s="795"/>
      <c r="V169" s="795"/>
      <c r="W169" s="795"/>
      <c r="X169" s="796"/>
      <c r="Y169" s="797" t="s">
        <v>312</v>
      </c>
      <c r="Z169" s="798"/>
      <c r="AA169" s="800">
        <f>①団体情報入力!$D$5</f>
        <v>0</v>
      </c>
      <c r="AB169" s="801"/>
      <c r="AC169" s="801"/>
      <c r="AD169" s="802"/>
    </row>
    <row r="170" spans="1:30" s="351" customFormat="1" ht="35.25" customHeight="1" thickBot="1">
      <c r="A170" s="806" t="str">
        <f>IF(②選手情報入力!$B$20="","",②選手情報入力!$B$20)</f>
        <v/>
      </c>
      <c r="B170" s="807"/>
      <c r="C170" s="360" t="s">
        <v>286</v>
      </c>
      <c r="D170" s="808">
        <f>②選手情報入力!$D$20</f>
        <v>0</v>
      </c>
      <c r="E170" s="809"/>
      <c r="F170" s="809"/>
      <c r="G170" s="809"/>
      <c r="H170" s="807"/>
      <c r="I170" s="735"/>
      <c r="J170" s="799"/>
      <c r="K170" s="803"/>
      <c r="L170" s="804"/>
      <c r="M170" s="804"/>
      <c r="N170" s="805"/>
      <c r="P170" s="352"/>
      <c r="Q170" s="806" t="str">
        <f>IF(②選手情報入力!$B$20="","",②選手情報入力!$B$20)</f>
        <v/>
      </c>
      <c r="R170" s="807"/>
      <c r="S170" s="360" t="s">
        <v>286</v>
      </c>
      <c r="T170" s="808">
        <f>②選手情報入力!$D$20</f>
        <v>0</v>
      </c>
      <c r="U170" s="809"/>
      <c r="V170" s="809"/>
      <c r="W170" s="809"/>
      <c r="X170" s="807"/>
      <c r="Y170" s="735"/>
      <c r="Z170" s="799"/>
      <c r="AA170" s="803"/>
      <c r="AB170" s="804"/>
      <c r="AC170" s="804"/>
      <c r="AD170" s="805"/>
    </row>
    <row r="171" spans="1:30" s="351" customFormat="1" ht="30" customHeight="1">
      <c r="A171" s="783" t="s">
        <v>313</v>
      </c>
      <c r="B171" s="784"/>
      <c r="C171" s="783" t="s">
        <v>314</v>
      </c>
      <c r="D171" s="784"/>
      <c r="E171" s="789">
        <f>②選手情報入力!$J$20</f>
        <v>0</v>
      </c>
      <c r="F171" s="789"/>
      <c r="G171" s="361" t="s">
        <v>315</v>
      </c>
      <c r="H171" s="790" t="s">
        <v>316</v>
      </c>
      <c r="I171" s="784"/>
      <c r="J171" s="791"/>
      <c r="K171" s="362"/>
      <c r="L171" s="363" t="s">
        <v>317</v>
      </c>
      <c r="M171" s="364"/>
      <c r="N171" s="365" t="s">
        <v>318</v>
      </c>
      <c r="P171" s="352"/>
      <c r="Q171" s="783" t="s">
        <v>313</v>
      </c>
      <c r="R171" s="784"/>
      <c r="S171" s="783" t="s">
        <v>314</v>
      </c>
      <c r="T171" s="784"/>
      <c r="U171" s="789">
        <f>②選手情報入力!$J$20</f>
        <v>0</v>
      </c>
      <c r="V171" s="789"/>
      <c r="W171" s="361" t="s">
        <v>315</v>
      </c>
      <c r="X171" s="790" t="s">
        <v>316</v>
      </c>
      <c r="Y171" s="784"/>
      <c r="Z171" s="791"/>
      <c r="AA171" s="362"/>
      <c r="AB171" s="363" t="s">
        <v>317</v>
      </c>
      <c r="AC171" s="364"/>
      <c r="AD171" s="365" t="s">
        <v>318</v>
      </c>
    </row>
    <row r="172" spans="1:30" s="351" customFormat="1" ht="15.75" customHeight="1">
      <c r="A172" s="785"/>
      <c r="B172" s="786"/>
      <c r="C172" s="792" t="s">
        <v>321</v>
      </c>
      <c r="D172" s="763"/>
      <c r="E172" s="763"/>
      <c r="F172" s="763"/>
      <c r="G172" s="793"/>
      <c r="H172" s="762" t="s">
        <v>322</v>
      </c>
      <c r="I172" s="763"/>
      <c r="J172" s="793"/>
      <c r="K172" s="762" t="s">
        <v>323</v>
      </c>
      <c r="L172" s="763"/>
      <c r="M172" s="763"/>
      <c r="N172" s="764"/>
      <c r="P172" s="352"/>
      <c r="Q172" s="785"/>
      <c r="R172" s="786"/>
      <c r="S172" s="792" t="s">
        <v>321</v>
      </c>
      <c r="T172" s="763"/>
      <c r="U172" s="763"/>
      <c r="V172" s="763"/>
      <c r="W172" s="793"/>
      <c r="X172" s="762" t="s">
        <v>322</v>
      </c>
      <c r="Y172" s="763"/>
      <c r="Z172" s="793"/>
      <c r="AA172" s="762" t="s">
        <v>323</v>
      </c>
      <c r="AB172" s="763"/>
      <c r="AC172" s="763"/>
      <c r="AD172" s="764"/>
    </row>
    <row r="173" spans="1:30" s="351" customFormat="1" ht="24.75" customHeight="1" thickBot="1">
      <c r="A173" s="787"/>
      <c r="B173" s="788"/>
      <c r="C173" s="765"/>
      <c r="D173" s="766"/>
      <c r="E173" s="766"/>
      <c r="F173" s="766"/>
      <c r="G173" s="767"/>
      <c r="H173" s="768"/>
      <c r="I173" s="769"/>
      <c r="J173" s="770"/>
      <c r="K173" s="771"/>
      <c r="L173" s="766"/>
      <c r="M173" s="766"/>
      <c r="N173" s="772"/>
      <c r="P173" s="352"/>
      <c r="Q173" s="787"/>
      <c r="R173" s="788"/>
      <c r="S173" s="765"/>
      <c r="T173" s="766"/>
      <c r="U173" s="766"/>
      <c r="V173" s="766"/>
      <c r="W173" s="767"/>
      <c r="X173" s="768"/>
      <c r="Y173" s="769"/>
      <c r="Z173" s="770"/>
      <c r="AA173" s="771"/>
      <c r="AB173" s="766"/>
      <c r="AC173" s="766"/>
      <c r="AD173" s="772"/>
    </row>
    <row r="174" spans="1:30" s="351" customFormat="1" ht="15" customHeight="1">
      <c r="A174" s="773" t="s">
        <v>325</v>
      </c>
      <c r="B174" s="774"/>
      <c r="C174" s="366" t="s">
        <v>326</v>
      </c>
      <c r="D174" s="366"/>
      <c r="E174" s="777" t="s">
        <v>327</v>
      </c>
      <c r="F174" s="778"/>
      <c r="G174" s="779"/>
      <c r="H174" s="777" t="s">
        <v>322</v>
      </c>
      <c r="I174" s="779"/>
      <c r="J174" s="780" t="s">
        <v>264</v>
      </c>
      <c r="K174" s="781"/>
      <c r="L174" s="777" t="s">
        <v>328</v>
      </c>
      <c r="M174" s="778"/>
      <c r="N174" s="782"/>
      <c r="P174" s="352"/>
      <c r="Q174" s="773" t="s">
        <v>325</v>
      </c>
      <c r="R174" s="774"/>
      <c r="S174" s="366" t="s">
        <v>326</v>
      </c>
      <c r="T174" s="366"/>
      <c r="U174" s="777" t="s">
        <v>327</v>
      </c>
      <c r="V174" s="778"/>
      <c r="W174" s="779"/>
      <c r="X174" s="777" t="s">
        <v>322</v>
      </c>
      <c r="Y174" s="779"/>
      <c r="Z174" s="780" t="s">
        <v>264</v>
      </c>
      <c r="AA174" s="781"/>
      <c r="AB174" s="777" t="s">
        <v>328</v>
      </c>
      <c r="AC174" s="778"/>
      <c r="AD174" s="782"/>
    </row>
    <row r="175" spans="1:30" s="351" customFormat="1" ht="22.5" customHeight="1">
      <c r="A175" s="775"/>
      <c r="B175" s="776"/>
      <c r="C175" s="759"/>
      <c r="D175" s="760"/>
      <c r="E175" s="756"/>
      <c r="F175" s="757"/>
      <c r="G175" s="761"/>
      <c r="H175" s="750"/>
      <c r="I175" s="751"/>
      <c r="J175" s="754"/>
      <c r="K175" s="755"/>
      <c r="L175" s="756"/>
      <c r="M175" s="757"/>
      <c r="N175" s="758"/>
      <c r="P175" s="352"/>
      <c r="Q175" s="775"/>
      <c r="R175" s="776"/>
      <c r="S175" s="759"/>
      <c r="T175" s="760"/>
      <c r="U175" s="756"/>
      <c r="V175" s="757"/>
      <c r="W175" s="761"/>
      <c r="X175" s="750"/>
      <c r="Y175" s="751"/>
      <c r="Z175" s="754"/>
      <c r="AA175" s="755"/>
      <c r="AB175" s="756"/>
      <c r="AC175" s="757"/>
      <c r="AD175" s="758"/>
    </row>
    <row r="176" spans="1:30" s="351" customFormat="1" ht="22.5" customHeight="1">
      <c r="A176" s="775"/>
      <c r="B176" s="776"/>
      <c r="C176" s="759"/>
      <c r="D176" s="760"/>
      <c r="E176" s="756"/>
      <c r="F176" s="757"/>
      <c r="G176" s="761"/>
      <c r="H176" s="750"/>
      <c r="I176" s="751"/>
      <c r="J176" s="754"/>
      <c r="K176" s="755"/>
      <c r="L176" s="756"/>
      <c r="M176" s="757"/>
      <c r="N176" s="758"/>
      <c r="P176" s="352"/>
      <c r="Q176" s="775"/>
      <c r="R176" s="776"/>
      <c r="S176" s="759"/>
      <c r="T176" s="760"/>
      <c r="U176" s="756"/>
      <c r="V176" s="757"/>
      <c r="W176" s="761"/>
      <c r="X176" s="750"/>
      <c r="Y176" s="751"/>
      <c r="Z176" s="754"/>
      <c r="AA176" s="755"/>
      <c r="AB176" s="756"/>
      <c r="AC176" s="757"/>
      <c r="AD176" s="758"/>
    </row>
    <row r="177" spans="1:30" s="351" customFormat="1" ht="22.5" customHeight="1" thickBot="1">
      <c r="A177" s="775"/>
      <c r="B177" s="776"/>
      <c r="C177" s="747"/>
      <c r="D177" s="748"/>
      <c r="E177" s="732"/>
      <c r="F177" s="733"/>
      <c r="G177" s="749"/>
      <c r="H177" s="750"/>
      <c r="I177" s="751"/>
      <c r="J177" s="752"/>
      <c r="K177" s="753"/>
      <c r="L177" s="732"/>
      <c r="M177" s="733"/>
      <c r="N177" s="734"/>
      <c r="P177" s="352"/>
      <c r="Q177" s="775"/>
      <c r="R177" s="776"/>
      <c r="S177" s="747"/>
      <c r="T177" s="748"/>
      <c r="U177" s="732"/>
      <c r="V177" s="733"/>
      <c r="W177" s="749"/>
      <c r="X177" s="750"/>
      <c r="Y177" s="751"/>
      <c r="Z177" s="752"/>
      <c r="AA177" s="753"/>
      <c r="AB177" s="732"/>
      <c r="AC177" s="733"/>
      <c r="AD177" s="734"/>
    </row>
    <row r="178" spans="1:30" s="351" customFormat="1" ht="22.5" customHeight="1" thickBot="1">
      <c r="A178" s="735" t="s">
        <v>329</v>
      </c>
      <c r="B178" s="736"/>
      <c r="C178" s="737"/>
      <c r="D178" s="738"/>
      <c r="E178" s="739"/>
      <c r="F178" s="739"/>
      <c r="G178" s="740"/>
      <c r="H178" s="741" t="s">
        <v>330</v>
      </c>
      <c r="I178" s="742"/>
      <c r="J178" s="742"/>
      <c r="K178" s="743"/>
      <c r="L178" s="744"/>
      <c r="M178" s="745"/>
      <c r="N178" s="746"/>
      <c r="P178" s="352"/>
      <c r="Q178" s="735" t="s">
        <v>331</v>
      </c>
      <c r="R178" s="736"/>
      <c r="S178" s="737"/>
      <c r="T178" s="738"/>
      <c r="U178" s="739"/>
      <c r="V178" s="739"/>
      <c r="W178" s="740"/>
      <c r="X178" s="741" t="s">
        <v>330</v>
      </c>
      <c r="Y178" s="742"/>
      <c r="Z178" s="742"/>
      <c r="AA178" s="743"/>
      <c r="AB178" s="744"/>
      <c r="AC178" s="745"/>
      <c r="AD178" s="746"/>
    </row>
    <row r="179" spans="1:30" s="351" customFormat="1" ht="22.5" customHeight="1" thickBot="1">
      <c r="A179" s="722" t="s">
        <v>332</v>
      </c>
      <c r="B179" s="723"/>
      <c r="C179" s="723"/>
      <c r="D179" s="723"/>
      <c r="E179" s="723"/>
      <c r="F179" s="724"/>
      <c r="G179" s="725" t="s">
        <v>333</v>
      </c>
      <c r="H179" s="726"/>
      <c r="I179" s="727"/>
      <c r="J179" s="728"/>
      <c r="K179" s="725" t="s">
        <v>334</v>
      </c>
      <c r="L179" s="726"/>
      <c r="M179" s="729"/>
      <c r="N179" s="730"/>
      <c r="P179" s="352"/>
      <c r="Q179" s="722" t="s">
        <v>335</v>
      </c>
      <c r="R179" s="723"/>
      <c r="S179" s="723"/>
      <c r="T179" s="723"/>
      <c r="U179" s="724"/>
      <c r="V179" s="725" t="s">
        <v>333</v>
      </c>
      <c r="W179" s="726"/>
      <c r="X179" s="727"/>
      <c r="Y179" s="728"/>
      <c r="Z179" s="725"/>
      <c r="AA179" s="731"/>
      <c r="AB179" s="367"/>
      <c r="AC179" s="719"/>
      <c r="AD179" s="720"/>
    </row>
    <row r="180" spans="1:30" s="351" customFormat="1" ht="7.5" customHeight="1">
      <c r="A180" s="368"/>
      <c r="B180" s="368"/>
      <c r="C180" s="369"/>
      <c r="D180" s="369"/>
      <c r="E180" s="369"/>
      <c r="F180" s="369"/>
      <c r="G180" s="369"/>
      <c r="H180" s="369"/>
      <c r="I180" s="369"/>
      <c r="J180" s="369"/>
      <c r="K180" s="369"/>
      <c r="L180" s="369"/>
      <c r="M180" s="369"/>
      <c r="N180" s="810"/>
      <c r="P180" s="352"/>
      <c r="Q180" s="370"/>
      <c r="R180" s="370"/>
      <c r="S180" s="371"/>
      <c r="T180" s="371"/>
      <c r="U180" s="371"/>
      <c r="V180" s="371"/>
      <c r="W180" s="370"/>
      <c r="X180" s="371"/>
      <c r="Y180" s="371"/>
      <c r="Z180" s="371"/>
      <c r="AA180" s="372"/>
      <c r="AB180" s="812"/>
      <c r="AC180" s="812"/>
    </row>
    <row r="181" spans="1:30" s="351" customFormat="1">
      <c r="A181" s="373" t="s">
        <v>336</v>
      </c>
      <c r="B181" s="373"/>
      <c r="C181" s="374"/>
      <c r="D181" s="374"/>
      <c r="E181" s="374"/>
      <c r="F181" s="374"/>
      <c r="G181" s="374"/>
      <c r="H181" s="374"/>
      <c r="I181" s="374"/>
      <c r="J181" s="374"/>
      <c r="K181" s="374"/>
      <c r="N181" s="811"/>
      <c r="P181" s="352"/>
      <c r="Q181" s="373" t="s">
        <v>336</v>
      </c>
      <c r="R181" s="373"/>
      <c r="S181" s="374"/>
      <c r="T181" s="371"/>
      <c r="U181" s="371"/>
      <c r="V181" s="371"/>
      <c r="W181" s="371"/>
      <c r="X181" s="371"/>
      <c r="Y181" s="371"/>
      <c r="Z181" s="371"/>
      <c r="AA181" s="372"/>
      <c r="AB181" s="813"/>
      <c r="AC181" s="813"/>
    </row>
    <row r="182" spans="1:30" s="351" customFormat="1">
      <c r="A182" s="373" t="s">
        <v>337</v>
      </c>
      <c r="B182" s="373"/>
      <c r="C182" s="374"/>
      <c r="D182" s="374"/>
      <c r="E182" s="374"/>
      <c r="F182" s="374"/>
      <c r="G182" s="374"/>
      <c r="H182" s="373"/>
      <c r="I182" s="374"/>
      <c r="J182" s="374"/>
      <c r="K182" s="374"/>
      <c r="N182" s="811"/>
      <c r="P182" s="352"/>
      <c r="Q182" s="373" t="s">
        <v>337</v>
      </c>
      <c r="R182" s="373"/>
      <c r="S182" s="374"/>
      <c r="T182" s="372"/>
      <c r="U182" s="372"/>
      <c r="V182" s="372"/>
      <c r="W182" s="372"/>
      <c r="X182" s="372"/>
      <c r="Y182" s="372"/>
      <c r="Z182" s="372"/>
      <c r="AA182" s="372"/>
      <c r="AB182" s="813"/>
      <c r="AC182" s="813"/>
    </row>
    <row r="183" spans="1:30" s="351" customFormat="1" ht="61.15" customHeight="1">
      <c r="A183" s="373"/>
      <c r="B183" s="373"/>
      <c r="C183" s="374"/>
      <c r="D183" s="374"/>
      <c r="E183" s="374"/>
      <c r="F183" s="374"/>
      <c r="G183" s="374"/>
      <c r="H183" s="374"/>
      <c r="I183" s="374"/>
      <c r="J183" s="374"/>
      <c r="K183" s="374"/>
      <c r="N183" s="811"/>
      <c r="P183" s="352"/>
      <c r="AB183" s="813"/>
      <c r="AC183" s="813"/>
    </row>
    <row r="184" spans="1:30" s="351" customFormat="1" ht="42" customHeight="1">
      <c r="A184" s="721" t="s">
        <v>309</v>
      </c>
      <c r="B184" s="721"/>
      <c r="C184" s="721"/>
      <c r="D184" s="721"/>
      <c r="E184" s="721"/>
      <c r="F184" s="721"/>
      <c r="G184" s="721"/>
      <c r="H184" s="721"/>
      <c r="I184" s="721"/>
      <c r="J184" s="721"/>
      <c r="K184" s="721"/>
      <c r="L184" s="721"/>
      <c r="M184" s="721"/>
      <c r="N184" s="721"/>
      <c r="P184" s="352"/>
      <c r="Q184" s="721" t="s">
        <v>310</v>
      </c>
      <c r="R184" s="721"/>
      <c r="S184" s="721"/>
      <c r="T184" s="721"/>
      <c r="U184" s="721"/>
      <c r="V184" s="721"/>
      <c r="W184" s="721"/>
      <c r="X184" s="721"/>
      <c r="Y184" s="721"/>
      <c r="Z184" s="721"/>
      <c r="AA184" s="721"/>
      <c r="AB184" s="721"/>
      <c r="AC184" s="721"/>
    </row>
    <row r="185" spans="1:30" s="351" customFormat="1" ht="23.25" customHeight="1" thickBot="1">
      <c r="A185" s="353"/>
      <c r="B185" s="354"/>
      <c r="D185" s="814"/>
      <c r="E185" s="814"/>
      <c r="F185" s="814"/>
      <c r="G185" s="814"/>
      <c r="H185" s="814"/>
      <c r="I185" s="814"/>
      <c r="J185" s="814"/>
      <c r="K185" s="814"/>
      <c r="L185" s="815" t="s">
        <v>255</v>
      </c>
      <c r="M185" s="815"/>
      <c r="N185" s="815"/>
      <c r="P185" s="352"/>
      <c r="Q185" s="816"/>
      <c r="R185" s="816"/>
      <c r="S185" s="816"/>
      <c r="T185" s="814"/>
      <c r="U185" s="814"/>
      <c r="V185" s="814"/>
      <c r="W185" s="814"/>
      <c r="X185" s="814"/>
      <c r="Y185" s="814"/>
      <c r="Z185" s="814"/>
      <c r="AA185" s="815" t="s">
        <v>255</v>
      </c>
      <c r="AB185" s="815"/>
      <c r="AC185" s="815"/>
    </row>
    <row r="186" spans="1:30" s="358" customFormat="1" ht="15" customHeight="1">
      <c r="A186" s="355" t="s">
        <v>311</v>
      </c>
      <c r="B186" s="356"/>
      <c r="C186" s="357" t="s">
        <v>271</v>
      </c>
      <c r="D186" s="794">
        <f>②選手情報入力!$E$21</f>
        <v>0</v>
      </c>
      <c r="E186" s="795"/>
      <c r="F186" s="795"/>
      <c r="G186" s="795"/>
      <c r="H186" s="796"/>
      <c r="I186" s="797" t="s">
        <v>312</v>
      </c>
      <c r="J186" s="798"/>
      <c r="K186" s="800">
        <f>①団体情報入力!$D$5</f>
        <v>0</v>
      </c>
      <c r="L186" s="801"/>
      <c r="M186" s="801"/>
      <c r="N186" s="802"/>
      <c r="P186" s="359"/>
      <c r="Q186" s="355" t="s">
        <v>311</v>
      </c>
      <c r="R186" s="356"/>
      <c r="S186" s="357" t="s">
        <v>271</v>
      </c>
      <c r="T186" s="794">
        <f>②選手情報入力!$E$21</f>
        <v>0</v>
      </c>
      <c r="U186" s="795"/>
      <c r="V186" s="795"/>
      <c r="W186" s="795"/>
      <c r="X186" s="796"/>
      <c r="Y186" s="797" t="s">
        <v>312</v>
      </c>
      <c r="Z186" s="798"/>
      <c r="AA186" s="800">
        <f>①団体情報入力!$D$5</f>
        <v>0</v>
      </c>
      <c r="AB186" s="801"/>
      <c r="AC186" s="801"/>
      <c r="AD186" s="802"/>
    </row>
    <row r="187" spans="1:30" s="351" customFormat="1" ht="35.25" customHeight="1" thickBot="1">
      <c r="A187" s="806" t="str">
        <f>IF(②選手情報入力!$B$21="","",②選手情報入力!$B$21)</f>
        <v/>
      </c>
      <c r="B187" s="807"/>
      <c r="C187" s="360" t="s">
        <v>286</v>
      </c>
      <c r="D187" s="808">
        <f>②選手情報入力!$D$21</f>
        <v>0</v>
      </c>
      <c r="E187" s="809"/>
      <c r="F187" s="809"/>
      <c r="G187" s="809"/>
      <c r="H187" s="807"/>
      <c r="I187" s="735"/>
      <c r="J187" s="799"/>
      <c r="K187" s="803"/>
      <c r="L187" s="804"/>
      <c r="M187" s="804"/>
      <c r="N187" s="805"/>
      <c r="P187" s="352"/>
      <c r="Q187" s="806" t="str">
        <f>IF(②選手情報入力!$B$21="","",②選手情報入力!$B$21)</f>
        <v/>
      </c>
      <c r="R187" s="807"/>
      <c r="S187" s="360" t="s">
        <v>286</v>
      </c>
      <c r="T187" s="808">
        <f>②選手情報入力!$D$21</f>
        <v>0</v>
      </c>
      <c r="U187" s="809"/>
      <c r="V187" s="809"/>
      <c r="W187" s="809"/>
      <c r="X187" s="807"/>
      <c r="Y187" s="735"/>
      <c r="Z187" s="799"/>
      <c r="AA187" s="803"/>
      <c r="AB187" s="804"/>
      <c r="AC187" s="804"/>
      <c r="AD187" s="805"/>
    </row>
    <row r="188" spans="1:30" s="351" customFormat="1" ht="30" customHeight="1">
      <c r="A188" s="783" t="s">
        <v>313</v>
      </c>
      <c r="B188" s="784"/>
      <c r="C188" s="783" t="s">
        <v>314</v>
      </c>
      <c r="D188" s="784"/>
      <c r="E188" s="789">
        <f>②選手情報入力!$J$21</f>
        <v>0</v>
      </c>
      <c r="F188" s="789"/>
      <c r="G188" s="361" t="s">
        <v>315</v>
      </c>
      <c r="H188" s="790" t="s">
        <v>316</v>
      </c>
      <c r="I188" s="784"/>
      <c r="J188" s="791"/>
      <c r="K188" s="362"/>
      <c r="L188" s="363" t="s">
        <v>317</v>
      </c>
      <c r="M188" s="364"/>
      <c r="N188" s="365" t="s">
        <v>318</v>
      </c>
      <c r="P188" s="352"/>
      <c r="Q188" s="783" t="s">
        <v>313</v>
      </c>
      <c r="R188" s="784"/>
      <c r="S188" s="783" t="s">
        <v>314</v>
      </c>
      <c r="T188" s="784"/>
      <c r="U188" s="789">
        <f>②選手情報入力!$J$21</f>
        <v>0</v>
      </c>
      <c r="V188" s="789"/>
      <c r="W188" s="361" t="s">
        <v>315</v>
      </c>
      <c r="X188" s="790" t="s">
        <v>316</v>
      </c>
      <c r="Y188" s="784"/>
      <c r="Z188" s="791"/>
      <c r="AA188" s="362"/>
      <c r="AB188" s="363" t="s">
        <v>317</v>
      </c>
      <c r="AC188" s="364"/>
      <c r="AD188" s="365" t="s">
        <v>318</v>
      </c>
    </row>
    <row r="189" spans="1:30" s="351" customFormat="1" ht="15.75" customHeight="1">
      <c r="A189" s="785"/>
      <c r="B189" s="786"/>
      <c r="C189" s="792" t="s">
        <v>321</v>
      </c>
      <c r="D189" s="763"/>
      <c r="E189" s="763"/>
      <c r="F189" s="763"/>
      <c r="G189" s="793"/>
      <c r="H189" s="762" t="s">
        <v>322</v>
      </c>
      <c r="I189" s="763"/>
      <c r="J189" s="793"/>
      <c r="K189" s="762" t="s">
        <v>323</v>
      </c>
      <c r="L189" s="763"/>
      <c r="M189" s="763"/>
      <c r="N189" s="764"/>
      <c r="P189" s="352"/>
      <c r="Q189" s="785"/>
      <c r="R189" s="786"/>
      <c r="S189" s="792" t="s">
        <v>321</v>
      </c>
      <c r="T189" s="763"/>
      <c r="U189" s="763"/>
      <c r="V189" s="763"/>
      <c r="W189" s="793"/>
      <c r="X189" s="762" t="s">
        <v>322</v>
      </c>
      <c r="Y189" s="763"/>
      <c r="Z189" s="793"/>
      <c r="AA189" s="762" t="s">
        <v>323</v>
      </c>
      <c r="AB189" s="763"/>
      <c r="AC189" s="763"/>
      <c r="AD189" s="764"/>
    </row>
    <row r="190" spans="1:30" s="351" customFormat="1" ht="24.75" customHeight="1" thickBot="1">
      <c r="A190" s="787"/>
      <c r="B190" s="788"/>
      <c r="C190" s="765"/>
      <c r="D190" s="766"/>
      <c r="E190" s="766"/>
      <c r="F190" s="766"/>
      <c r="G190" s="767"/>
      <c r="H190" s="768"/>
      <c r="I190" s="769"/>
      <c r="J190" s="770"/>
      <c r="K190" s="771"/>
      <c r="L190" s="766"/>
      <c r="M190" s="766"/>
      <c r="N190" s="772"/>
      <c r="P190" s="352"/>
      <c r="Q190" s="787"/>
      <c r="R190" s="788"/>
      <c r="S190" s="765"/>
      <c r="T190" s="766"/>
      <c r="U190" s="766"/>
      <c r="V190" s="766"/>
      <c r="W190" s="767"/>
      <c r="X190" s="768"/>
      <c r="Y190" s="769"/>
      <c r="Z190" s="770"/>
      <c r="AA190" s="771"/>
      <c r="AB190" s="766"/>
      <c r="AC190" s="766"/>
      <c r="AD190" s="772"/>
    </row>
    <row r="191" spans="1:30" s="351" customFormat="1" ht="15" customHeight="1">
      <c r="A191" s="773" t="s">
        <v>325</v>
      </c>
      <c r="B191" s="774"/>
      <c r="C191" s="366" t="s">
        <v>326</v>
      </c>
      <c r="D191" s="366"/>
      <c r="E191" s="777" t="s">
        <v>327</v>
      </c>
      <c r="F191" s="778"/>
      <c r="G191" s="779"/>
      <c r="H191" s="777" t="s">
        <v>322</v>
      </c>
      <c r="I191" s="779"/>
      <c r="J191" s="780" t="s">
        <v>264</v>
      </c>
      <c r="K191" s="781"/>
      <c r="L191" s="777" t="s">
        <v>328</v>
      </c>
      <c r="M191" s="778"/>
      <c r="N191" s="782"/>
      <c r="P191" s="352"/>
      <c r="Q191" s="773" t="s">
        <v>325</v>
      </c>
      <c r="R191" s="774"/>
      <c r="S191" s="366" t="s">
        <v>326</v>
      </c>
      <c r="T191" s="366"/>
      <c r="U191" s="777" t="s">
        <v>327</v>
      </c>
      <c r="V191" s="778"/>
      <c r="W191" s="779"/>
      <c r="X191" s="777" t="s">
        <v>322</v>
      </c>
      <c r="Y191" s="779"/>
      <c r="Z191" s="780" t="s">
        <v>264</v>
      </c>
      <c r="AA191" s="781"/>
      <c r="AB191" s="777" t="s">
        <v>328</v>
      </c>
      <c r="AC191" s="778"/>
      <c r="AD191" s="782"/>
    </row>
    <row r="192" spans="1:30" s="351" customFormat="1" ht="22.5" customHeight="1">
      <c r="A192" s="775"/>
      <c r="B192" s="776"/>
      <c r="C192" s="759"/>
      <c r="D192" s="760"/>
      <c r="E192" s="756"/>
      <c r="F192" s="757"/>
      <c r="G192" s="761"/>
      <c r="H192" s="750"/>
      <c r="I192" s="751"/>
      <c r="J192" s="754"/>
      <c r="K192" s="755"/>
      <c r="L192" s="756"/>
      <c r="M192" s="757"/>
      <c r="N192" s="758"/>
      <c r="P192" s="352"/>
      <c r="Q192" s="775"/>
      <c r="R192" s="776"/>
      <c r="S192" s="759"/>
      <c r="T192" s="760"/>
      <c r="U192" s="756"/>
      <c r="V192" s="757"/>
      <c r="W192" s="761"/>
      <c r="X192" s="750"/>
      <c r="Y192" s="751"/>
      <c r="Z192" s="754"/>
      <c r="AA192" s="755"/>
      <c r="AB192" s="756"/>
      <c r="AC192" s="757"/>
      <c r="AD192" s="758"/>
    </row>
    <row r="193" spans="1:30" s="351" customFormat="1" ht="22.5" customHeight="1">
      <c r="A193" s="775"/>
      <c r="B193" s="776"/>
      <c r="C193" s="759"/>
      <c r="D193" s="760"/>
      <c r="E193" s="756"/>
      <c r="F193" s="757"/>
      <c r="G193" s="761"/>
      <c r="H193" s="750"/>
      <c r="I193" s="751"/>
      <c r="J193" s="754"/>
      <c r="K193" s="755"/>
      <c r="L193" s="756"/>
      <c r="M193" s="757"/>
      <c r="N193" s="758"/>
      <c r="P193" s="352"/>
      <c r="Q193" s="775"/>
      <c r="R193" s="776"/>
      <c r="S193" s="759"/>
      <c r="T193" s="760"/>
      <c r="U193" s="756"/>
      <c r="V193" s="757"/>
      <c r="W193" s="761"/>
      <c r="X193" s="750"/>
      <c r="Y193" s="751"/>
      <c r="Z193" s="754"/>
      <c r="AA193" s="755"/>
      <c r="AB193" s="756"/>
      <c r="AC193" s="757"/>
      <c r="AD193" s="758"/>
    </row>
    <row r="194" spans="1:30" s="351" customFormat="1" ht="22.5" customHeight="1" thickBot="1">
      <c r="A194" s="775"/>
      <c r="B194" s="776"/>
      <c r="C194" s="747"/>
      <c r="D194" s="748"/>
      <c r="E194" s="732"/>
      <c r="F194" s="733"/>
      <c r="G194" s="749"/>
      <c r="H194" s="750"/>
      <c r="I194" s="751"/>
      <c r="J194" s="752"/>
      <c r="K194" s="753"/>
      <c r="L194" s="732"/>
      <c r="M194" s="733"/>
      <c r="N194" s="734"/>
      <c r="P194" s="352"/>
      <c r="Q194" s="775"/>
      <c r="R194" s="776"/>
      <c r="S194" s="747"/>
      <c r="T194" s="748"/>
      <c r="U194" s="732"/>
      <c r="V194" s="733"/>
      <c r="W194" s="749"/>
      <c r="X194" s="750"/>
      <c r="Y194" s="751"/>
      <c r="Z194" s="752"/>
      <c r="AA194" s="753"/>
      <c r="AB194" s="732"/>
      <c r="AC194" s="733"/>
      <c r="AD194" s="734"/>
    </row>
    <row r="195" spans="1:30" s="351" customFormat="1" ht="22.5" customHeight="1" thickBot="1">
      <c r="A195" s="735" t="s">
        <v>329</v>
      </c>
      <c r="B195" s="736"/>
      <c r="C195" s="737"/>
      <c r="D195" s="738"/>
      <c r="E195" s="739"/>
      <c r="F195" s="739"/>
      <c r="G195" s="740"/>
      <c r="H195" s="741" t="s">
        <v>330</v>
      </c>
      <c r="I195" s="742"/>
      <c r="J195" s="742"/>
      <c r="K195" s="743"/>
      <c r="L195" s="744"/>
      <c r="M195" s="745"/>
      <c r="N195" s="746"/>
      <c r="P195" s="352"/>
      <c r="Q195" s="735" t="s">
        <v>331</v>
      </c>
      <c r="R195" s="736"/>
      <c r="S195" s="737"/>
      <c r="T195" s="738"/>
      <c r="U195" s="739"/>
      <c r="V195" s="739"/>
      <c r="W195" s="740"/>
      <c r="X195" s="741" t="s">
        <v>330</v>
      </c>
      <c r="Y195" s="742"/>
      <c r="Z195" s="742"/>
      <c r="AA195" s="743"/>
      <c r="AB195" s="744"/>
      <c r="AC195" s="745"/>
      <c r="AD195" s="746"/>
    </row>
    <row r="196" spans="1:30" s="351" customFormat="1" ht="22.5" customHeight="1" thickBot="1">
      <c r="A196" s="722" t="s">
        <v>332</v>
      </c>
      <c r="B196" s="723"/>
      <c r="C196" s="723"/>
      <c r="D196" s="723"/>
      <c r="E196" s="723"/>
      <c r="F196" s="724"/>
      <c r="G196" s="725" t="s">
        <v>333</v>
      </c>
      <c r="H196" s="726"/>
      <c r="I196" s="727"/>
      <c r="J196" s="728"/>
      <c r="K196" s="725" t="s">
        <v>334</v>
      </c>
      <c r="L196" s="726"/>
      <c r="M196" s="729"/>
      <c r="N196" s="730"/>
      <c r="P196" s="352"/>
      <c r="Q196" s="722" t="s">
        <v>335</v>
      </c>
      <c r="R196" s="723"/>
      <c r="S196" s="723"/>
      <c r="T196" s="723"/>
      <c r="U196" s="724"/>
      <c r="V196" s="725" t="s">
        <v>333</v>
      </c>
      <c r="W196" s="726"/>
      <c r="X196" s="727"/>
      <c r="Y196" s="728"/>
      <c r="Z196" s="725"/>
      <c r="AA196" s="731"/>
      <c r="AB196" s="367"/>
      <c r="AC196" s="719"/>
      <c r="AD196" s="720"/>
    </row>
    <row r="197" spans="1:30" s="351" customFormat="1" ht="7.5" customHeight="1">
      <c r="A197" s="368"/>
      <c r="B197" s="368"/>
      <c r="C197" s="369"/>
      <c r="D197" s="369"/>
      <c r="E197" s="369"/>
      <c r="F197" s="369"/>
      <c r="G197" s="369"/>
      <c r="H197" s="369"/>
      <c r="I197" s="369"/>
      <c r="J197" s="369"/>
      <c r="K197" s="369"/>
      <c r="L197" s="369"/>
      <c r="M197" s="369"/>
      <c r="N197" s="810"/>
      <c r="P197" s="352"/>
      <c r="Q197" s="370"/>
      <c r="R197" s="370"/>
      <c r="S197" s="371"/>
      <c r="T197" s="371"/>
      <c r="U197" s="371"/>
      <c r="V197" s="371"/>
      <c r="W197" s="370"/>
      <c r="X197" s="371"/>
      <c r="Y197" s="371"/>
      <c r="Z197" s="371"/>
      <c r="AA197" s="372"/>
      <c r="AB197" s="812"/>
      <c r="AC197" s="812"/>
    </row>
    <row r="198" spans="1:30" s="351" customFormat="1">
      <c r="A198" s="373" t="s">
        <v>336</v>
      </c>
      <c r="B198" s="373"/>
      <c r="C198" s="374"/>
      <c r="D198" s="374"/>
      <c r="E198" s="374"/>
      <c r="F198" s="374"/>
      <c r="G198" s="374"/>
      <c r="H198" s="374"/>
      <c r="I198" s="374"/>
      <c r="J198" s="374"/>
      <c r="K198" s="374"/>
      <c r="N198" s="811"/>
      <c r="P198" s="352"/>
      <c r="Q198" s="373" t="s">
        <v>336</v>
      </c>
      <c r="R198" s="373"/>
      <c r="S198" s="374"/>
      <c r="T198" s="371"/>
      <c r="U198" s="371"/>
      <c r="V198" s="371"/>
      <c r="W198" s="371"/>
      <c r="X198" s="371"/>
      <c r="Y198" s="371"/>
      <c r="Z198" s="371"/>
      <c r="AA198" s="372"/>
      <c r="AB198" s="813"/>
      <c r="AC198" s="813"/>
    </row>
    <row r="199" spans="1:30" s="351" customFormat="1">
      <c r="A199" s="373" t="s">
        <v>337</v>
      </c>
      <c r="B199" s="373"/>
      <c r="C199" s="374"/>
      <c r="D199" s="374"/>
      <c r="E199" s="374"/>
      <c r="F199" s="374"/>
      <c r="G199" s="374"/>
      <c r="H199" s="373"/>
      <c r="I199" s="374"/>
      <c r="J199" s="374"/>
      <c r="K199" s="374"/>
      <c r="N199" s="811"/>
      <c r="P199" s="352"/>
      <c r="Q199" s="373" t="s">
        <v>337</v>
      </c>
      <c r="R199" s="373"/>
      <c r="S199" s="374"/>
      <c r="T199" s="372"/>
      <c r="U199" s="372"/>
      <c r="V199" s="372"/>
      <c r="W199" s="372"/>
      <c r="X199" s="372"/>
      <c r="Y199" s="372"/>
      <c r="Z199" s="372"/>
      <c r="AA199" s="372"/>
      <c r="AB199" s="813"/>
      <c r="AC199" s="813"/>
    </row>
    <row r="200" spans="1:30" s="351" customFormat="1" ht="15" customHeight="1">
      <c r="A200" s="373"/>
      <c r="B200" s="373"/>
      <c r="C200" s="374"/>
      <c r="D200" s="374"/>
      <c r="E200" s="374"/>
      <c r="F200" s="374"/>
      <c r="G200" s="374"/>
      <c r="H200" s="374"/>
      <c r="I200" s="374"/>
      <c r="J200" s="374"/>
      <c r="K200" s="374"/>
      <c r="N200" s="811"/>
      <c r="P200" s="352"/>
      <c r="AB200" s="813"/>
      <c r="AC200" s="813"/>
    </row>
    <row r="201" spans="1:30" s="351" customFormat="1" ht="42" customHeight="1">
      <c r="A201" s="721" t="s">
        <v>309</v>
      </c>
      <c r="B201" s="721"/>
      <c r="C201" s="721"/>
      <c r="D201" s="721"/>
      <c r="E201" s="721"/>
      <c r="F201" s="721"/>
      <c r="G201" s="721"/>
      <c r="H201" s="721"/>
      <c r="I201" s="721"/>
      <c r="J201" s="721"/>
      <c r="K201" s="721"/>
      <c r="L201" s="721"/>
      <c r="M201" s="721"/>
      <c r="N201" s="721"/>
      <c r="P201" s="352"/>
      <c r="Q201" s="721" t="s">
        <v>310</v>
      </c>
      <c r="R201" s="721"/>
      <c r="S201" s="721"/>
      <c r="T201" s="721"/>
      <c r="U201" s="721"/>
      <c r="V201" s="721"/>
      <c r="W201" s="721"/>
      <c r="X201" s="721"/>
      <c r="Y201" s="721"/>
      <c r="Z201" s="721"/>
      <c r="AA201" s="721"/>
      <c r="AB201" s="721"/>
      <c r="AC201" s="721"/>
    </row>
    <row r="202" spans="1:30" s="351" customFormat="1" ht="23.25" customHeight="1" thickBot="1">
      <c r="A202" s="353"/>
      <c r="B202" s="354"/>
      <c r="D202" s="814"/>
      <c r="E202" s="814"/>
      <c r="F202" s="814"/>
      <c r="G202" s="814"/>
      <c r="H202" s="814"/>
      <c r="I202" s="814"/>
      <c r="J202" s="814"/>
      <c r="K202" s="814"/>
      <c r="L202" s="815" t="s">
        <v>255</v>
      </c>
      <c r="M202" s="815"/>
      <c r="N202" s="815"/>
      <c r="P202" s="352"/>
      <c r="Q202" s="816"/>
      <c r="R202" s="816"/>
      <c r="S202" s="816"/>
      <c r="T202" s="814"/>
      <c r="U202" s="814"/>
      <c r="V202" s="814"/>
      <c r="W202" s="814"/>
      <c r="X202" s="814"/>
      <c r="Y202" s="814"/>
      <c r="Z202" s="814"/>
      <c r="AA202" s="815" t="s">
        <v>255</v>
      </c>
      <c r="AB202" s="815"/>
      <c r="AC202" s="815"/>
    </row>
    <row r="203" spans="1:30" s="358" customFormat="1" ht="15" customHeight="1">
      <c r="A203" s="355" t="s">
        <v>311</v>
      </c>
      <c r="B203" s="356"/>
      <c r="C203" s="357" t="s">
        <v>271</v>
      </c>
      <c r="D203" s="794">
        <f>②選手情報入力!$E$22</f>
        <v>0</v>
      </c>
      <c r="E203" s="795"/>
      <c r="F203" s="795"/>
      <c r="G203" s="795"/>
      <c r="H203" s="796"/>
      <c r="I203" s="797" t="s">
        <v>312</v>
      </c>
      <c r="J203" s="798"/>
      <c r="K203" s="800">
        <f>①団体情報入力!$D$5</f>
        <v>0</v>
      </c>
      <c r="L203" s="801"/>
      <c r="M203" s="801"/>
      <c r="N203" s="802"/>
      <c r="P203" s="359"/>
      <c r="Q203" s="355" t="s">
        <v>311</v>
      </c>
      <c r="R203" s="356"/>
      <c r="S203" s="357" t="s">
        <v>271</v>
      </c>
      <c r="T203" s="794">
        <f>②選手情報入力!$E$22</f>
        <v>0</v>
      </c>
      <c r="U203" s="795"/>
      <c r="V203" s="795"/>
      <c r="W203" s="795"/>
      <c r="X203" s="796"/>
      <c r="Y203" s="797" t="s">
        <v>312</v>
      </c>
      <c r="Z203" s="798"/>
      <c r="AA203" s="800">
        <f>①団体情報入力!$D$5</f>
        <v>0</v>
      </c>
      <c r="AB203" s="801"/>
      <c r="AC203" s="801"/>
      <c r="AD203" s="802"/>
    </row>
    <row r="204" spans="1:30" s="351" customFormat="1" ht="35.25" customHeight="1" thickBot="1">
      <c r="A204" s="806" t="str">
        <f>IF(②選手情報入力!$B$22="","",②選手情報入力!$B$22)</f>
        <v/>
      </c>
      <c r="B204" s="807"/>
      <c r="C204" s="360" t="s">
        <v>286</v>
      </c>
      <c r="D204" s="808">
        <f>②選手情報入力!$D$22</f>
        <v>0</v>
      </c>
      <c r="E204" s="809"/>
      <c r="F204" s="809"/>
      <c r="G204" s="809"/>
      <c r="H204" s="807"/>
      <c r="I204" s="735"/>
      <c r="J204" s="799"/>
      <c r="K204" s="803"/>
      <c r="L204" s="804"/>
      <c r="M204" s="804"/>
      <c r="N204" s="805"/>
      <c r="P204" s="352"/>
      <c r="Q204" s="806" t="str">
        <f>IF(②選手情報入力!$B$22="","",②選手情報入力!$B$22)</f>
        <v/>
      </c>
      <c r="R204" s="807"/>
      <c r="S204" s="360" t="s">
        <v>286</v>
      </c>
      <c r="T204" s="808">
        <f>②選手情報入力!$D$22</f>
        <v>0</v>
      </c>
      <c r="U204" s="809"/>
      <c r="V204" s="809"/>
      <c r="W204" s="809"/>
      <c r="X204" s="807"/>
      <c r="Y204" s="735"/>
      <c r="Z204" s="799"/>
      <c r="AA204" s="803"/>
      <c r="AB204" s="804"/>
      <c r="AC204" s="804"/>
      <c r="AD204" s="805"/>
    </row>
    <row r="205" spans="1:30" s="351" customFormat="1" ht="30" customHeight="1">
      <c r="A205" s="783" t="s">
        <v>313</v>
      </c>
      <c r="B205" s="784"/>
      <c r="C205" s="783" t="s">
        <v>314</v>
      </c>
      <c r="D205" s="784"/>
      <c r="E205" s="789">
        <f>②選手情報入力!$J$22</f>
        <v>0</v>
      </c>
      <c r="F205" s="789"/>
      <c r="G205" s="361" t="s">
        <v>315</v>
      </c>
      <c r="H205" s="790" t="s">
        <v>316</v>
      </c>
      <c r="I205" s="784"/>
      <c r="J205" s="791"/>
      <c r="K205" s="362"/>
      <c r="L205" s="363" t="s">
        <v>317</v>
      </c>
      <c r="M205" s="364"/>
      <c r="N205" s="365" t="s">
        <v>318</v>
      </c>
      <c r="P205" s="352"/>
      <c r="Q205" s="783" t="s">
        <v>313</v>
      </c>
      <c r="R205" s="784"/>
      <c r="S205" s="783" t="s">
        <v>314</v>
      </c>
      <c r="T205" s="784"/>
      <c r="U205" s="789">
        <f>②選手情報入力!$J$22</f>
        <v>0</v>
      </c>
      <c r="V205" s="789"/>
      <c r="W205" s="361" t="s">
        <v>315</v>
      </c>
      <c r="X205" s="790" t="s">
        <v>316</v>
      </c>
      <c r="Y205" s="784"/>
      <c r="Z205" s="791"/>
      <c r="AA205" s="362"/>
      <c r="AB205" s="363" t="s">
        <v>317</v>
      </c>
      <c r="AC205" s="364"/>
      <c r="AD205" s="365" t="s">
        <v>318</v>
      </c>
    </row>
    <row r="206" spans="1:30" s="351" customFormat="1" ht="15.75" customHeight="1">
      <c r="A206" s="785"/>
      <c r="B206" s="786"/>
      <c r="C206" s="792" t="s">
        <v>321</v>
      </c>
      <c r="D206" s="763"/>
      <c r="E206" s="763"/>
      <c r="F206" s="763"/>
      <c r="G206" s="793"/>
      <c r="H206" s="762" t="s">
        <v>322</v>
      </c>
      <c r="I206" s="763"/>
      <c r="J206" s="793"/>
      <c r="K206" s="762" t="s">
        <v>323</v>
      </c>
      <c r="L206" s="763"/>
      <c r="M206" s="763"/>
      <c r="N206" s="764"/>
      <c r="P206" s="352"/>
      <c r="Q206" s="785"/>
      <c r="R206" s="786"/>
      <c r="S206" s="792" t="s">
        <v>321</v>
      </c>
      <c r="T206" s="763"/>
      <c r="U206" s="763"/>
      <c r="V206" s="763"/>
      <c r="W206" s="793"/>
      <c r="X206" s="762" t="s">
        <v>322</v>
      </c>
      <c r="Y206" s="763"/>
      <c r="Z206" s="793"/>
      <c r="AA206" s="762" t="s">
        <v>323</v>
      </c>
      <c r="AB206" s="763"/>
      <c r="AC206" s="763"/>
      <c r="AD206" s="764"/>
    </row>
    <row r="207" spans="1:30" s="351" customFormat="1" ht="24.75" customHeight="1" thickBot="1">
      <c r="A207" s="787"/>
      <c r="B207" s="788"/>
      <c r="C207" s="765"/>
      <c r="D207" s="766"/>
      <c r="E207" s="766"/>
      <c r="F207" s="766"/>
      <c r="G207" s="767"/>
      <c r="H207" s="768"/>
      <c r="I207" s="769"/>
      <c r="J207" s="770"/>
      <c r="K207" s="771"/>
      <c r="L207" s="766"/>
      <c r="M207" s="766"/>
      <c r="N207" s="772"/>
      <c r="P207" s="352"/>
      <c r="Q207" s="787"/>
      <c r="R207" s="788"/>
      <c r="S207" s="765"/>
      <c r="T207" s="766"/>
      <c r="U207" s="766"/>
      <c r="V207" s="766"/>
      <c r="W207" s="767"/>
      <c r="X207" s="768"/>
      <c r="Y207" s="769"/>
      <c r="Z207" s="770"/>
      <c r="AA207" s="771"/>
      <c r="AB207" s="766"/>
      <c r="AC207" s="766"/>
      <c r="AD207" s="772"/>
    </row>
    <row r="208" spans="1:30" s="351" customFormat="1" ht="15" customHeight="1">
      <c r="A208" s="773" t="s">
        <v>325</v>
      </c>
      <c r="B208" s="774"/>
      <c r="C208" s="366" t="s">
        <v>326</v>
      </c>
      <c r="D208" s="366"/>
      <c r="E208" s="777" t="s">
        <v>327</v>
      </c>
      <c r="F208" s="778"/>
      <c r="G208" s="779"/>
      <c r="H208" s="777" t="s">
        <v>322</v>
      </c>
      <c r="I208" s="779"/>
      <c r="J208" s="780" t="s">
        <v>264</v>
      </c>
      <c r="K208" s="781"/>
      <c r="L208" s="777" t="s">
        <v>328</v>
      </c>
      <c r="M208" s="778"/>
      <c r="N208" s="782"/>
      <c r="P208" s="352"/>
      <c r="Q208" s="773" t="s">
        <v>325</v>
      </c>
      <c r="R208" s="774"/>
      <c r="S208" s="366" t="s">
        <v>326</v>
      </c>
      <c r="T208" s="366"/>
      <c r="U208" s="777" t="s">
        <v>327</v>
      </c>
      <c r="V208" s="778"/>
      <c r="W208" s="779"/>
      <c r="X208" s="777" t="s">
        <v>322</v>
      </c>
      <c r="Y208" s="779"/>
      <c r="Z208" s="780" t="s">
        <v>264</v>
      </c>
      <c r="AA208" s="781"/>
      <c r="AB208" s="777" t="s">
        <v>328</v>
      </c>
      <c r="AC208" s="778"/>
      <c r="AD208" s="782"/>
    </row>
    <row r="209" spans="1:30" s="351" customFormat="1" ht="22.5" customHeight="1">
      <c r="A209" s="775"/>
      <c r="B209" s="776"/>
      <c r="C209" s="759"/>
      <c r="D209" s="760"/>
      <c r="E209" s="756"/>
      <c r="F209" s="757"/>
      <c r="G209" s="761"/>
      <c r="H209" s="750"/>
      <c r="I209" s="751"/>
      <c r="J209" s="754"/>
      <c r="K209" s="755"/>
      <c r="L209" s="756"/>
      <c r="M209" s="757"/>
      <c r="N209" s="758"/>
      <c r="P209" s="352"/>
      <c r="Q209" s="775"/>
      <c r="R209" s="776"/>
      <c r="S209" s="759"/>
      <c r="T209" s="760"/>
      <c r="U209" s="756"/>
      <c r="V209" s="757"/>
      <c r="W209" s="761"/>
      <c r="X209" s="750"/>
      <c r="Y209" s="751"/>
      <c r="Z209" s="754"/>
      <c r="AA209" s="755"/>
      <c r="AB209" s="756"/>
      <c r="AC209" s="757"/>
      <c r="AD209" s="758"/>
    </row>
    <row r="210" spans="1:30" s="351" customFormat="1" ht="22.5" customHeight="1">
      <c r="A210" s="775"/>
      <c r="B210" s="776"/>
      <c r="C210" s="759"/>
      <c r="D210" s="760"/>
      <c r="E210" s="756"/>
      <c r="F210" s="757"/>
      <c r="G210" s="761"/>
      <c r="H210" s="750"/>
      <c r="I210" s="751"/>
      <c r="J210" s="754"/>
      <c r="K210" s="755"/>
      <c r="L210" s="756"/>
      <c r="M210" s="757"/>
      <c r="N210" s="758"/>
      <c r="P210" s="352"/>
      <c r="Q210" s="775"/>
      <c r="R210" s="776"/>
      <c r="S210" s="759"/>
      <c r="T210" s="760"/>
      <c r="U210" s="756"/>
      <c r="V210" s="757"/>
      <c r="W210" s="761"/>
      <c r="X210" s="750"/>
      <c r="Y210" s="751"/>
      <c r="Z210" s="754"/>
      <c r="AA210" s="755"/>
      <c r="AB210" s="756"/>
      <c r="AC210" s="757"/>
      <c r="AD210" s="758"/>
    </row>
    <row r="211" spans="1:30" s="351" customFormat="1" ht="22.5" customHeight="1" thickBot="1">
      <c r="A211" s="775"/>
      <c r="B211" s="776"/>
      <c r="C211" s="747"/>
      <c r="D211" s="748"/>
      <c r="E211" s="732"/>
      <c r="F211" s="733"/>
      <c r="G211" s="749"/>
      <c r="H211" s="750"/>
      <c r="I211" s="751"/>
      <c r="J211" s="752"/>
      <c r="K211" s="753"/>
      <c r="L211" s="732"/>
      <c r="M211" s="733"/>
      <c r="N211" s="734"/>
      <c r="P211" s="352"/>
      <c r="Q211" s="775"/>
      <c r="R211" s="776"/>
      <c r="S211" s="747"/>
      <c r="T211" s="748"/>
      <c r="U211" s="732"/>
      <c r="V211" s="733"/>
      <c r="W211" s="749"/>
      <c r="X211" s="750"/>
      <c r="Y211" s="751"/>
      <c r="Z211" s="752"/>
      <c r="AA211" s="753"/>
      <c r="AB211" s="732"/>
      <c r="AC211" s="733"/>
      <c r="AD211" s="734"/>
    </row>
    <row r="212" spans="1:30" s="351" customFormat="1" ht="22.5" customHeight="1" thickBot="1">
      <c r="A212" s="735" t="s">
        <v>329</v>
      </c>
      <c r="B212" s="736"/>
      <c r="C212" s="737"/>
      <c r="D212" s="738"/>
      <c r="E212" s="739"/>
      <c r="F212" s="739"/>
      <c r="G212" s="740"/>
      <c r="H212" s="741" t="s">
        <v>330</v>
      </c>
      <c r="I212" s="742"/>
      <c r="J212" s="742"/>
      <c r="K212" s="743"/>
      <c r="L212" s="744"/>
      <c r="M212" s="745"/>
      <c r="N212" s="746"/>
      <c r="P212" s="352"/>
      <c r="Q212" s="735" t="s">
        <v>331</v>
      </c>
      <c r="R212" s="736"/>
      <c r="S212" s="737"/>
      <c r="T212" s="738"/>
      <c r="U212" s="739"/>
      <c r="V212" s="739"/>
      <c r="W212" s="740"/>
      <c r="X212" s="741" t="s">
        <v>330</v>
      </c>
      <c r="Y212" s="742"/>
      <c r="Z212" s="742"/>
      <c r="AA212" s="743"/>
      <c r="AB212" s="744"/>
      <c r="AC212" s="745"/>
      <c r="AD212" s="746"/>
    </row>
    <row r="213" spans="1:30" s="351" customFormat="1" ht="22.5" customHeight="1" thickBot="1">
      <c r="A213" s="722" t="s">
        <v>332</v>
      </c>
      <c r="B213" s="723"/>
      <c r="C213" s="723"/>
      <c r="D213" s="723"/>
      <c r="E213" s="723"/>
      <c r="F213" s="724"/>
      <c r="G213" s="725" t="s">
        <v>333</v>
      </c>
      <c r="H213" s="726"/>
      <c r="I213" s="727"/>
      <c r="J213" s="728"/>
      <c r="K213" s="725" t="s">
        <v>334</v>
      </c>
      <c r="L213" s="726"/>
      <c r="M213" s="729"/>
      <c r="N213" s="730"/>
      <c r="P213" s="352"/>
      <c r="Q213" s="722" t="s">
        <v>335</v>
      </c>
      <c r="R213" s="723"/>
      <c r="S213" s="723"/>
      <c r="T213" s="723"/>
      <c r="U213" s="724"/>
      <c r="V213" s="725" t="s">
        <v>333</v>
      </c>
      <c r="W213" s="726"/>
      <c r="X213" s="727"/>
      <c r="Y213" s="728"/>
      <c r="Z213" s="725"/>
      <c r="AA213" s="731"/>
      <c r="AB213" s="367"/>
      <c r="AC213" s="719"/>
      <c r="AD213" s="720"/>
    </row>
    <row r="214" spans="1:30" s="351" customFormat="1" ht="7.5" customHeight="1">
      <c r="A214" s="368"/>
      <c r="B214" s="368"/>
      <c r="C214" s="369"/>
      <c r="D214" s="369"/>
      <c r="E214" s="369"/>
      <c r="F214" s="369"/>
      <c r="G214" s="369"/>
      <c r="H214" s="369"/>
      <c r="I214" s="369"/>
      <c r="J214" s="369"/>
      <c r="K214" s="369"/>
      <c r="L214" s="369"/>
      <c r="M214" s="369"/>
      <c r="N214" s="810"/>
      <c r="P214" s="352"/>
      <c r="Q214" s="370"/>
      <c r="R214" s="370"/>
      <c r="S214" s="371"/>
      <c r="T214" s="371"/>
      <c r="U214" s="371"/>
      <c r="V214" s="371"/>
      <c r="W214" s="370"/>
      <c r="X214" s="371"/>
      <c r="Y214" s="371"/>
      <c r="Z214" s="371"/>
      <c r="AA214" s="372"/>
      <c r="AB214" s="812"/>
      <c r="AC214" s="812"/>
    </row>
    <row r="215" spans="1:30" s="351" customFormat="1">
      <c r="A215" s="373" t="s">
        <v>336</v>
      </c>
      <c r="B215" s="373"/>
      <c r="C215" s="374"/>
      <c r="D215" s="374"/>
      <c r="E215" s="374"/>
      <c r="F215" s="374"/>
      <c r="G215" s="374"/>
      <c r="H215" s="374"/>
      <c r="I215" s="374"/>
      <c r="J215" s="374"/>
      <c r="K215" s="374"/>
      <c r="N215" s="811"/>
      <c r="P215" s="352"/>
      <c r="Q215" s="373" t="s">
        <v>336</v>
      </c>
      <c r="R215" s="373"/>
      <c r="S215" s="374"/>
      <c r="T215" s="371"/>
      <c r="U215" s="371"/>
      <c r="V215" s="371"/>
      <c r="W215" s="371"/>
      <c r="X215" s="371"/>
      <c r="Y215" s="371"/>
      <c r="Z215" s="371"/>
      <c r="AA215" s="372"/>
      <c r="AB215" s="813"/>
      <c r="AC215" s="813"/>
    </row>
    <row r="216" spans="1:30" s="351" customFormat="1">
      <c r="A216" s="373" t="s">
        <v>337</v>
      </c>
      <c r="B216" s="373"/>
      <c r="C216" s="374"/>
      <c r="D216" s="374"/>
      <c r="E216" s="374"/>
      <c r="F216" s="374"/>
      <c r="G216" s="374"/>
      <c r="H216" s="373"/>
      <c r="I216" s="374"/>
      <c r="J216" s="374"/>
      <c r="K216" s="374"/>
      <c r="N216" s="811"/>
      <c r="P216" s="352"/>
      <c r="Q216" s="373" t="s">
        <v>337</v>
      </c>
      <c r="R216" s="373"/>
      <c r="S216" s="374"/>
      <c r="T216" s="372"/>
      <c r="U216" s="372"/>
      <c r="V216" s="372"/>
      <c r="W216" s="372"/>
      <c r="X216" s="372"/>
      <c r="Y216" s="372"/>
      <c r="Z216" s="372"/>
      <c r="AA216" s="372"/>
      <c r="AB216" s="813"/>
      <c r="AC216" s="813"/>
    </row>
    <row r="217" spans="1:30" s="351" customFormat="1" ht="55.9" customHeight="1">
      <c r="A217" s="373"/>
      <c r="B217" s="373"/>
      <c r="C217" s="374"/>
      <c r="D217" s="374"/>
      <c r="E217" s="374"/>
      <c r="F217" s="374"/>
      <c r="G217" s="374"/>
      <c r="H217" s="374"/>
      <c r="I217" s="374"/>
      <c r="J217" s="374"/>
      <c r="K217" s="374"/>
      <c r="N217" s="811"/>
      <c r="P217" s="352"/>
      <c r="AB217" s="813"/>
      <c r="AC217" s="813"/>
    </row>
    <row r="218" spans="1:30" s="351" customFormat="1" ht="42" customHeight="1">
      <c r="A218" s="721" t="s">
        <v>309</v>
      </c>
      <c r="B218" s="721"/>
      <c r="C218" s="721"/>
      <c r="D218" s="721"/>
      <c r="E218" s="721"/>
      <c r="F218" s="721"/>
      <c r="G218" s="721"/>
      <c r="H218" s="721"/>
      <c r="I218" s="721"/>
      <c r="J218" s="721"/>
      <c r="K218" s="721"/>
      <c r="L218" s="721"/>
      <c r="M218" s="721"/>
      <c r="N218" s="721"/>
      <c r="P218" s="352"/>
      <c r="Q218" s="721" t="s">
        <v>310</v>
      </c>
      <c r="R218" s="721"/>
      <c r="S218" s="721"/>
      <c r="T218" s="721"/>
      <c r="U218" s="721"/>
      <c r="V218" s="721"/>
      <c r="W218" s="721"/>
      <c r="X218" s="721"/>
      <c r="Y218" s="721"/>
      <c r="Z218" s="721"/>
      <c r="AA218" s="721"/>
      <c r="AB218" s="721"/>
      <c r="AC218" s="721"/>
    </row>
    <row r="219" spans="1:30" s="351" customFormat="1" ht="23.25" customHeight="1" thickBot="1">
      <c r="A219" s="353"/>
      <c r="B219" s="354"/>
      <c r="D219" s="814"/>
      <c r="E219" s="814"/>
      <c r="F219" s="814"/>
      <c r="G219" s="814"/>
      <c r="H219" s="814"/>
      <c r="I219" s="814"/>
      <c r="J219" s="814"/>
      <c r="K219" s="814"/>
      <c r="L219" s="815" t="s">
        <v>255</v>
      </c>
      <c r="M219" s="815"/>
      <c r="N219" s="815"/>
      <c r="P219" s="352"/>
      <c r="Q219" s="816"/>
      <c r="R219" s="816"/>
      <c r="S219" s="816"/>
      <c r="T219" s="814"/>
      <c r="U219" s="814"/>
      <c r="V219" s="814"/>
      <c r="W219" s="814"/>
      <c r="X219" s="814"/>
      <c r="Y219" s="814"/>
      <c r="Z219" s="814"/>
      <c r="AA219" s="815" t="s">
        <v>255</v>
      </c>
      <c r="AB219" s="815"/>
      <c r="AC219" s="815"/>
    </row>
    <row r="220" spans="1:30" s="358" customFormat="1" ht="15" customHeight="1">
      <c r="A220" s="355" t="s">
        <v>311</v>
      </c>
      <c r="B220" s="356"/>
      <c r="C220" s="357" t="s">
        <v>271</v>
      </c>
      <c r="D220" s="794">
        <f>②選手情報入力!$E$23</f>
        <v>0</v>
      </c>
      <c r="E220" s="795"/>
      <c r="F220" s="795"/>
      <c r="G220" s="795"/>
      <c r="H220" s="796"/>
      <c r="I220" s="797" t="s">
        <v>312</v>
      </c>
      <c r="J220" s="798"/>
      <c r="K220" s="800">
        <f>①団体情報入力!$D$5</f>
        <v>0</v>
      </c>
      <c r="L220" s="801"/>
      <c r="M220" s="801"/>
      <c r="N220" s="802"/>
      <c r="P220" s="359"/>
      <c r="Q220" s="355" t="s">
        <v>311</v>
      </c>
      <c r="R220" s="356"/>
      <c r="S220" s="357" t="s">
        <v>271</v>
      </c>
      <c r="T220" s="794">
        <f>②選手情報入力!$E$23</f>
        <v>0</v>
      </c>
      <c r="U220" s="795"/>
      <c r="V220" s="795"/>
      <c r="W220" s="795"/>
      <c r="X220" s="796"/>
      <c r="Y220" s="797" t="s">
        <v>312</v>
      </c>
      <c r="Z220" s="798"/>
      <c r="AA220" s="800">
        <f>①団体情報入力!$D$5</f>
        <v>0</v>
      </c>
      <c r="AB220" s="801"/>
      <c r="AC220" s="801"/>
      <c r="AD220" s="802"/>
    </row>
    <row r="221" spans="1:30" s="351" customFormat="1" ht="35.25" customHeight="1" thickBot="1">
      <c r="A221" s="806" t="str">
        <f>IF(②選手情報入力!$B$23="","",②選手情報入力!$B$23)</f>
        <v/>
      </c>
      <c r="B221" s="807"/>
      <c r="C221" s="360" t="s">
        <v>286</v>
      </c>
      <c r="D221" s="808">
        <f>②選手情報入力!$D$23</f>
        <v>0</v>
      </c>
      <c r="E221" s="809"/>
      <c r="F221" s="809"/>
      <c r="G221" s="809"/>
      <c r="H221" s="807"/>
      <c r="I221" s="735"/>
      <c r="J221" s="799"/>
      <c r="K221" s="803"/>
      <c r="L221" s="804"/>
      <c r="M221" s="804"/>
      <c r="N221" s="805"/>
      <c r="P221" s="352"/>
      <c r="Q221" s="806" t="str">
        <f>IF(②選手情報入力!$B$23="","",②選手情報入力!$B$23)</f>
        <v/>
      </c>
      <c r="R221" s="807"/>
      <c r="S221" s="360" t="s">
        <v>286</v>
      </c>
      <c r="T221" s="808">
        <f>②選手情報入力!$D$23</f>
        <v>0</v>
      </c>
      <c r="U221" s="809"/>
      <c r="V221" s="809"/>
      <c r="W221" s="809"/>
      <c r="X221" s="807"/>
      <c r="Y221" s="735"/>
      <c r="Z221" s="799"/>
      <c r="AA221" s="803"/>
      <c r="AB221" s="804"/>
      <c r="AC221" s="804"/>
      <c r="AD221" s="805"/>
    </row>
    <row r="222" spans="1:30" s="351" customFormat="1" ht="30" customHeight="1">
      <c r="A222" s="783" t="s">
        <v>313</v>
      </c>
      <c r="B222" s="784"/>
      <c r="C222" s="783" t="s">
        <v>314</v>
      </c>
      <c r="D222" s="784"/>
      <c r="E222" s="789">
        <f>②選手情報入力!$J$23</f>
        <v>0</v>
      </c>
      <c r="F222" s="789"/>
      <c r="G222" s="361" t="s">
        <v>315</v>
      </c>
      <c r="H222" s="790" t="s">
        <v>316</v>
      </c>
      <c r="I222" s="784"/>
      <c r="J222" s="791"/>
      <c r="K222" s="362"/>
      <c r="L222" s="363" t="s">
        <v>317</v>
      </c>
      <c r="M222" s="364"/>
      <c r="N222" s="365" t="s">
        <v>318</v>
      </c>
      <c r="P222" s="352"/>
      <c r="Q222" s="783" t="s">
        <v>313</v>
      </c>
      <c r="R222" s="784"/>
      <c r="S222" s="783" t="s">
        <v>314</v>
      </c>
      <c r="T222" s="784"/>
      <c r="U222" s="789">
        <f>②選手情報入力!$J$23</f>
        <v>0</v>
      </c>
      <c r="V222" s="789"/>
      <c r="W222" s="361" t="s">
        <v>315</v>
      </c>
      <c r="X222" s="790" t="s">
        <v>316</v>
      </c>
      <c r="Y222" s="784"/>
      <c r="Z222" s="791"/>
      <c r="AA222" s="362"/>
      <c r="AB222" s="363" t="s">
        <v>317</v>
      </c>
      <c r="AC222" s="364"/>
      <c r="AD222" s="365" t="s">
        <v>318</v>
      </c>
    </row>
    <row r="223" spans="1:30" s="351" customFormat="1" ht="15.75" customHeight="1">
      <c r="A223" s="785"/>
      <c r="B223" s="786"/>
      <c r="C223" s="792" t="s">
        <v>321</v>
      </c>
      <c r="D223" s="763"/>
      <c r="E223" s="763"/>
      <c r="F223" s="763"/>
      <c r="G223" s="793"/>
      <c r="H223" s="762" t="s">
        <v>322</v>
      </c>
      <c r="I223" s="763"/>
      <c r="J223" s="793"/>
      <c r="K223" s="762" t="s">
        <v>323</v>
      </c>
      <c r="L223" s="763"/>
      <c r="M223" s="763"/>
      <c r="N223" s="764"/>
      <c r="P223" s="352"/>
      <c r="Q223" s="785"/>
      <c r="R223" s="786"/>
      <c r="S223" s="792" t="s">
        <v>321</v>
      </c>
      <c r="T223" s="763"/>
      <c r="U223" s="763"/>
      <c r="V223" s="763"/>
      <c r="W223" s="793"/>
      <c r="X223" s="762" t="s">
        <v>322</v>
      </c>
      <c r="Y223" s="763"/>
      <c r="Z223" s="793"/>
      <c r="AA223" s="762" t="s">
        <v>323</v>
      </c>
      <c r="AB223" s="763"/>
      <c r="AC223" s="763"/>
      <c r="AD223" s="764"/>
    </row>
    <row r="224" spans="1:30" s="351" customFormat="1" ht="24.75" customHeight="1" thickBot="1">
      <c r="A224" s="787"/>
      <c r="B224" s="788"/>
      <c r="C224" s="765"/>
      <c r="D224" s="766"/>
      <c r="E224" s="766"/>
      <c r="F224" s="766"/>
      <c r="G224" s="767"/>
      <c r="H224" s="768"/>
      <c r="I224" s="769"/>
      <c r="J224" s="770"/>
      <c r="K224" s="771"/>
      <c r="L224" s="766"/>
      <c r="M224" s="766"/>
      <c r="N224" s="772"/>
      <c r="P224" s="352"/>
      <c r="Q224" s="787"/>
      <c r="R224" s="788"/>
      <c r="S224" s="765"/>
      <c r="T224" s="766"/>
      <c r="U224" s="766"/>
      <c r="V224" s="766"/>
      <c r="W224" s="767"/>
      <c r="X224" s="768"/>
      <c r="Y224" s="769"/>
      <c r="Z224" s="770"/>
      <c r="AA224" s="771"/>
      <c r="AB224" s="766"/>
      <c r="AC224" s="766"/>
      <c r="AD224" s="772"/>
    </row>
    <row r="225" spans="1:30" s="351" customFormat="1" ht="15" customHeight="1">
      <c r="A225" s="773" t="s">
        <v>325</v>
      </c>
      <c r="B225" s="774"/>
      <c r="C225" s="366" t="s">
        <v>326</v>
      </c>
      <c r="D225" s="366"/>
      <c r="E225" s="777" t="s">
        <v>327</v>
      </c>
      <c r="F225" s="778"/>
      <c r="G225" s="779"/>
      <c r="H225" s="777" t="s">
        <v>322</v>
      </c>
      <c r="I225" s="779"/>
      <c r="J225" s="780" t="s">
        <v>264</v>
      </c>
      <c r="K225" s="781"/>
      <c r="L225" s="777" t="s">
        <v>328</v>
      </c>
      <c r="M225" s="778"/>
      <c r="N225" s="782"/>
      <c r="P225" s="352"/>
      <c r="Q225" s="773" t="s">
        <v>325</v>
      </c>
      <c r="R225" s="774"/>
      <c r="S225" s="366" t="s">
        <v>326</v>
      </c>
      <c r="T225" s="366"/>
      <c r="U225" s="777" t="s">
        <v>327</v>
      </c>
      <c r="V225" s="778"/>
      <c r="W225" s="779"/>
      <c r="X225" s="777" t="s">
        <v>322</v>
      </c>
      <c r="Y225" s="779"/>
      <c r="Z225" s="780" t="s">
        <v>264</v>
      </c>
      <c r="AA225" s="781"/>
      <c r="AB225" s="777" t="s">
        <v>328</v>
      </c>
      <c r="AC225" s="778"/>
      <c r="AD225" s="782"/>
    </row>
    <row r="226" spans="1:30" s="351" customFormat="1" ht="22.5" customHeight="1">
      <c r="A226" s="775"/>
      <c r="B226" s="776"/>
      <c r="C226" s="759"/>
      <c r="D226" s="760"/>
      <c r="E226" s="756"/>
      <c r="F226" s="757"/>
      <c r="G226" s="761"/>
      <c r="H226" s="750"/>
      <c r="I226" s="751"/>
      <c r="J226" s="754"/>
      <c r="K226" s="755"/>
      <c r="L226" s="756"/>
      <c r="M226" s="757"/>
      <c r="N226" s="758"/>
      <c r="P226" s="352"/>
      <c r="Q226" s="775"/>
      <c r="R226" s="776"/>
      <c r="S226" s="759"/>
      <c r="T226" s="760"/>
      <c r="U226" s="756"/>
      <c r="V226" s="757"/>
      <c r="W226" s="761"/>
      <c r="X226" s="750"/>
      <c r="Y226" s="751"/>
      <c r="Z226" s="754"/>
      <c r="AA226" s="755"/>
      <c r="AB226" s="756"/>
      <c r="AC226" s="757"/>
      <c r="AD226" s="758"/>
    </row>
    <row r="227" spans="1:30" s="351" customFormat="1" ht="22.5" customHeight="1">
      <c r="A227" s="775"/>
      <c r="B227" s="776"/>
      <c r="C227" s="759"/>
      <c r="D227" s="760"/>
      <c r="E227" s="756"/>
      <c r="F227" s="757"/>
      <c r="G227" s="761"/>
      <c r="H227" s="750"/>
      <c r="I227" s="751"/>
      <c r="J227" s="754"/>
      <c r="K227" s="755"/>
      <c r="L227" s="756"/>
      <c r="M227" s="757"/>
      <c r="N227" s="758"/>
      <c r="P227" s="352"/>
      <c r="Q227" s="775"/>
      <c r="R227" s="776"/>
      <c r="S227" s="759"/>
      <c r="T227" s="760"/>
      <c r="U227" s="756"/>
      <c r="V227" s="757"/>
      <c r="W227" s="761"/>
      <c r="X227" s="750"/>
      <c r="Y227" s="751"/>
      <c r="Z227" s="754"/>
      <c r="AA227" s="755"/>
      <c r="AB227" s="756"/>
      <c r="AC227" s="757"/>
      <c r="AD227" s="758"/>
    </row>
    <row r="228" spans="1:30" s="351" customFormat="1" ht="22.5" customHeight="1" thickBot="1">
      <c r="A228" s="775"/>
      <c r="B228" s="776"/>
      <c r="C228" s="747"/>
      <c r="D228" s="748"/>
      <c r="E228" s="732"/>
      <c r="F228" s="733"/>
      <c r="G228" s="749"/>
      <c r="H228" s="750"/>
      <c r="I228" s="751"/>
      <c r="J228" s="752"/>
      <c r="K228" s="753"/>
      <c r="L228" s="732"/>
      <c r="M228" s="733"/>
      <c r="N228" s="734"/>
      <c r="P228" s="352"/>
      <c r="Q228" s="775"/>
      <c r="R228" s="776"/>
      <c r="S228" s="747"/>
      <c r="T228" s="748"/>
      <c r="U228" s="732"/>
      <c r="V228" s="733"/>
      <c r="W228" s="749"/>
      <c r="X228" s="750"/>
      <c r="Y228" s="751"/>
      <c r="Z228" s="752"/>
      <c r="AA228" s="753"/>
      <c r="AB228" s="732"/>
      <c r="AC228" s="733"/>
      <c r="AD228" s="734"/>
    </row>
    <row r="229" spans="1:30" s="351" customFormat="1" ht="22.5" customHeight="1" thickBot="1">
      <c r="A229" s="735" t="s">
        <v>329</v>
      </c>
      <c r="B229" s="736"/>
      <c r="C229" s="737"/>
      <c r="D229" s="738"/>
      <c r="E229" s="739"/>
      <c r="F229" s="739"/>
      <c r="G229" s="740"/>
      <c r="H229" s="741" t="s">
        <v>330</v>
      </c>
      <c r="I229" s="742"/>
      <c r="J229" s="742"/>
      <c r="K229" s="743"/>
      <c r="L229" s="744"/>
      <c r="M229" s="745"/>
      <c r="N229" s="746"/>
      <c r="P229" s="352"/>
      <c r="Q229" s="735" t="s">
        <v>331</v>
      </c>
      <c r="R229" s="736"/>
      <c r="S229" s="737"/>
      <c r="T229" s="738"/>
      <c r="U229" s="739"/>
      <c r="V229" s="739"/>
      <c r="W229" s="740"/>
      <c r="X229" s="741" t="s">
        <v>330</v>
      </c>
      <c r="Y229" s="742"/>
      <c r="Z229" s="742"/>
      <c r="AA229" s="743"/>
      <c r="AB229" s="744"/>
      <c r="AC229" s="745"/>
      <c r="AD229" s="746"/>
    </row>
    <row r="230" spans="1:30" s="351" customFormat="1" ht="22.5" customHeight="1" thickBot="1">
      <c r="A230" s="722" t="s">
        <v>332</v>
      </c>
      <c r="B230" s="723"/>
      <c r="C230" s="723"/>
      <c r="D230" s="723"/>
      <c r="E230" s="723"/>
      <c r="F230" s="724"/>
      <c r="G230" s="725" t="s">
        <v>333</v>
      </c>
      <c r="H230" s="726"/>
      <c r="I230" s="727"/>
      <c r="J230" s="728"/>
      <c r="K230" s="725" t="s">
        <v>334</v>
      </c>
      <c r="L230" s="726"/>
      <c r="M230" s="729"/>
      <c r="N230" s="730"/>
      <c r="P230" s="352"/>
      <c r="Q230" s="722" t="s">
        <v>335</v>
      </c>
      <c r="R230" s="723"/>
      <c r="S230" s="723"/>
      <c r="T230" s="723"/>
      <c r="U230" s="724"/>
      <c r="V230" s="725" t="s">
        <v>333</v>
      </c>
      <c r="W230" s="726"/>
      <c r="X230" s="727"/>
      <c r="Y230" s="728"/>
      <c r="Z230" s="725"/>
      <c r="AA230" s="731"/>
      <c r="AB230" s="367"/>
      <c r="AC230" s="719"/>
      <c r="AD230" s="720"/>
    </row>
    <row r="231" spans="1:30" s="351" customFormat="1" ht="7.5" customHeight="1">
      <c r="A231" s="368"/>
      <c r="B231" s="368"/>
      <c r="C231" s="369"/>
      <c r="D231" s="369"/>
      <c r="E231" s="369"/>
      <c r="F231" s="369"/>
      <c r="G231" s="369"/>
      <c r="H231" s="369"/>
      <c r="I231" s="369"/>
      <c r="J231" s="369"/>
      <c r="K231" s="369"/>
      <c r="L231" s="369"/>
      <c r="M231" s="369"/>
      <c r="N231" s="328"/>
      <c r="P231" s="352"/>
      <c r="Q231" s="370"/>
      <c r="R231" s="370"/>
      <c r="S231" s="371"/>
      <c r="T231" s="371"/>
      <c r="U231" s="371"/>
      <c r="V231" s="371"/>
      <c r="W231" s="370"/>
      <c r="X231" s="371"/>
      <c r="Y231" s="371"/>
      <c r="Z231" s="371"/>
      <c r="AA231" s="372"/>
      <c r="AB231" s="328"/>
      <c r="AC231" s="328"/>
    </row>
    <row r="232" spans="1:30" s="351" customFormat="1">
      <c r="A232" s="373" t="s">
        <v>336</v>
      </c>
      <c r="B232" s="373"/>
      <c r="C232" s="374"/>
      <c r="D232" s="374"/>
      <c r="E232" s="374"/>
      <c r="F232" s="374"/>
      <c r="G232" s="374"/>
      <c r="H232" s="374"/>
      <c r="I232" s="374"/>
      <c r="J232" s="374"/>
      <c r="K232" s="374"/>
      <c r="N232" s="328"/>
      <c r="P232" s="352"/>
      <c r="Q232" s="373" t="s">
        <v>336</v>
      </c>
      <c r="R232" s="373"/>
      <c r="S232" s="374"/>
      <c r="T232" s="371"/>
      <c r="U232" s="371"/>
      <c r="V232" s="371"/>
      <c r="W232" s="371"/>
      <c r="X232" s="371"/>
      <c r="Y232" s="371"/>
      <c r="Z232" s="371"/>
      <c r="AA232" s="372"/>
      <c r="AB232" s="328"/>
      <c r="AC232" s="328"/>
    </row>
    <row r="233" spans="1:30" s="351" customFormat="1">
      <c r="A233" s="373" t="s">
        <v>337</v>
      </c>
      <c r="B233" s="373"/>
      <c r="C233" s="374"/>
      <c r="D233" s="374"/>
      <c r="E233" s="374"/>
      <c r="F233" s="374"/>
      <c r="G233" s="374"/>
      <c r="H233" s="373"/>
      <c r="I233" s="374"/>
      <c r="J233" s="374"/>
      <c r="K233" s="374"/>
      <c r="N233" s="328"/>
      <c r="P233" s="352"/>
      <c r="Q233" s="373" t="s">
        <v>337</v>
      </c>
      <c r="R233" s="373"/>
      <c r="S233" s="374"/>
      <c r="T233" s="372"/>
      <c r="U233" s="372"/>
      <c r="V233" s="372"/>
      <c r="W233" s="372"/>
      <c r="X233" s="372"/>
      <c r="Y233" s="372"/>
      <c r="Z233" s="372"/>
      <c r="AA233" s="372"/>
      <c r="AB233" s="328"/>
      <c r="AC233" s="328"/>
    </row>
    <row r="234" spans="1:30" s="351" customFormat="1" ht="42" customHeight="1">
      <c r="A234" s="721" t="s">
        <v>309</v>
      </c>
      <c r="B234" s="721"/>
      <c r="C234" s="721"/>
      <c r="D234" s="721"/>
      <c r="E234" s="721"/>
      <c r="F234" s="721"/>
      <c r="G234" s="721"/>
      <c r="H234" s="721"/>
      <c r="I234" s="721"/>
      <c r="J234" s="721"/>
      <c r="K234" s="721"/>
      <c r="L234" s="721"/>
      <c r="M234" s="721"/>
      <c r="N234" s="721"/>
      <c r="P234" s="352"/>
      <c r="Q234" s="721" t="s">
        <v>310</v>
      </c>
      <c r="R234" s="721"/>
      <c r="S234" s="721"/>
      <c r="T234" s="721"/>
      <c r="U234" s="721"/>
      <c r="V234" s="721"/>
      <c r="W234" s="721"/>
      <c r="X234" s="721"/>
      <c r="Y234" s="721"/>
      <c r="Z234" s="721"/>
      <c r="AA234" s="721"/>
      <c r="AB234" s="721"/>
      <c r="AC234" s="721"/>
    </row>
    <row r="235" spans="1:30" s="351" customFormat="1" ht="23.25" customHeight="1" thickBot="1">
      <c r="A235" s="353"/>
      <c r="B235" s="354"/>
      <c r="D235" s="814"/>
      <c r="E235" s="814"/>
      <c r="F235" s="814"/>
      <c r="G235" s="814"/>
      <c r="H235" s="814"/>
      <c r="I235" s="814"/>
      <c r="J235" s="814"/>
      <c r="K235" s="814"/>
      <c r="L235" s="815" t="s">
        <v>255</v>
      </c>
      <c r="M235" s="815"/>
      <c r="N235" s="815"/>
      <c r="P235" s="352"/>
      <c r="Q235" s="816"/>
      <c r="R235" s="816"/>
      <c r="S235" s="816"/>
      <c r="T235" s="814"/>
      <c r="U235" s="814"/>
      <c r="V235" s="814"/>
      <c r="W235" s="814"/>
      <c r="X235" s="814"/>
      <c r="Y235" s="814"/>
      <c r="Z235" s="814"/>
      <c r="AA235" s="815" t="s">
        <v>255</v>
      </c>
      <c r="AB235" s="815"/>
      <c r="AC235" s="815"/>
    </row>
    <row r="236" spans="1:30" s="358" customFormat="1" ht="15" customHeight="1">
      <c r="A236" s="355" t="s">
        <v>311</v>
      </c>
      <c r="B236" s="356"/>
      <c r="C236" s="357" t="s">
        <v>271</v>
      </c>
      <c r="D236" s="794">
        <f>②選手情報入力!$E$24</f>
        <v>0</v>
      </c>
      <c r="E236" s="795"/>
      <c r="F236" s="795"/>
      <c r="G236" s="795"/>
      <c r="H236" s="796"/>
      <c r="I236" s="797" t="s">
        <v>312</v>
      </c>
      <c r="J236" s="798"/>
      <c r="K236" s="800">
        <f>①団体情報入力!$D$5</f>
        <v>0</v>
      </c>
      <c r="L236" s="801"/>
      <c r="M236" s="801"/>
      <c r="N236" s="802"/>
      <c r="P236" s="359"/>
      <c r="Q236" s="355" t="s">
        <v>311</v>
      </c>
      <c r="R236" s="356"/>
      <c r="S236" s="357" t="s">
        <v>271</v>
      </c>
      <c r="T236" s="794">
        <f>②選手情報入力!$E$24</f>
        <v>0</v>
      </c>
      <c r="U236" s="795"/>
      <c r="V236" s="795"/>
      <c r="W236" s="795"/>
      <c r="X236" s="796"/>
      <c r="Y236" s="797" t="s">
        <v>312</v>
      </c>
      <c r="Z236" s="798"/>
      <c r="AA236" s="800">
        <f>①団体情報入力!$D$5</f>
        <v>0</v>
      </c>
      <c r="AB236" s="801"/>
      <c r="AC236" s="801"/>
      <c r="AD236" s="802"/>
    </row>
    <row r="237" spans="1:30" s="351" customFormat="1" ht="35.25" customHeight="1" thickBot="1">
      <c r="A237" s="806" t="str">
        <f>IF(②選手情報入力!$B$24="","",②選手情報入力!$B$24)</f>
        <v/>
      </c>
      <c r="B237" s="807"/>
      <c r="C237" s="360" t="s">
        <v>286</v>
      </c>
      <c r="D237" s="808">
        <f>②選手情報入力!$D$24</f>
        <v>0</v>
      </c>
      <c r="E237" s="809"/>
      <c r="F237" s="809"/>
      <c r="G237" s="809"/>
      <c r="H237" s="807"/>
      <c r="I237" s="735"/>
      <c r="J237" s="799"/>
      <c r="K237" s="803"/>
      <c r="L237" s="804"/>
      <c r="M237" s="804"/>
      <c r="N237" s="805"/>
      <c r="P237" s="352"/>
      <c r="Q237" s="806" t="str">
        <f>IF(②選手情報入力!$B$24="","",②選手情報入力!$B$24)</f>
        <v/>
      </c>
      <c r="R237" s="807"/>
      <c r="S237" s="360" t="s">
        <v>286</v>
      </c>
      <c r="T237" s="808">
        <f>②選手情報入力!$D$24</f>
        <v>0</v>
      </c>
      <c r="U237" s="809"/>
      <c r="V237" s="809"/>
      <c r="W237" s="809"/>
      <c r="X237" s="807"/>
      <c r="Y237" s="735"/>
      <c r="Z237" s="799"/>
      <c r="AA237" s="803"/>
      <c r="AB237" s="804"/>
      <c r="AC237" s="804"/>
      <c r="AD237" s="805"/>
    </row>
    <row r="238" spans="1:30" s="351" customFormat="1" ht="30" customHeight="1">
      <c r="A238" s="783" t="s">
        <v>313</v>
      </c>
      <c r="B238" s="784"/>
      <c r="C238" s="783" t="s">
        <v>314</v>
      </c>
      <c r="D238" s="784"/>
      <c r="E238" s="789">
        <f>②選手情報入力!$J$24</f>
        <v>0</v>
      </c>
      <c r="F238" s="789"/>
      <c r="G238" s="361" t="s">
        <v>315</v>
      </c>
      <c r="H238" s="790" t="s">
        <v>316</v>
      </c>
      <c r="I238" s="784"/>
      <c r="J238" s="791"/>
      <c r="K238" s="362"/>
      <c r="L238" s="363" t="s">
        <v>317</v>
      </c>
      <c r="M238" s="364"/>
      <c r="N238" s="365" t="s">
        <v>318</v>
      </c>
      <c r="P238" s="352"/>
      <c r="Q238" s="783" t="s">
        <v>313</v>
      </c>
      <c r="R238" s="784"/>
      <c r="S238" s="783" t="s">
        <v>314</v>
      </c>
      <c r="T238" s="784"/>
      <c r="U238" s="789">
        <f>②選手情報入力!$J$24</f>
        <v>0</v>
      </c>
      <c r="V238" s="789"/>
      <c r="W238" s="361" t="s">
        <v>315</v>
      </c>
      <c r="X238" s="790" t="s">
        <v>316</v>
      </c>
      <c r="Y238" s="784"/>
      <c r="Z238" s="791"/>
      <c r="AA238" s="362"/>
      <c r="AB238" s="363" t="s">
        <v>317</v>
      </c>
      <c r="AC238" s="364"/>
      <c r="AD238" s="365" t="s">
        <v>318</v>
      </c>
    </row>
    <row r="239" spans="1:30" s="351" customFormat="1" ht="15.75" customHeight="1">
      <c r="A239" s="785"/>
      <c r="B239" s="786"/>
      <c r="C239" s="792" t="s">
        <v>321</v>
      </c>
      <c r="D239" s="763"/>
      <c r="E239" s="763"/>
      <c r="F239" s="763"/>
      <c r="G239" s="793"/>
      <c r="H239" s="762" t="s">
        <v>322</v>
      </c>
      <c r="I239" s="763"/>
      <c r="J239" s="793"/>
      <c r="K239" s="762" t="s">
        <v>323</v>
      </c>
      <c r="L239" s="763"/>
      <c r="M239" s="763"/>
      <c r="N239" s="764"/>
      <c r="P239" s="352"/>
      <c r="Q239" s="785"/>
      <c r="R239" s="786"/>
      <c r="S239" s="792" t="s">
        <v>321</v>
      </c>
      <c r="T239" s="763"/>
      <c r="U239" s="763"/>
      <c r="V239" s="763"/>
      <c r="W239" s="793"/>
      <c r="X239" s="762" t="s">
        <v>322</v>
      </c>
      <c r="Y239" s="763"/>
      <c r="Z239" s="793"/>
      <c r="AA239" s="762" t="s">
        <v>323</v>
      </c>
      <c r="AB239" s="763"/>
      <c r="AC239" s="763"/>
      <c r="AD239" s="764"/>
    </row>
    <row r="240" spans="1:30" s="351" customFormat="1" ht="24.75" customHeight="1" thickBot="1">
      <c r="A240" s="787"/>
      <c r="B240" s="788"/>
      <c r="C240" s="765"/>
      <c r="D240" s="766"/>
      <c r="E240" s="766"/>
      <c r="F240" s="766"/>
      <c r="G240" s="767"/>
      <c r="H240" s="768"/>
      <c r="I240" s="769"/>
      <c r="J240" s="770"/>
      <c r="K240" s="771"/>
      <c r="L240" s="766"/>
      <c r="M240" s="766"/>
      <c r="N240" s="772"/>
      <c r="P240" s="352"/>
      <c r="Q240" s="787"/>
      <c r="R240" s="788"/>
      <c r="S240" s="765"/>
      <c r="T240" s="766"/>
      <c r="U240" s="766"/>
      <c r="V240" s="766"/>
      <c r="W240" s="767"/>
      <c r="X240" s="768"/>
      <c r="Y240" s="769"/>
      <c r="Z240" s="770"/>
      <c r="AA240" s="771"/>
      <c r="AB240" s="766"/>
      <c r="AC240" s="766"/>
      <c r="AD240" s="772"/>
    </row>
    <row r="241" spans="1:30" s="351" customFormat="1" ht="15" customHeight="1">
      <c r="A241" s="773" t="s">
        <v>325</v>
      </c>
      <c r="B241" s="774"/>
      <c r="C241" s="366" t="s">
        <v>326</v>
      </c>
      <c r="D241" s="366"/>
      <c r="E241" s="777" t="s">
        <v>327</v>
      </c>
      <c r="F241" s="778"/>
      <c r="G241" s="779"/>
      <c r="H241" s="777" t="s">
        <v>322</v>
      </c>
      <c r="I241" s="779"/>
      <c r="J241" s="780" t="s">
        <v>264</v>
      </c>
      <c r="K241" s="781"/>
      <c r="L241" s="777" t="s">
        <v>328</v>
      </c>
      <c r="M241" s="778"/>
      <c r="N241" s="782"/>
      <c r="P241" s="352"/>
      <c r="Q241" s="773" t="s">
        <v>325</v>
      </c>
      <c r="R241" s="774"/>
      <c r="S241" s="366" t="s">
        <v>326</v>
      </c>
      <c r="T241" s="366"/>
      <c r="U241" s="777" t="s">
        <v>327</v>
      </c>
      <c r="V241" s="778"/>
      <c r="W241" s="779"/>
      <c r="X241" s="777" t="s">
        <v>322</v>
      </c>
      <c r="Y241" s="779"/>
      <c r="Z241" s="780" t="s">
        <v>264</v>
      </c>
      <c r="AA241" s="781"/>
      <c r="AB241" s="777" t="s">
        <v>328</v>
      </c>
      <c r="AC241" s="778"/>
      <c r="AD241" s="782"/>
    </row>
    <row r="242" spans="1:30" s="351" customFormat="1" ht="22.5" customHeight="1">
      <c r="A242" s="775"/>
      <c r="B242" s="776"/>
      <c r="C242" s="759"/>
      <c r="D242" s="760"/>
      <c r="E242" s="756"/>
      <c r="F242" s="757"/>
      <c r="G242" s="761"/>
      <c r="H242" s="750"/>
      <c r="I242" s="751"/>
      <c r="J242" s="754"/>
      <c r="K242" s="755"/>
      <c r="L242" s="756"/>
      <c r="M242" s="757"/>
      <c r="N242" s="758"/>
      <c r="P242" s="352"/>
      <c r="Q242" s="775"/>
      <c r="R242" s="776"/>
      <c r="S242" s="759"/>
      <c r="T242" s="760"/>
      <c r="U242" s="756"/>
      <c r="V242" s="757"/>
      <c r="W242" s="761"/>
      <c r="X242" s="750"/>
      <c r="Y242" s="751"/>
      <c r="Z242" s="754"/>
      <c r="AA242" s="755"/>
      <c r="AB242" s="756"/>
      <c r="AC242" s="757"/>
      <c r="AD242" s="758"/>
    </row>
    <row r="243" spans="1:30" s="351" customFormat="1" ht="22.5" customHeight="1">
      <c r="A243" s="775"/>
      <c r="B243" s="776"/>
      <c r="C243" s="759"/>
      <c r="D243" s="760"/>
      <c r="E243" s="756"/>
      <c r="F243" s="757"/>
      <c r="G243" s="761"/>
      <c r="H243" s="750"/>
      <c r="I243" s="751"/>
      <c r="J243" s="754"/>
      <c r="K243" s="755"/>
      <c r="L243" s="756"/>
      <c r="M243" s="757"/>
      <c r="N243" s="758"/>
      <c r="P243" s="352"/>
      <c r="Q243" s="775"/>
      <c r="R243" s="776"/>
      <c r="S243" s="759"/>
      <c r="T243" s="760"/>
      <c r="U243" s="756"/>
      <c r="V243" s="757"/>
      <c r="W243" s="761"/>
      <c r="X243" s="750"/>
      <c r="Y243" s="751"/>
      <c r="Z243" s="754"/>
      <c r="AA243" s="755"/>
      <c r="AB243" s="756"/>
      <c r="AC243" s="757"/>
      <c r="AD243" s="758"/>
    </row>
    <row r="244" spans="1:30" s="351" customFormat="1" ht="22.5" customHeight="1" thickBot="1">
      <c r="A244" s="775"/>
      <c r="B244" s="776"/>
      <c r="C244" s="747"/>
      <c r="D244" s="748"/>
      <c r="E244" s="732"/>
      <c r="F244" s="733"/>
      <c r="G244" s="749"/>
      <c r="H244" s="750"/>
      <c r="I244" s="751"/>
      <c r="J244" s="752"/>
      <c r="K244" s="753"/>
      <c r="L244" s="732"/>
      <c r="M244" s="733"/>
      <c r="N244" s="734"/>
      <c r="P244" s="352"/>
      <c r="Q244" s="775"/>
      <c r="R244" s="776"/>
      <c r="S244" s="747"/>
      <c r="T244" s="748"/>
      <c r="U244" s="732"/>
      <c r="V244" s="733"/>
      <c r="W244" s="749"/>
      <c r="X244" s="750"/>
      <c r="Y244" s="751"/>
      <c r="Z244" s="752"/>
      <c r="AA244" s="753"/>
      <c r="AB244" s="732"/>
      <c r="AC244" s="733"/>
      <c r="AD244" s="734"/>
    </row>
    <row r="245" spans="1:30" s="351" customFormat="1" ht="22.5" customHeight="1" thickBot="1">
      <c r="A245" s="735" t="s">
        <v>329</v>
      </c>
      <c r="B245" s="736"/>
      <c r="C245" s="737"/>
      <c r="D245" s="738"/>
      <c r="E245" s="739"/>
      <c r="F245" s="739"/>
      <c r="G245" s="740"/>
      <c r="H245" s="741" t="s">
        <v>330</v>
      </c>
      <c r="I245" s="742"/>
      <c r="J245" s="742"/>
      <c r="K245" s="743"/>
      <c r="L245" s="744"/>
      <c r="M245" s="745"/>
      <c r="N245" s="746"/>
      <c r="P245" s="352"/>
      <c r="Q245" s="735" t="s">
        <v>331</v>
      </c>
      <c r="R245" s="736"/>
      <c r="S245" s="737"/>
      <c r="T245" s="738"/>
      <c r="U245" s="739"/>
      <c r="V245" s="739"/>
      <c r="W245" s="740"/>
      <c r="X245" s="741" t="s">
        <v>330</v>
      </c>
      <c r="Y245" s="742"/>
      <c r="Z245" s="742"/>
      <c r="AA245" s="743"/>
      <c r="AB245" s="744"/>
      <c r="AC245" s="745"/>
      <c r="AD245" s="746"/>
    </row>
    <row r="246" spans="1:30" s="351" customFormat="1" ht="22.5" customHeight="1" thickBot="1">
      <c r="A246" s="722" t="s">
        <v>332</v>
      </c>
      <c r="B246" s="723"/>
      <c r="C246" s="723"/>
      <c r="D246" s="723"/>
      <c r="E246" s="723"/>
      <c r="F246" s="724"/>
      <c r="G246" s="725" t="s">
        <v>333</v>
      </c>
      <c r="H246" s="726"/>
      <c r="I246" s="727"/>
      <c r="J246" s="728"/>
      <c r="K246" s="725" t="s">
        <v>334</v>
      </c>
      <c r="L246" s="726"/>
      <c r="M246" s="729"/>
      <c r="N246" s="730"/>
      <c r="P246" s="352"/>
      <c r="Q246" s="722" t="s">
        <v>335</v>
      </c>
      <c r="R246" s="723"/>
      <c r="S246" s="723"/>
      <c r="T246" s="723"/>
      <c r="U246" s="724"/>
      <c r="V246" s="725" t="s">
        <v>333</v>
      </c>
      <c r="W246" s="726"/>
      <c r="X246" s="727"/>
      <c r="Y246" s="728"/>
      <c r="Z246" s="725"/>
      <c r="AA246" s="731"/>
      <c r="AB246" s="367"/>
      <c r="AC246" s="719"/>
      <c r="AD246" s="720"/>
    </row>
    <row r="247" spans="1:30" s="351" customFormat="1" ht="7.5" customHeight="1">
      <c r="A247" s="368"/>
      <c r="B247" s="368"/>
      <c r="C247" s="369"/>
      <c r="D247" s="369"/>
      <c r="E247" s="369"/>
      <c r="F247" s="369"/>
      <c r="G247" s="369"/>
      <c r="H247" s="369"/>
      <c r="I247" s="369"/>
      <c r="J247" s="369"/>
      <c r="K247" s="369"/>
      <c r="L247" s="369"/>
      <c r="M247" s="369"/>
      <c r="N247" s="810"/>
      <c r="P247" s="352"/>
      <c r="Q247" s="370"/>
      <c r="R247" s="370"/>
      <c r="S247" s="371"/>
      <c r="T247" s="371"/>
      <c r="U247" s="371"/>
      <c r="V247" s="371"/>
      <c r="W247" s="370"/>
      <c r="X247" s="371"/>
      <c r="Y247" s="371"/>
      <c r="Z247" s="371"/>
      <c r="AA247" s="372"/>
      <c r="AB247" s="812"/>
      <c r="AC247" s="812"/>
    </row>
    <row r="248" spans="1:30" s="351" customFormat="1">
      <c r="A248" s="373" t="s">
        <v>336</v>
      </c>
      <c r="B248" s="373"/>
      <c r="C248" s="374"/>
      <c r="D248" s="374"/>
      <c r="E248" s="374"/>
      <c r="F248" s="374"/>
      <c r="G248" s="374"/>
      <c r="H248" s="374"/>
      <c r="I248" s="374"/>
      <c r="J248" s="374"/>
      <c r="K248" s="374"/>
      <c r="N248" s="811"/>
      <c r="P248" s="352"/>
      <c r="Q248" s="373" t="s">
        <v>336</v>
      </c>
      <c r="R248" s="373"/>
      <c r="S248" s="374"/>
      <c r="T248" s="371"/>
      <c r="U248" s="371"/>
      <c r="V248" s="371"/>
      <c r="W248" s="371"/>
      <c r="X248" s="371"/>
      <c r="Y248" s="371"/>
      <c r="Z248" s="371"/>
      <c r="AA248" s="372"/>
      <c r="AB248" s="813"/>
      <c r="AC248" s="813"/>
    </row>
    <row r="249" spans="1:30" s="351" customFormat="1">
      <c r="A249" s="373" t="s">
        <v>337</v>
      </c>
      <c r="B249" s="373"/>
      <c r="C249" s="374"/>
      <c r="D249" s="374"/>
      <c r="E249" s="374"/>
      <c r="F249" s="374"/>
      <c r="G249" s="374"/>
      <c r="H249" s="373"/>
      <c r="I249" s="374"/>
      <c r="J249" s="374"/>
      <c r="K249" s="374"/>
      <c r="N249" s="811"/>
      <c r="P249" s="352"/>
      <c r="Q249" s="373" t="s">
        <v>337</v>
      </c>
      <c r="R249" s="373"/>
      <c r="S249" s="374"/>
      <c r="T249" s="372"/>
      <c r="U249" s="372"/>
      <c r="V249" s="372"/>
      <c r="W249" s="372"/>
      <c r="X249" s="372"/>
      <c r="Y249" s="372"/>
      <c r="Z249" s="372"/>
      <c r="AA249" s="372"/>
      <c r="AB249" s="813"/>
      <c r="AC249" s="813"/>
    </row>
    <row r="250" spans="1:30" s="351" customFormat="1" ht="49.9" customHeight="1">
      <c r="A250" s="373"/>
      <c r="B250" s="373"/>
      <c r="C250" s="374"/>
      <c r="D250" s="374"/>
      <c r="E250" s="374"/>
      <c r="F250" s="374"/>
      <c r="G250" s="374"/>
      <c r="H250" s="374"/>
      <c r="I250" s="374"/>
      <c r="J250" s="374"/>
      <c r="K250" s="374"/>
      <c r="N250" s="811"/>
      <c r="P250" s="352"/>
      <c r="AB250" s="813"/>
      <c r="AC250" s="813"/>
    </row>
    <row r="251" spans="1:30" s="351" customFormat="1" ht="42" customHeight="1">
      <c r="A251" s="721" t="s">
        <v>309</v>
      </c>
      <c r="B251" s="721"/>
      <c r="C251" s="721"/>
      <c r="D251" s="721"/>
      <c r="E251" s="721"/>
      <c r="F251" s="721"/>
      <c r="G251" s="721"/>
      <c r="H251" s="721"/>
      <c r="I251" s="721"/>
      <c r="J251" s="721"/>
      <c r="K251" s="721"/>
      <c r="L251" s="721"/>
      <c r="M251" s="721"/>
      <c r="N251" s="721"/>
      <c r="P251" s="352"/>
      <c r="Q251" s="721" t="s">
        <v>310</v>
      </c>
      <c r="R251" s="721"/>
      <c r="S251" s="721"/>
      <c r="T251" s="721"/>
      <c r="U251" s="721"/>
      <c r="V251" s="721"/>
      <c r="W251" s="721"/>
      <c r="X251" s="721"/>
      <c r="Y251" s="721"/>
      <c r="Z251" s="721"/>
      <c r="AA251" s="721"/>
      <c r="AB251" s="721"/>
      <c r="AC251" s="721"/>
    </row>
    <row r="252" spans="1:30" s="351" customFormat="1" ht="23.25" customHeight="1" thickBot="1">
      <c r="A252" s="353"/>
      <c r="B252" s="354"/>
      <c r="D252" s="814"/>
      <c r="E252" s="814"/>
      <c r="F252" s="814"/>
      <c r="G252" s="814"/>
      <c r="H252" s="814"/>
      <c r="I252" s="814"/>
      <c r="J252" s="814"/>
      <c r="K252" s="814"/>
      <c r="L252" s="815" t="s">
        <v>255</v>
      </c>
      <c r="M252" s="815"/>
      <c r="N252" s="815"/>
      <c r="P252" s="352"/>
      <c r="Q252" s="816"/>
      <c r="R252" s="816"/>
      <c r="S252" s="816"/>
      <c r="T252" s="814"/>
      <c r="U252" s="814"/>
      <c r="V252" s="814"/>
      <c r="W252" s="814"/>
      <c r="X252" s="814"/>
      <c r="Y252" s="814"/>
      <c r="Z252" s="814"/>
      <c r="AA252" s="815" t="s">
        <v>255</v>
      </c>
      <c r="AB252" s="815"/>
      <c r="AC252" s="815"/>
    </row>
    <row r="253" spans="1:30" s="358" customFormat="1" ht="15" customHeight="1">
      <c r="A253" s="355" t="s">
        <v>311</v>
      </c>
      <c r="B253" s="356"/>
      <c r="C253" s="357" t="s">
        <v>271</v>
      </c>
      <c r="D253" s="794">
        <f>②選手情報入力!$E$25</f>
        <v>0</v>
      </c>
      <c r="E253" s="795"/>
      <c r="F253" s="795"/>
      <c r="G253" s="795"/>
      <c r="H253" s="796"/>
      <c r="I253" s="797" t="s">
        <v>312</v>
      </c>
      <c r="J253" s="798"/>
      <c r="K253" s="800">
        <f>①団体情報入力!$D$5</f>
        <v>0</v>
      </c>
      <c r="L253" s="801"/>
      <c r="M253" s="801"/>
      <c r="N253" s="802"/>
      <c r="P253" s="359"/>
      <c r="Q253" s="355" t="s">
        <v>311</v>
      </c>
      <c r="R253" s="356"/>
      <c r="S253" s="357" t="s">
        <v>271</v>
      </c>
      <c r="T253" s="794">
        <f>②選手情報入力!$E$25</f>
        <v>0</v>
      </c>
      <c r="U253" s="795"/>
      <c r="V253" s="795"/>
      <c r="W253" s="795"/>
      <c r="X253" s="796"/>
      <c r="Y253" s="797" t="s">
        <v>312</v>
      </c>
      <c r="Z253" s="798"/>
      <c r="AA253" s="800">
        <f>①団体情報入力!$D$5</f>
        <v>0</v>
      </c>
      <c r="AB253" s="801"/>
      <c r="AC253" s="801"/>
      <c r="AD253" s="802"/>
    </row>
    <row r="254" spans="1:30" s="351" customFormat="1" ht="35.25" customHeight="1" thickBot="1">
      <c r="A254" s="806" t="str">
        <f>IF(②選手情報入力!$B$25="","",②選手情報入力!$B$25)</f>
        <v/>
      </c>
      <c r="B254" s="807"/>
      <c r="C254" s="360" t="s">
        <v>286</v>
      </c>
      <c r="D254" s="808">
        <f>②選手情報入力!$D$25</f>
        <v>0</v>
      </c>
      <c r="E254" s="809"/>
      <c r="F254" s="809"/>
      <c r="G254" s="809"/>
      <c r="H254" s="807"/>
      <c r="I254" s="735"/>
      <c r="J254" s="799"/>
      <c r="K254" s="803"/>
      <c r="L254" s="804"/>
      <c r="M254" s="804"/>
      <c r="N254" s="805"/>
      <c r="P254" s="352"/>
      <c r="Q254" s="806" t="str">
        <f>IF(②選手情報入力!$B$25="","",②選手情報入力!$B$25)</f>
        <v/>
      </c>
      <c r="R254" s="807"/>
      <c r="S254" s="360" t="s">
        <v>286</v>
      </c>
      <c r="T254" s="808">
        <f>②選手情報入力!$D$25</f>
        <v>0</v>
      </c>
      <c r="U254" s="809"/>
      <c r="V254" s="809"/>
      <c r="W254" s="809"/>
      <c r="X254" s="807"/>
      <c r="Y254" s="735"/>
      <c r="Z254" s="799"/>
      <c r="AA254" s="803"/>
      <c r="AB254" s="804"/>
      <c r="AC254" s="804"/>
      <c r="AD254" s="805"/>
    </row>
    <row r="255" spans="1:30" s="351" customFormat="1" ht="30" customHeight="1">
      <c r="A255" s="783" t="s">
        <v>313</v>
      </c>
      <c r="B255" s="784"/>
      <c r="C255" s="783" t="s">
        <v>314</v>
      </c>
      <c r="D255" s="784"/>
      <c r="E255" s="789">
        <f>②選手情報入力!$J$25</f>
        <v>0</v>
      </c>
      <c r="F255" s="789"/>
      <c r="G255" s="361" t="s">
        <v>315</v>
      </c>
      <c r="H255" s="790" t="s">
        <v>316</v>
      </c>
      <c r="I255" s="784"/>
      <c r="J255" s="791"/>
      <c r="K255" s="362"/>
      <c r="L255" s="363" t="s">
        <v>317</v>
      </c>
      <c r="M255" s="364"/>
      <c r="N255" s="365" t="s">
        <v>318</v>
      </c>
      <c r="P255" s="352"/>
      <c r="Q255" s="783" t="s">
        <v>313</v>
      </c>
      <c r="R255" s="784"/>
      <c r="S255" s="783" t="s">
        <v>314</v>
      </c>
      <c r="T255" s="784"/>
      <c r="U255" s="789">
        <f>②選手情報入力!$J$25</f>
        <v>0</v>
      </c>
      <c r="V255" s="789"/>
      <c r="W255" s="361" t="s">
        <v>315</v>
      </c>
      <c r="X255" s="790" t="s">
        <v>316</v>
      </c>
      <c r="Y255" s="784"/>
      <c r="Z255" s="791"/>
      <c r="AA255" s="362"/>
      <c r="AB255" s="363" t="s">
        <v>317</v>
      </c>
      <c r="AC255" s="364"/>
      <c r="AD255" s="365" t="s">
        <v>318</v>
      </c>
    </row>
    <row r="256" spans="1:30" s="351" customFormat="1" ht="15.75" customHeight="1">
      <c r="A256" s="785"/>
      <c r="B256" s="786"/>
      <c r="C256" s="792" t="s">
        <v>321</v>
      </c>
      <c r="D256" s="763"/>
      <c r="E256" s="763"/>
      <c r="F256" s="763"/>
      <c r="G256" s="793"/>
      <c r="H256" s="762" t="s">
        <v>322</v>
      </c>
      <c r="I256" s="763"/>
      <c r="J256" s="793"/>
      <c r="K256" s="762" t="s">
        <v>323</v>
      </c>
      <c r="L256" s="763"/>
      <c r="M256" s="763"/>
      <c r="N256" s="764"/>
      <c r="P256" s="352"/>
      <c r="Q256" s="785"/>
      <c r="R256" s="786"/>
      <c r="S256" s="792" t="s">
        <v>321</v>
      </c>
      <c r="T256" s="763"/>
      <c r="U256" s="763"/>
      <c r="V256" s="763"/>
      <c r="W256" s="793"/>
      <c r="X256" s="762" t="s">
        <v>322</v>
      </c>
      <c r="Y256" s="763"/>
      <c r="Z256" s="793"/>
      <c r="AA256" s="762" t="s">
        <v>323</v>
      </c>
      <c r="AB256" s="763"/>
      <c r="AC256" s="763"/>
      <c r="AD256" s="764"/>
    </row>
    <row r="257" spans="1:30" s="351" customFormat="1" ht="24.75" customHeight="1" thickBot="1">
      <c r="A257" s="787"/>
      <c r="B257" s="788"/>
      <c r="C257" s="765"/>
      <c r="D257" s="766"/>
      <c r="E257" s="766"/>
      <c r="F257" s="766"/>
      <c r="G257" s="767"/>
      <c r="H257" s="768"/>
      <c r="I257" s="769"/>
      <c r="J257" s="770"/>
      <c r="K257" s="771"/>
      <c r="L257" s="766"/>
      <c r="M257" s="766"/>
      <c r="N257" s="772"/>
      <c r="P257" s="352"/>
      <c r="Q257" s="787"/>
      <c r="R257" s="788"/>
      <c r="S257" s="765"/>
      <c r="T257" s="766"/>
      <c r="U257" s="766"/>
      <c r="V257" s="766"/>
      <c r="W257" s="767"/>
      <c r="X257" s="768"/>
      <c r="Y257" s="769"/>
      <c r="Z257" s="770"/>
      <c r="AA257" s="771"/>
      <c r="AB257" s="766"/>
      <c r="AC257" s="766"/>
      <c r="AD257" s="772"/>
    </row>
    <row r="258" spans="1:30" s="351" customFormat="1" ht="15" customHeight="1">
      <c r="A258" s="773" t="s">
        <v>325</v>
      </c>
      <c r="B258" s="774"/>
      <c r="C258" s="366" t="s">
        <v>326</v>
      </c>
      <c r="D258" s="366"/>
      <c r="E258" s="777" t="s">
        <v>327</v>
      </c>
      <c r="F258" s="778"/>
      <c r="G258" s="779"/>
      <c r="H258" s="777" t="s">
        <v>322</v>
      </c>
      <c r="I258" s="779"/>
      <c r="J258" s="780" t="s">
        <v>264</v>
      </c>
      <c r="K258" s="781"/>
      <c r="L258" s="777" t="s">
        <v>328</v>
      </c>
      <c r="M258" s="778"/>
      <c r="N258" s="782"/>
      <c r="P258" s="352"/>
      <c r="Q258" s="773" t="s">
        <v>325</v>
      </c>
      <c r="R258" s="774"/>
      <c r="S258" s="366" t="s">
        <v>326</v>
      </c>
      <c r="T258" s="366"/>
      <c r="U258" s="777" t="s">
        <v>327</v>
      </c>
      <c r="V258" s="778"/>
      <c r="W258" s="779"/>
      <c r="X258" s="777" t="s">
        <v>322</v>
      </c>
      <c r="Y258" s="779"/>
      <c r="Z258" s="780" t="s">
        <v>264</v>
      </c>
      <c r="AA258" s="781"/>
      <c r="AB258" s="777" t="s">
        <v>328</v>
      </c>
      <c r="AC258" s="778"/>
      <c r="AD258" s="782"/>
    </row>
    <row r="259" spans="1:30" s="351" customFormat="1" ht="22.5" customHeight="1">
      <c r="A259" s="775"/>
      <c r="B259" s="776"/>
      <c r="C259" s="759"/>
      <c r="D259" s="760"/>
      <c r="E259" s="756"/>
      <c r="F259" s="757"/>
      <c r="G259" s="761"/>
      <c r="H259" s="750"/>
      <c r="I259" s="751"/>
      <c r="J259" s="754"/>
      <c r="K259" s="755"/>
      <c r="L259" s="756"/>
      <c r="M259" s="757"/>
      <c r="N259" s="758"/>
      <c r="P259" s="352"/>
      <c r="Q259" s="775"/>
      <c r="R259" s="776"/>
      <c r="S259" s="759"/>
      <c r="T259" s="760"/>
      <c r="U259" s="756"/>
      <c r="V259" s="757"/>
      <c r="W259" s="761"/>
      <c r="X259" s="750"/>
      <c r="Y259" s="751"/>
      <c r="Z259" s="754"/>
      <c r="AA259" s="755"/>
      <c r="AB259" s="756"/>
      <c r="AC259" s="757"/>
      <c r="AD259" s="758"/>
    </row>
    <row r="260" spans="1:30" s="351" customFormat="1" ht="22.5" customHeight="1">
      <c r="A260" s="775"/>
      <c r="B260" s="776"/>
      <c r="C260" s="759"/>
      <c r="D260" s="760"/>
      <c r="E260" s="756"/>
      <c r="F260" s="757"/>
      <c r="G260" s="761"/>
      <c r="H260" s="750"/>
      <c r="I260" s="751"/>
      <c r="J260" s="754"/>
      <c r="K260" s="755"/>
      <c r="L260" s="756"/>
      <c r="M260" s="757"/>
      <c r="N260" s="758"/>
      <c r="P260" s="352"/>
      <c r="Q260" s="775"/>
      <c r="R260" s="776"/>
      <c r="S260" s="759"/>
      <c r="T260" s="760"/>
      <c r="U260" s="756"/>
      <c r="V260" s="757"/>
      <c r="W260" s="761"/>
      <c r="X260" s="750"/>
      <c r="Y260" s="751"/>
      <c r="Z260" s="754"/>
      <c r="AA260" s="755"/>
      <c r="AB260" s="756"/>
      <c r="AC260" s="757"/>
      <c r="AD260" s="758"/>
    </row>
    <row r="261" spans="1:30" s="351" customFormat="1" ht="22.5" customHeight="1" thickBot="1">
      <c r="A261" s="775"/>
      <c r="B261" s="776"/>
      <c r="C261" s="747"/>
      <c r="D261" s="748"/>
      <c r="E261" s="732"/>
      <c r="F261" s="733"/>
      <c r="G261" s="749"/>
      <c r="H261" s="750"/>
      <c r="I261" s="751"/>
      <c r="J261" s="752"/>
      <c r="K261" s="753"/>
      <c r="L261" s="732"/>
      <c r="M261" s="733"/>
      <c r="N261" s="734"/>
      <c r="P261" s="352"/>
      <c r="Q261" s="775"/>
      <c r="R261" s="776"/>
      <c r="S261" s="747"/>
      <c r="T261" s="748"/>
      <c r="U261" s="732"/>
      <c r="V261" s="733"/>
      <c r="W261" s="749"/>
      <c r="X261" s="750"/>
      <c r="Y261" s="751"/>
      <c r="Z261" s="752"/>
      <c r="AA261" s="753"/>
      <c r="AB261" s="732"/>
      <c r="AC261" s="733"/>
      <c r="AD261" s="734"/>
    </row>
    <row r="262" spans="1:30" s="351" customFormat="1" ht="22.5" customHeight="1" thickBot="1">
      <c r="A262" s="735" t="s">
        <v>329</v>
      </c>
      <c r="B262" s="736"/>
      <c r="C262" s="737"/>
      <c r="D262" s="738"/>
      <c r="E262" s="739"/>
      <c r="F262" s="739"/>
      <c r="G262" s="740"/>
      <c r="H262" s="741" t="s">
        <v>330</v>
      </c>
      <c r="I262" s="742"/>
      <c r="J262" s="742"/>
      <c r="K262" s="743"/>
      <c r="L262" s="744"/>
      <c r="M262" s="745"/>
      <c r="N262" s="746"/>
      <c r="P262" s="352"/>
      <c r="Q262" s="735" t="s">
        <v>331</v>
      </c>
      <c r="R262" s="736"/>
      <c r="S262" s="737"/>
      <c r="T262" s="738"/>
      <c r="U262" s="739"/>
      <c r="V262" s="739"/>
      <c r="W262" s="740"/>
      <c r="X262" s="741" t="s">
        <v>330</v>
      </c>
      <c r="Y262" s="742"/>
      <c r="Z262" s="742"/>
      <c r="AA262" s="743"/>
      <c r="AB262" s="744"/>
      <c r="AC262" s="745"/>
      <c r="AD262" s="746"/>
    </row>
    <row r="263" spans="1:30" s="351" customFormat="1" ht="22.5" customHeight="1" thickBot="1">
      <c r="A263" s="722" t="s">
        <v>332</v>
      </c>
      <c r="B263" s="723"/>
      <c r="C263" s="723"/>
      <c r="D263" s="723"/>
      <c r="E263" s="723"/>
      <c r="F263" s="724"/>
      <c r="G263" s="725" t="s">
        <v>333</v>
      </c>
      <c r="H263" s="726"/>
      <c r="I263" s="727"/>
      <c r="J263" s="728"/>
      <c r="K263" s="725" t="s">
        <v>334</v>
      </c>
      <c r="L263" s="726"/>
      <c r="M263" s="729"/>
      <c r="N263" s="730"/>
      <c r="P263" s="352"/>
      <c r="Q263" s="722" t="s">
        <v>335</v>
      </c>
      <c r="R263" s="723"/>
      <c r="S263" s="723"/>
      <c r="T263" s="723"/>
      <c r="U263" s="724"/>
      <c r="V263" s="725" t="s">
        <v>333</v>
      </c>
      <c r="W263" s="726"/>
      <c r="X263" s="727"/>
      <c r="Y263" s="728"/>
      <c r="Z263" s="725"/>
      <c r="AA263" s="731"/>
      <c r="AB263" s="367"/>
      <c r="AC263" s="719"/>
      <c r="AD263" s="720"/>
    </row>
    <row r="264" spans="1:30" s="351" customFormat="1" ht="7.5" customHeight="1">
      <c r="A264" s="368"/>
      <c r="B264" s="368"/>
      <c r="C264" s="369"/>
      <c r="D264" s="369"/>
      <c r="E264" s="369"/>
      <c r="F264" s="369"/>
      <c r="G264" s="369"/>
      <c r="H264" s="369"/>
      <c r="I264" s="369"/>
      <c r="J264" s="369"/>
      <c r="K264" s="369"/>
      <c r="L264" s="369"/>
      <c r="M264" s="369"/>
      <c r="N264" s="328"/>
      <c r="P264" s="352"/>
      <c r="Q264" s="370"/>
      <c r="R264" s="370"/>
      <c r="S264" s="371"/>
      <c r="T264" s="371"/>
      <c r="U264" s="371"/>
      <c r="V264" s="371"/>
      <c r="W264" s="370"/>
      <c r="X264" s="371"/>
      <c r="Y264" s="371"/>
      <c r="Z264" s="371"/>
      <c r="AA264" s="372"/>
      <c r="AB264" s="328"/>
      <c r="AC264" s="328"/>
    </row>
    <row r="265" spans="1:30" s="351" customFormat="1">
      <c r="A265" s="373" t="s">
        <v>336</v>
      </c>
      <c r="B265" s="373"/>
      <c r="C265" s="374"/>
      <c r="D265" s="374"/>
      <c r="E265" s="374"/>
      <c r="F265" s="374"/>
      <c r="G265" s="374"/>
      <c r="H265" s="374"/>
      <c r="I265" s="374"/>
      <c r="J265" s="374"/>
      <c r="K265" s="374"/>
      <c r="N265" s="328"/>
      <c r="P265" s="352"/>
      <c r="Q265" s="373" t="s">
        <v>336</v>
      </c>
      <c r="R265" s="373"/>
      <c r="S265" s="374"/>
      <c r="T265" s="371"/>
      <c r="U265" s="371"/>
      <c r="V265" s="371"/>
      <c r="W265" s="371"/>
      <c r="X265" s="371"/>
      <c r="Y265" s="371"/>
      <c r="Z265" s="371"/>
      <c r="AA265" s="372"/>
      <c r="AB265" s="328"/>
      <c r="AC265" s="328"/>
    </row>
    <row r="266" spans="1:30" s="351" customFormat="1">
      <c r="A266" s="373" t="s">
        <v>337</v>
      </c>
      <c r="B266" s="373"/>
      <c r="C266" s="374"/>
      <c r="D266" s="374"/>
      <c r="E266" s="374"/>
      <c r="F266" s="374"/>
      <c r="G266" s="374"/>
      <c r="H266" s="373"/>
      <c r="I266" s="374"/>
      <c r="J266" s="374"/>
      <c r="K266" s="374"/>
      <c r="N266" s="328"/>
      <c r="P266" s="352"/>
      <c r="Q266" s="373" t="s">
        <v>337</v>
      </c>
      <c r="R266" s="373"/>
      <c r="S266" s="374"/>
      <c r="T266" s="372"/>
      <c r="U266" s="372"/>
      <c r="V266" s="372"/>
      <c r="W266" s="372"/>
      <c r="X266" s="372"/>
      <c r="Y266" s="372"/>
      <c r="Z266" s="372"/>
      <c r="AA266" s="372"/>
      <c r="AB266" s="328"/>
      <c r="AC266" s="328"/>
    </row>
    <row r="267" spans="1:30" s="351" customFormat="1" ht="42" customHeight="1">
      <c r="A267" s="721" t="s">
        <v>309</v>
      </c>
      <c r="B267" s="721"/>
      <c r="C267" s="721"/>
      <c r="D267" s="721"/>
      <c r="E267" s="721"/>
      <c r="F267" s="721"/>
      <c r="G267" s="721"/>
      <c r="H267" s="721"/>
      <c r="I267" s="721"/>
      <c r="J267" s="721"/>
      <c r="K267" s="721"/>
      <c r="L267" s="721"/>
      <c r="M267" s="721"/>
      <c r="N267" s="721"/>
      <c r="P267" s="352"/>
      <c r="Q267" s="721" t="s">
        <v>310</v>
      </c>
      <c r="R267" s="721"/>
      <c r="S267" s="721"/>
      <c r="T267" s="721"/>
      <c r="U267" s="721"/>
      <c r="V267" s="721"/>
      <c r="W267" s="721"/>
      <c r="X267" s="721"/>
      <c r="Y267" s="721"/>
      <c r="Z267" s="721"/>
      <c r="AA267" s="721"/>
      <c r="AB267" s="721"/>
      <c r="AC267" s="721"/>
    </row>
    <row r="268" spans="1:30" s="351" customFormat="1" ht="23.25" customHeight="1" thickBot="1">
      <c r="A268" s="353"/>
      <c r="B268" s="354"/>
      <c r="D268" s="814"/>
      <c r="E268" s="814"/>
      <c r="F268" s="814"/>
      <c r="G268" s="814"/>
      <c r="H268" s="814"/>
      <c r="I268" s="814"/>
      <c r="J268" s="814"/>
      <c r="K268" s="814"/>
      <c r="L268" s="815" t="s">
        <v>255</v>
      </c>
      <c r="M268" s="815"/>
      <c r="N268" s="815"/>
      <c r="P268" s="352"/>
      <c r="Q268" s="816"/>
      <c r="R268" s="816"/>
      <c r="S268" s="816"/>
      <c r="T268" s="814"/>
      <c r="U268" s="814"/>
      <c r="V268" s="814"/>
      <c r="W268" s="814"/>
      <c r="X268" s="814"/>
      <c r="Y268" s="814"/>
      <c r="Z268" s="814"/>
      <c r="AA268" s="815" t="s">
        <v>255</v>
      </c>
      <c r="AB268" s="815"/>
      <c r="AC268" s="815"/>
    </row>
    <row r="269" spans="1:30" s="358" customFormat="1" ht="15" customHeight="1">
      <c r="A269" s="355" t="s">
        <v>311</v>
      </c>
      <c r="B269" s="356"/>
      <c r="C269" s="357" t="s">
        <v>271</v>
      </c>
      <c r="D269" s="794">
        <f>②選手情報入力!$E$26</f>
        <v>0</v>
      </c>
      <c r="E269" s="795"/>
      <c r="F269" s="795"/>
      <c r="G269" s="795"/>
      <c r="H269" s="796"/>
      <c r="I269" s="797" t="s">
        <v>312</v>
      </c>
      <c r="J269" s="798"/>
      <c r="K269" s="800">
        <f>①団体情報入力!$D$5</f>
        <v>0</v>
      </c>
      <c r="L269" s="801"/>
      <c r="M269" s="801"/>
      <c r="N269" s="802"/>
      <c r="P269" s="359"/>
      <c r="Q269" s="355" t="s">
        <v>311</v>
      </c>
      <c r="R269" s="356"/>
      <c r="S269" s="357" t="s">
        <v>271</v>
      </c>
      <c r="T269" s="794">
        <f>②選手情報入力!$E$26</f>
        <v>0</v>
      </c>
      <c r="U269" s="795"/>
      <c r="V269" s="795"/>
      <c r="W269" s="795"/>
      <c r="X269" s="796"/>
      <c r="Y269" s="797" t="s">
        <v>312</v>
      </c>
      <c r="Z269" s="798"/>
      <c r="AA269" s="800">
        <f>①団体情報入力!$D$5</f>
        <v>0</v>
      </c>
      <c r="AB269" s="801"/>
      <c r="AC269" s="801"/>
      <c r="AD269" s="802"/>
    </row>
    <row r="270" spans="1:30" s="351" customFormat="1" ht="35.25" customHeight="1" thickBot="1">
      <c r="A270" s="806" t="str">
        <f>IF(②選手情報入力!$B$26="","",②選手情報入力!$B$26)</f>
        <v/>
      </c>
      <c r="B270" s="807"/>
      <c r="C270" s="360" t="s">
        <v>286</v>
      </c>
      <c r="D270" s="808">
        <f>②選手情報入力!$D$26</f>
        <v>0</v>
      </c>
      <c r="E270" s="809"/>
      <c r="F270" s="809"/>
      <c r="G270" s="809"/>
      <c r="H270" s="807"/>
      <c r="I270" s="735"/>
      <c r="J270" s="799"/>
      <c r="K270" s="803"/>
      <c r="L270" s="804"/>
      <c r="M270" s="804"/>
      <c r="N270" s="805"/>
      <c r="P270" s="352"/>
      <c r="Q270" s="806" t="str">
        <f>IF(②選手情報入力!$B$26="","",②選手情報入力!$B$26)</f>
        <v/>
      </c>
      <c r="R270" s="807"/>
      <c r="S270" s="360" t="s">
        <v>286</v>
      </c>
      <c r="T270" s="808">
        <f>②選手情報入力!$D$26</f>
        <v>0</v>
      </c>
      <c r="U270" s="809"/>
      <c r="V270" s="809"/>
      <c r="W270" s="809"/>
      <c r="X270" s="807"/>
      <c r="Y270" s="735"/>
      <c r="Z270" s="799"/>
      <c r="AA270" s="803"/>
      <c r="AB270" s="804"/>
      <c r="AC270" s="804"/>
      <c r="AD270" s="805"/>
    </row>
    <row r="271" spans="1:30" s="351" customFormat="1" ht="30" customHeight="1">
      <c r="A271" s="783" t="s">
        <v>313</v>
      </c>
      <c r="B271" s="784"/>
      <c r="C271" s="783" t="s">
        <v>314</v>
      </c>
      <c r="D271" s="784"/>
      <c r="E271" s="789">
        <f>②選手情報入力!$J$26</f>
        <v>0</v>
      </c>
      <c r="F271" s="789"/>
      <c r="G271" s="361" t="s">
        <v>315</v>
      </c>
      <c r="H271" s="790" t="s">
        <v>316</v>
      </c>
      <c r="I271" s="784"/>
      <c r="J271" s="791"/>
      <c r="K271" s="362"/>
      <c r="L271" s="363" t="s">
        <v>317</v>
      </c>
      <c r="M271" s="364"/>
      <c r="N271" s="365" t="s">
        <v>318</v>
      </c>
      <c r="P271" s="352"/>
      <c r="Q271" s="783" t="s">
        <v>313</v>
      </c>
      <c r="R271" s="784"/>
      <c r="S271" s="783" t="s">
        <v>314</v>
      </c>
      <c r="T271" s="784"/>
      <c r="U271" s="789">
        <f>②選手情報入力!$J$26</f>
        <v>0</v>
      </c>
      <c r="V271" s="789"/>
      <c r="W271" s="361" t="s">
        <v>315</v>
      </c>
      <c r="X271" s="790" t="s">
        <v>316</v>
      </c>
      <c r="Y271" s="784"/>
      <c r="Z271" s="791"/>
      <c r="AA271" s="362"/>
      <c r="AB271" s="363" t="s">
        <v>317</v>
      </c>
      <c r="AC271" s="364"/>
      <c r="AD271" s="365" t="s">
        <v>318</v>
      </c>
    </row>
    <row r="272" spans="1:30" s="351" customFormat="1" ht="15.75" customHeight="1">
      <c r="A272" s="785"/>
      <c r="B272" s="786"/>
      <c r="C272" s="792" t="s">
        <v>321</v>
      </c>
      <c r="D272" s="763"/>
      <c r="E272" s="763"/>
      <c r="F272" s="763"/>
      <c r="G272" s="793"/>
      <c r="H272" s="762" t="s">
        <v>322</v>
      </c>
      <c r="I272" s="763"/>
      <c r="J272" s="793"/>
      <c r="K272" s="762" t="s">
        <v>323</v>
      </c>
      <c r="L272" s="763"/>
      <c r="M272" s="763"/>
      <c r="N272" s="764"/>
      <c r="P272" s="352"/>
      <c r="Q272" s="785"/>
      <c r="R272" s="786"/>
      <c r="S272" s="792" t="s">
        <v>321</v>
      </c>
      <c r="T272" s="763"/>
      <c r="U272" s="763"/>
      <c r="V272" s="763"/>
      <c r="W272" s="793"/>
      <c r="X272" s="762" t="s">
        <v>322</v>
      </c>
      <c r="Y272" s="763"/>
      <c r="Z272" s="793"/>
      <c r="AA272" s="762" t="s">
        <v>323</v>
      </c>
      <c r="AB272" s="763"/>
      <c r="AC272" s="763"/>
      <c r="AD272" s="764"/>
    </row>
    <row r="273" spans="1:30" s="351" customFormat="1" ht="24.75" customHeight="1" thickBot="1">
      <c r="A273" s="787"/>
      <c r="B273" s="788"/>
      <c r="C273" s="765"/>
      <c r="D273" s="766"/>
      <c r="E273" s="766"/>
      <c r="F273" s="766"/>
      <c r="G273" s="767"/>
      <c r="H273" s="768"/>
      <c r="I273" s="769"/>
      <c r="J273" s="770"/>
      <c r="K273" s="771"/>
      <c r="L273" s="766"/>
      <c r="M273" s="766"/>
      <c r="N273" s="772"/>
      <c r="P273" s="352"/>
      <c r="Q273" s="787"/>
      <c r="R273" s="788"/>
      <c r="S273" s="765"/>
      <c r="T273" s="766"/>
      <c r="U273" s="766"/>
      <c r="V273" s="766"/>
      <c r="W273" s="767"/>
      <c r="X273" s="768"/>
      <c r="Y273" s="769"/>
      <c r="Z273" s="770"/>
      <c r="AA273" s="771"/>
      <c r="AB273" s="766"/>
      <c r="AC273" s="766"/>
      <c r="AD273" s="772"/>
    </row>
    <row r="274" spans="1:30" s="351" customFormat="1" ht="15" customHeight="1">
      <c r="A274" s="773" t="s">
        <v>325</v>
      </c>
      <c r="B274" s="774"/>
      <c r="C274" s="366" t="s">
        <v>326</v>
      </c>
      <c r="D274" s="366"/>
      <c r="E274" s="777" t="s">
        <v>327</v>
      </c>
      <c r="F274" s="778"/>
      <c r="G274" s="779"/>
      <c r="H274" s="777" t="s">
        <v>322</v>
      </c>
      <c r="I274" s="779"/>
      <c r="J274" s="780" t="s">
        <v>264</v>
      </c>
      <c r="K274" s="781"/>
      <c r="L274" s="777" t="s">
        <v>328</v>
      </c>
      <c r="M274" s="778"/>
      <c r="N274" s="782"/>
      <c r="P274" s="352"/>
      <c r="Q274" s="773" t="s">
        <v>325</v>
      </c>
      <c r="R274" s="774"/>
      <c r="S274" s="366" t="s">
        <v>326</v>
      </c>
      <c r="T274" s="366"/>
      <c r="U274" s="777" t="s">
        <v>327</v>
      </c>
      <c r="V274" s="778"/>
      <c r="W274" s="779"/>
      <c r="X274" s="777" t="s">
        <v>322</v>
      </c>
      <c r="Y274" s="779"/>
      <c r="Z274" s="780" t="s">
        <v>264</v>
      </c>
      <c r="AA274" s="781"/>
      <c r="AB274" s="777" t="s">
        <v>328</v>
      </c>
      <c r="AC274" s="778"/>
      <c r="AD274" s="782"/>
    </row>
    <row r="275" spans="1:30" s="351" customFormat="1" ht="22.5" customHeight="1">
      <c r="A275" s="775"/>
      <c r="B275" s="776"/>
      <c r="C275" s="759"/>
      <c r="D275" s="760"/>
      <c r="E275" s="756"/>
      <c r="F275" s="757"/>
      <c r="G275" s="761"/>
      <c r="H275" s="750"/>
      <c r="I275" s="751"/>
      <c r="J275" s="754"/>
      <c r="K275" s="755"/>
      <c r="L275" s="756"/>
      <c r="M275" s="757"/>
      <c r="N275" s="758"/>
      <c r="P275" s="352"/>
      <c r="Q275" s="775"/>
      <c r="R275" s="776"/>
      <c r="S275" s="759"/>
      <c r="T275" s="760"/>
      <c r="U275" s="756"/>
      <c r="V275" s="757"/>
      <c r="W275" s="761"/>
      <c r="X275" s="750"/>
      <c r="Y275" s="751"/>
      <c r="Z275" s="754"/>
      <c r="AA275" s="755"/>
      <c r="AB275" s="756"/>
      <c r="AC275" s="757"/>
      <c r="AD275" s="758"/>
    </row>
    <row r="276" spans="1:30" s="351" customFormat="1" ht="22.5" customHeight="1">
      <c r="A276" s="775"/>
      <c r="B276" s="776"/>
      <c r="C276" s="759"/>
      <c r="D276" s="760"/>
      <c r="E276" s="756"/>
      <c r="F276" s="757"/>
      <c r="G276" s="761"/>
      <c r="H276" s="750"/>
      <c r="I276" s="751"/>
      <c r="J276" s="754"/>
      <c r="K276" s="755"/>
      <c r="L276" s="756"/>
      <c r="M276" s="757"/>
      <c r="N276" s="758"/>
      <c r="P276" s="352"/>
      <c r="Q276" s="775"/>
      <c r="R276" s="776"/>
      <c r="S276" s="759"/>
      <c r="T276" s="760"/>
      <c r="U276" s="756"/>
      <c r="V276" s="757"/>
      <c r="W276" s="761"/>
      <c r="X276" s="750"/>
      <c r="Y276" s="751"/>
      <c r="Z276" s="754"/>
      <c r="AA276" s="755"/>
      <c r="AB276" s="756"/>
      <c r="AC276" s="757"/>
      <c r="AD276" s="758"/>
    </row>
    <row r="277" spans="1:30" s="351" customFormat="1" ht="22.5" customHeight="1" thickBot="1">
      <c r="A277" s="775"/>
      <c r="B277" s="776"/>
      <c r="C277" s="747"/>
      <c r="D277" s="748"/>
      <c r="E277" s="732"/>
      <c r="F277" s="733"/>
      <c r="G277" s="749"/>
      <c r="H277" s="750"/>
      <c r="I277" s="751"/>
      <c r="J277" s="752"/>
      <c r="K277" s="753"/>
      <c r="L277" s="732"/>
      <c r="M277" s="733"/>
      <c r="N277" s="734"/>
      <c r="P277" s="352"/>
      <c r="Q277" s="775"/>
      <c r="R277" s="776"/>
      <c r="S277" s="747"/>
      <c r="T277" s="748"/>
      <c r="U277" s="732"/>
      <c r="V277" s="733"/>
      <c r="W277" s="749"/>
      <c r="X277" s="750"/>
      <c r="Y277" s="751"/>
      <c r="Z277" s="752"/>
      <c r="AA277" s="753"/>
      <c r="AB277" s="732"/>
      <c r="AC277" s="733"/>
      <c r="AD277" s="734"/>
    </row>
    <row r="278" spans="1:30" s="351" customFormat="1" ht="22.5" customHeight="1" thickBot="1">
      <c r="A278" s="735" t="s">
        <v>329</v>
      </c>
      <c r="B278" s="736"/>
      <c r="C278" s="737"/>
      <c r="D278" s="738"/>
      <c r="E278" s="739"/>
      <c r="F278" s="739"/>
      <c r="G278" s="740"/>
      <c r="H278" s="741" t="s">
        <v>330</v>
      </c>
      <c r="I278" s="742"/>
      <c r="J278" s="742"/>
      <c r="K278" s="743"/>
      <c r="L278" s="744"/>
      <c r="M278" s="745"/>
      <c r="N278" s="746"/>
      <c r="P278" s="352"/>
      <c r="Q278" s="735" t="s">
        <v>331</v>
      </c>
      <c r="R278" s="736"/>
      <c r="S278" s="737"/>
      <c r="T278" s="738"/>
      <c r="U278" s="739"/>
      <c r="V278" s="739"/>
      <c r="W278" s="740"/>
      <c r="X278" s="741" t="s">
        <v>330</v>
      </c>
      <c r="Y278" s="742"/>
      <c r="Z278" s="742"/>
      <c r="AA278" s="743"/>
      <c r="AB278" s="744"/>
      <c r="AC278" s="745"/>
      <c r="AD278" s="746"/>
    </row>
    <row r="279" spans="1:30" s="351" customFormat="1" ht="22.5" customHeight="1" thickBot="1">
      <c r="A279" s="722" t="s">
        <v>332</v>
      </c>
      <c r="B279" s="723"/>
      <c r="C279" s="723"/>
      <c r="D279" s="723"/>
      <c r="E279" s="723"/>
      <c r="F279" s="724"/>
      <c r="G279" s="725" t="s">
        <v>333</v>
      </c>
      <c r="H279" s="726"/>
      <c r="I279" s="727"/>
      <c r="J279" s="728"/>
      <c r="K279" s="725" t="s">
        <v>334</v>
      </c>
      <c r="L279" s="726"/>
      <c r="M279" s="729"/>
      <c r="N279" s="730"/>
      <c r="P279" s="352"/>
      <c r="Q279" s="722" t="s">
        <v>335</v>
      </c>
      <c r="R279" s="723"/>
      <c r="S279" s="723"/>
      <c r="T279" s="723"/>
      <c r="U279" s="724"/>
      <c r="V279" s="725" t="s">
        <v>333</v>
      </c>
      <c r="W279" s="726"/>
      <c r="X279" s="727"/>
      <c r="Y279" s="728"/>
      <c r="Z279" s="725"/>
      <c r="AA279" s="731"/>
      <c r="AB279" s="367"/>
      <c r="AC279" s="719"/>
      <c r="AD279" s="720"/>
    </row>
    <row r="280" spans="1:30" s="351" customFormat="1" ht="7.5" customHeight="1">
      <c r="A280" s="368"/>
      <c r="B280" s="368"/>
      <c r="C280" s="369"/>
      <c r="D280" s="369"/>
      <c r="E280" s="369"/>
      <c r="F280" s="369"/>
      <c r="G280" s="369"/>
      <c r="H280" s="369"/>
      <c r="I280" s="369"/>
      <c r="J280" s="369"/>
      <c r="K280" s="369"/>
      <c r="L280" s="369"/>
      <c r="M280" s="369"/>
      <c r="N280" s="810"/>
      <c r="P280" s="352"/>
      <c r="Q280" s="370"/>
      <c r="R280" s="370"/>
      <c r="S280" s="371"/>
      <c r="T280" s="371"/>
      <c r="U280" s="371"/>
      <c r="V280" s="371"/>
      <c r="W280" s="370"/>
      <c r="X280" s="371"/>
      <c r="Y280" s="371"/>
      <c r="Z280" s="371"/>
      <c r="AA280" s="372"/>
      <c r="AB280" s="812"/>
      <c r="AC280" s="812"/>
    </row>
    <row r="281" spans="1:30" s="351" customFormat="1">
      <c r="A281" s="373" t="s">
        <v>336</v>
      </c>
      <c r="B281" s="373"/>
      <c r="C281" s="374"/>
      <c r="D281" s="374"/>
      <c r="E281" s="374"/>
      <c r="F281" s="374"/>
      <c r="G281" s="374"/>
      <c r="H281" s="374"/>
      <c r="I281" s="374"/>
      <c r="J281" s="374"/>
      <c r="K281" s="374"/>
      <c r="N281" s="811"/>
      <c r="P281" s="352"/>
      <c r="Q281" s="373" t="s">
        <v>336</v>
      </c>
      <c r="R281" s="373"/>
      <c r="S281" s="374"/>
      <c r="T281" s="371"/>
      <c r="U281" s="371"/>
      <c r="V281" s="371"/>
      <c r="W281" s="371"/>
      <c r="X281" s="371"/>
      <c r="Y281" s="371"/>
      <c r="Z281" s="371"/>
      <c r="AA281" s="372"/>
      <c r="AB281" s="813"/>
      <c r="AC281" s="813"/>
    </row>
    <row r="282" spans="1:30" s="351" customFormat="1">
      <c r="A282" s="373" t="s">
        <v>337</v>
      </c>
      <c r="B282" s="373"/>
      <c r="C282" s="374"/>
      <c r="D282" s="374"/>
      <c r="E282" s="374"/>
      <c r="F282" s="374"/>
      <c r="G282" s="374"/>
      <c r="H282" s="373"/>
      <c r="I282" s="374"/>
      <c r="J282" s="374"/>
      <c r="K282" s="374"/>
      <c r="N282" s="811"/>
      <c r="P282" s="352"/>
      <c r="Q282" s="373" t="s">
        <v>337</v>
      </c>
      <c r="R282" s="373"/>
      <c r="S282" s="374"/>
      <c r="T282" s="372"/>
      <c r="U282" s="372"/>
      <c r="V282" s="372"/>
      <c r="W282" s="372"/>
      <c r="X282" s="372"/>
      <c r="Y282" s="372"/>
      <c r="Z282" s="372"/>
      <c r="AA282" s="372"/>
      <c r="AB282" s="813"/>
      <c r="AC282" s="813"/>
    </row>
    <row r="283" spans="1:30" s="351" customFormat="1" ht="85.9" customHeight="1">
      <c r="A283" s="373"/>
      <c r="B283" s="373"/>
      <c r="C283" s="374"/>
      <c r="D283" s="374"/>
      <c r="E283" s="374"/>
      <c r="F283" s="374"/>
      <c r="G283" s="374"/>
      <c r="H283" s="374"/>
      <c r="I283" s="374"/>
      <c r="J283" s="374"/>
      <c r="K283" s="374"/>
      <c r="N283" s="811"/>
      <c r="P283" s="352"/>
      <c r="AB283" s="813"/>
      <c r="AC283" s="813"/>
    </row>
    <row r="284" spans="1:30" s="351" customFormat="1" ht="42" customHeight="1">
      <c r="A284" s="721" t="s">
        <v>309</v>
      </c>
      <c r="B284" s="721"/>
      <c r="C284" s="721"/>
      <c r="D284" s="721"/>
      <c r="E284" s="721"/>
      <c r="F284" s="721"/>
      <c r="G284" s="721"/>
      <c r="H284" s="721"/>
      <c r="I284" s="721"/>
      <c r="J284" s="721"/>
      <c r="K284" s="721"/>
      <c r="L284" s="721"/>
      <c r="M284" s="721"/>
      <c r="N284" s="721"/>
      <c r="P284" s="352"/>
      <c r="Q284" s="721" t="s">
        <v>310</v>
      </c>
      <c r="R284" s="721"/>
      <c r="S284" s="721"/>
      <c r="T284" s="721"/>
      <c r="U284" s="721"/>
      <c r="V284" s="721"/>
      <c r="W284" s="721"/>
      <c r="X284" s="721"/>
      <c r="Y284" s="721"/>
      <c r="Z284" s="721"/>
      <c r="AA284" s="721"/>
      <c r="AB284" s="721"/>
      <c r="AC284" s="721"/>
    </row>
    <row r="285" spans="1:30" s="351" customFormat="1" ht="23.25" customHeight="1" thickBot="1">
      <c r="A285" s="353"/>
      <c r="B285" s="354"/>
      <c r="D285" s="814"/>
      <c r="E285" s="814"/>
      <c r="F285" s="814"/>
      <c r="G285" s="814"/>
      <c r="H285" s="814"/>
      <c r="I285" s="814"/>
      <c r="J285" s="814"/>
      <c r="K285" s="814"/>
      <c r="L285" s="815" t="s">
        <v>255</v>
      </c>
      <c r="M285" s="815"/>
      <c r="N285" s="815"/>
      <c r="P285" s="352"/>
      <c r="Q285" s="816"/>
      <c r="R285" s="816"/>
      <c r="S285" s="816"/>
      <c r="T285" s="814"/>
      <c r="U285" s="814"/>
      <c r="V285" s="814"/>
      <c r="W285" s="814"/>
      <c r="X285" s="814"/>
      <c r="Y285" s="814"/>
      <c r="Z285" s="814"/>
      <c r="AA285" s="815" t="s">
        <v>255</v>
      </c>
      <c r="AB285" s="815"/>
      <c r="AC285" s="815"/>
    </row>
    <row r="286" spans="1:30" s="358" customFormat="1" ht="15" customHeight="1">
      <c r="A286" s="355" t="s">
        <v>311</v>
      </c>
      <c r="B286" s="356"/>
      <c r="C286" s="357" t="s">
        <v>271</v>
      </c>
      <c r="D286" s="794">
        <f>②選手情報入力!$E$27</f>
        <v>0</v>
      </c>
      <c r="E286" s="795"/>
      <c r="F286" s="795"/>
      <c r="G286" s="795"/>
      <c r="H286" s="796"/>
      <c r="I286" s="797" t="s">
        <v>312</v>
      </c>
      <c r="J286" s="798"/>
      <c r="K286" s="800">
        <f>①団体情報入力!$D$5</f>
        <v>0</v>
      </c>
      <c r="L286" s="801"/>
      <c r="M286" s="801"/>
      <c r="N286" s="802"/>
      <c r="P286" s="359"/>
      <c r="Q286" s="355" t="s">
        <v>311</v>
      </c>
      <c r="R286" s="356"/>
      <c r="S286" s="357" t="s">
        <v>271</v>
      </c>
      <c r="T286" s="794">
        <f>②選手情報入力!$E$27</f>
        <v>0</v>
      </c>
      <c r="U286" s="795"/>
      <c r="V286" s="795"/>
      <c r="W286" s="795"/>
      <c r="X286" s="796"/>
      <c r="Y286" s="797" t="s">
        <v>312</v>
      </c>
      <c r="Z286" s="798"/>
      <c r="AA286" s="800">
        <f>①団体情報入力!$D$5</f>
        <v>0</v>
      </c>
      <c r="AB286" s="801"/>
      <c r="AC286" s="801"/>
      <c r="AD286" s="802"/>
    </row>
    <row r="287" spans="1:30" s="351" customFormat="1" ht="35.25" customHeight="1" thickBot="1">
      <c r="A287" s="806" t="str">
        <f>IF(②選手情報入力!$B$27="","",②選手情報入力!$B$27)</f>
        <v/>
      </c>
      <c r="B287" s="807"/>
      <c r="C287" s="360" t="s">
        <v>286</v>
      </c>
      <c r="D287" s="808">
        <f>②選手情報入力!$D$27</f>
        <v>0</v>
      </c>
      <c r="E287" s="809"/>
      <c r="F287" s="809"/>
      <c r="G287" s="809"/>
      <c r="H287" s="807"/>
      <c r="I287" s="735"/>
      <c r="J287" s="799"/>
      <c r="K287" s="803"/>
      <c r="L287" s="804"/>
      <c r="M287" s="804"/>
      <c r="N287" s="805"/>
      <c r="P287" s="352"/>
      <c r="Q287" s="806" t="str">
        <f>IF(②選手情報入力!$B$27="","",②選手情報入力!$B$27)</f>
        <v/>
      </c>
      <c r="R287" s="807"/>
      <c r="S287" s="360" t="s">
        <v>286</v>
      </c>
      <c r="T287" s="808">
        <f>②選手情報入力!$D$27</f>
        <v>0</v>
      </c>
      <c r="U287" s="809"/>
      <c r="V287" s="809"/>
      <c r="W287" s="809"/>
      <c r="X287" s="807"/>
      <c r="Y287" s="735"/>
      <c r="Z287" s="799"/>
      <c r="AA287" s="803"/>
      <c r="AB287" s="804"/>
      <c r="AC287" s="804"/>
      <c r="AD287" s="805"/>
    </row>
    <row r="288" spans="1:30" s="351" customFormat="1" ht="30" customHeight="1">
      <c r="A288" s="783" t="s">
        <v>313</v>
      </c>
      <c r="B288" s="784"/>
      <c r="C288" s="783" t="s">
        <v>314</v>
      </c>
      <c r="D288" s="784"/>
      <c r="E288" s="789">
        <f>②選手情報入力!$J$27</f>
        <v>0</v>
      </c>
      <c r="F288" s="789"/>
      <c r="G288" s="361" t="s">
        <v>315</v>
      </c>
      <c r="H288" s="790" t="s">
        <v>316</v>
      </c>
      <c r="I288" s="784"/>
      <c r="J288" s="791"/>
      <c r="K288" s="362"/>
      <c r="L288" s="363" t="s">
        <v>317</v>
      </c>
      <c r="M288" s="364"/>
      <c r="N288" s="365" t="s">
        <v>318</v>
      </c>
      <c r="P288" s="352"/>
      <c r="Q288" s="783" t="s">
        <v>313</v>
      </c>
      <c r="R288" s="784"/>
      <c r="S288" s="783" t="s">
        <v>314</v>
      </c>
      <c r="T288" s="784"/>
      <c r="U288" s="789">
        <f>②選手情報入力!$J$27</f>
        <v>0</v>
      </c>
      <c r="V288" s="789"/>
      <c r="W288" s="361" t="s">
        <v>315</v>
      </c>
      <c r="X288" s="790" t="s">
        <v>316</v>
      </c>
      <c r="Y288" s="784"/>
      <c r="Z288" s="791"/>
      <c r="AA288" s="362"/>
      <c r="AB288" s="363" t="s">
        <v>317</v>
      </c>
      <c r="AC288" s="364"/>
      <c r="AD288" s="365" t="s">
        <v>318</v>
      </c>
    </row>
    <row r="289" spans="1:30" s="351" customFormat="1" ht="15.75" customHeight="1">
      <c r="A289" s="785"/>
      <c r="B289" s="786"/>
      <c r="C289" s="792" t="s">
        <v>321</v>
      </c>
      <c r="D289" s="763"/>
      <c r="E289" s="763"/>
      <c r="F289" s="763"/>
      <c r="G289" s="793"/>
      <c r="H289" s="762" t="s">
        <v>322</v>
      </c>
      <c r="I289" s="763"/>
      <c r="J289" s="793"/>
      <c r="K289" s="762" t="s">
        <v>323</v>
      </c>
      <c r="L289" s="763"/>
      <c r="M289" s="763"/>
      <c r="N289" s="764"/>
      <c r="P289" s="352"/>
      <c r="Q289" s="785"/>
      <c r="R289" s="786"/>
      <c r="S289" s="792" t="s">
        <v>321</v>
      </c>
      <c r="T289" s="763"/>
      <c r="U289" s="763"/>
      <c r="V289" s="763"/>
      <c r="W289" s="793"/>
      <c r="X289" s="762" t="s">
        <v>322</v>
      </c>
      <c r="Y289" s="763"/>
      <c r="Z289" s="793"/>
      <c r="AA289" s="762" t="s">
        <v>323</v>
      </c>
      <c r="AB289" s="763"/>
      <c r="AC289" s="763"/>
      <c r="AD289" s="764"/>
    </row>
    <row r="290" spans="1:30" s="351" customFormat="1" ht="24.75" customHeight="1" thickBot="1">
      <c r="A290" s="787"/>
      <c r="B290" s="788"/>
      <c r="C290" s="765"/>
      <c r="D290" s="766"/>
      <c r="E290" s="766"/>
      <c r="F290" s="766"/>
      <c r="G290" s="767"/>
      <c r="H290" s="768"/>
      <c r="I290" s="769"/>
      <c r="J290" s="770"/>
      <c r="K290" s="771"/>
      <c r="L290" s="766"/>
      <c r="M290" s="766"/>
      <c r="N290" s="772"/>
      <c r="P290" s="352"/>
      <c r="Q290" s="787"/>
      <c r="R290" s="788"/>
      <c r="S290" s="765"/>
      <c r="T290" s="766"/>
      <c r="U290" s="766"/>
      <c r="V290" s="766"/>
      <c r="W290" s="767"/>
      <c r="X290" s="768"/>
      <c r="Y290" s="769"/>
      <c r="Z290" s="770"/>
      <c r="AA290" s="771"/>
      <c r="AB290" s="766"/>
      <c r="AC290" s="766"/>
      <c r="AD290" s="772"/>
    </row>
    <row r="291" spans="1:30" s="351" customFormat="1" ht="15" customHeight="1">
      <c r="A291" s="773" t="s">
        <v>325</v>
      </c>
      <c r="B291" s="774"/>
      <c r="C291" s="366" t="s">
        <v>326</v>
      </c>
      <c r="D291" s="366"/>
      <c r="E291" s="777" t="s">
        <v>327</v>
      </c>
      <c r="F291" s="778"/>
      <c r="G291" s="779"/>
      <c r="H291" s="777" t="s">
        <v>322</v>
      </c>
      <c r="I291" s="779"/>
      <c r="J291" s="780" t="s">
        <v>264</v>
      </c>
      <c r="K291" s="781"/>
      <c r="L291" s="777" t="s">
        <v>328</v>
      </c>
      <c r="M291" s="778"/>
      <c r="N291" s="782"/>
      <c r="P291" s="352"/>
      <c r="Q291" s="773" t="s">
        <v>325</v>
      </c>
      <c r="R291" s="774"/>
      <c r="S291" s="366" t="s">
        <v>326</v>
      </c>
      <c r="T291" s="366"/>
      <c r="U291" s="777" t="s">
        <v>327</v>
      </c>
      <c r="V291" s="778"/>
      <c r="W291" s="779"/>
      <c r="X291" s="777" t="s">
        <v>322</v>
      </c>
      <c r="Y291" s="779"/>
      <c r="Z291" s="780" t="s">
        <v>264</v>
      </c>
      <c r="AA291" s="781"/>
      <c r="AB291" s="777" t="s">
        <v>328</v>
      </c>
      <c r="AC291" s="778"/>
      <c r="AD291" s="782"/>
    </row>
    <row r="292" spans="1:30" s="351" customFormat="1" ht="22.5" customHeight="1">
      <c r="A292" s="775"/>
      <c r="B292" s="776"/>
      <c r="C292" s="759"/>
      <c r="D292" s="760"/>
      <c r="E292" s="756"/>
      <c r="F292" s="757"/>
      <c r="G292" s="761"/>
      <c r="H292" s="750"/>
      <c r="I292" s="751"/>
      <c r="J292" s="754"/>
      <c r="K292" s="755"/>
      <c r="L292" s="756"/>
      <c r="M292" s="757"/>
      <c r="N292" s="758"/>
      <c r="P292" s="352"/>
      <c r="Q292" s="775"/>
      <c r="R292" s="776"/>
      <c r="S292" s="759"/>
      <c r="T292" s="760"/>
      <c r="U292" s="756"/>
      <c r="V292" s="757"/>
      <c r="W292" s="761"/>
      <c r="X292" s="750"/>
      <c r="Y292" s="751"/>
      <c r="Z292" s="754"/>
      <c r="AA292" s="755"/>
      <c r="AB292" s="756"/>
      <c r="AC292" s="757"/>
      <c r="AD292" s="758"/>
    </row>
    <row r="293" spans="1:30" s="351" customFormat="1" ht="22.5" customHeight="1">
      <c r="A293" s="775"/>
      <c r="B293" s="776"/>
      <c r="C293" s="759"/>
      <c r="D293" s="760"/>
      <c r="E293" s="756"/>
      <c r="F293" s="757"/>
      <c r="G293" s="761"/>
      <c r="H293" s="750"/>
      <c r="I293" s="751"/>
      <c r="J293" s="754"/>
      <c r="K293" s="755"/>
      <c r="L293" s="756"/>
      <c r="M293" s="757"/>
      <c r="N293" s="758"/>
      <c r="P293" s="352"/>
      <c r="Q293" s="775"/>
      <c r="R293" s="776"/>
      <c r="S293" s="759"/>
      <c r="T293" s="760"/>
      <c r="U293" s="756"/>
      <c r="V293" s="757"/>
      <c r="W293" s="761"/>
      <c r="X293" s="750"/>
      <c r="Y293" s="751"/>
      <c r="Z293" s="754"/>
      <c r="AA293" s="755"/>
      <c r="AB293" s="756"/>
      <c r="AC293" s="757"/>
      <c r="AD293" s="758"/>
    </row>
    <row r="294" spans="1:30" s="351" customFormat="1" ht="22.5" customHeight="1" thickBot="1">
      <c r="A294" s="775"/>
      <c r="B294" s="776"/>
      <c r="C294" s="747"/>
      <c r="D294" s="748"/>
      <c r="E294" s="732"/>
      <c r="F294" s="733"/>
      <c r="G294" s="749"/>
      <c r="H294" s="750"/>
      <c r="I294" s="751"/>
      <c r="J294" s="752"/>
      <c r="K294" s="753"/>
      <c r="L294" s="732"/>
      <c r="M294" s="733"/>
      <c r="N294" s="734"/>
      <c r="P294" s="352"/>
      <c r="Q294" s="775"/>
      <c r="R294" s="776"/>
      <c r="S294" s="747"/>
      <c r="T294" s="748"/>
      <c r="U294" s="732"/>
      <c r="V294" s="733"/>
      <c r="W294" s="749"/>
      <c r="X294" s="750"/>
      <c r="Y294" s="751"/>
      <c r="Z294" s="752"/>
      <c r="AA294" s="753"/>
      <c r="AB294" s="732"/>
      <c r="AC294" s="733"/>
      <c r="AD294" s="734"/>
    </row>
    <row r="295" spans="1:30" s="351" customFormat="1" ht="22.5" customHeight="1" thickBot="1">
      <c r="A295" s="735" t="s">
        <v>329</v>
      </c>
      <c r="B295" s="736"/>
      <c r="C295" s="737"/>
      <c r="D295" s="738"/>
      <c r="E295" s="739"/>
      <c r="F295" s="739"/>
      <c r="G295" s="740"/>
      <c r="H295" s="741" t="s">
        <v>330</v>
      </c>
      <c r="I295" s="742"/>
      <c r="J295" s="742"/>
      <c r="K295" s="743"/>
      <c r="L295" s="744"/>
      <c r="M295" s="745"/>
      <c r="N295" s="746"/>
      <c r="P295" s="352"/>
      <c r="Q295" s="735" t="s">
        <v>331</v>
      </c>
      <c r="R295" s="736"/>
      <c r="S295" s="737"/>
      <c r="T295" s="738"/>
      <c r="U295" s="739"/>
      <c r="V295" s="739"/>
      <c r="W295" s="740"/>
      <c r="X295" s="741" t="s">
        <v>330</v>
      </c>
      <c r="Y295" s="742"/>
      <c r="Z295" s="742"/>
      <c r="AA295" s="743"/>
      <c r="AB295" s="744"/>
      <c r="AC295" s="745"/>
      <c r="AD295" s="746"/>
    </row>
    <row r="296" spans="1:30" s="351" customFormat="1" ht="22.5" customHeight="1" thickBot="1">
      <c r="A296" s="722" t="s">
        <v>332</v>
      </c>
      <c r="B296" s="723"/>
      <c r="C296" s="723"/>
      <c r="D296" s="723"/>
      <c r="E296" s="723"/>
      <c r="F296" s="724"/>
      <c r="G296" s="725" t="s">
        <v>333</v>
      </c>
      <c r="H296" s="726"/>
      <c r="I296" s="727"/>
      <c r="J296" s="728"/>
      <c r="K296" s="725" t="s">
        <v>334</v>
      </c>
      <c r="L296" s="726"/>
      <c r="M296" s="729"/>
      <c r="N296" s="730"/>
      <c r="P296" s="352"/>
      <c r="Q296" s="722" t="s">
        <v>335</v>
      </c>
      <c r="R296" s="723"/>
      <c r="S296" s="723"/>
      <c r="T296" s="723"/>
      <c r="U296" s="724"/>
      <c r="V296" s="725" t="s">
        <v>333</v>
      </c>
      <c r="W296" s="726"/>
      <c r="X296" s="727"/>
      <c r="Y296" s="728"/>
      <c r="Z296" s="725"/>
      <c r="AA296" s="731"/>
      <c r="AB296" s="367"/>
      <c r="AC296" s="719"/>
      <c r="AD296" s="720"/>
    </row>
    <row r="297" spans="1:30" s="351" customFormat="1" ht="7.5" customHeight="1">
      <c r="A297" s="368"/>
      <c r="B297" s="368"/>
      <c r="C297" s="369"/>
      <c r="D297" s="369"/>
      <c r="E297" s="369"/>
      <c r="F297" s="369"/>
      <c r="G297" s="369"/>
      <c r="H297" s="369"/>
      <c r="I297" s="369"/>
      <c r="J297" s="369"/>
      <c r="K297" s="369"/>
      <c r="L297" s="369"/>
      <c r="M297" s="369"/>
      <c r="N297" s="328"/>
      <c r="P297" s="352"/>
      <c r="Q297" s="370"/>
      <c r="R297" s="370"/>
      <c r="S297" s="371"/>
      <c r="T297" s="371"/>
      <c r="U297" s="371"/>
      <c r="V297" s="371"/>
      <c r="W297" s="370"/>
      <c r="X297" s="371"/>
      <c r="Y297" s="371"/>
      <c r="Z297" s="371"/>
      <c r="AA297" s="372"/>
      <c r="AB297" s="328"/>
      <c r="AC297" s="328"/>
    </row>
    <row r="298" spans="1:30" s="351" customFormat="1">
      <c r="A298" s="373" t="s">
        <v>336</v>
      </c>
      <c r="B298" s="373"/>
      <c r="C298" s="374"/>
      <c r="D298" s="374"/>
      <c r="E298" s="374"/>
      <c r="F298" s="374"/>
      <c r="G298" s="374"/>
      <c r="H298" s="374"/>
      <c r="I298" s="374"/>
      <c r="J298" s="374"/>
      <c r="K298" s="374"/>
      <c r="N298" s="328"/>
      <c r="P298" s="352"/>
      <c r="Q298" s="373" t="s">
        <v>336</v>
      </c>
      <c r="R298" s="373"/>
      <c r="S298" s="374"/>
      <c r="T298" s="371"/>
      <c r="U298" s="371"/>
      <c r="V298" s="371"/>
      <c r="W298" s="371"/>
      <c r="X298" s="371"/>
      <c r="Y298" s="371"/>
      <c r="Z298" s="371"/>
      <c r="AA298" s="372"/>
      <c r="AB298" s="328"/>
      <c r="AC298" s="328"/>
    </row>
    <row r="299" spans="1:30" s="351" customFormat="1">
      <c r="A299" s="373" t="s">
        <v>337</v>
      </c>
      <c r="B299" s="373"/>
      <c r="C299" s="374"/>
      <c r="D299" s="374"/>
      <c r="E299" s="374"/>
      <c r="F299" s="374"/>
      <c r="G299" s="374"/>
      <c r="H299" s="373"/>
      <c r="I299" s="374"/>
      <c r="J299" s="374"/>
      <c r="K299" s="374"/>
      <c r="N299" s="328"/>
      <c r="P299" s="352"/>
      <c r="Q299" s="373" t="s">
        <v>337</v>
      </c>
      <c r="R299" s="373"/>
      <c r="S299" s="374"/>
      <c r="T299" s="372"/>
      <c r="U299" s="372"/>
      <c r="V299" s="372"/>
      <c r="W299" s="372"/>
      <c r="X299" s="372"/>
      <c r="Y299" s="372"/>
      <c r="Z299" s="372"/>
      <c r="AA299" s="372"/>
      <c r="AB299" s="328"/>
      <c r="AC299" s="328"/>
    </row>
    <row r="300" spans="1:30" s="351" customFormat="1" ht="42" customHeight="1">
      <c r="A300" s="721" t="s">
        <v>309</v>
      </c>
      <c r="B300" s="721"/>
      <c r="C300" s="721"/>
      <c r="D300" s="721"/>
      <c r="E300" s="721"/>
      <c r="F300" s="721"/>
      <c r="G300" s="721"/>
      <c r="H300" s="721"/>
      <c r="I300" s="721"/>
      <c r="J300" s="721"/>
      <c r="K300" s="721"/>
      <c r="L300" s="721"/>
      <c r="M300" s="721"/>
      <c r="N300" s="721"/>
      <c r="P300" s="352"/>
      <c r="Q300" s="721" t="s">
        <v>310</v>
      </c>
      <c r="R300" s="721"/>
      <c r="S300" s="721"/>
      <c r="T300" s="721"/>
      <c r="U300" s="721"/>
      <c r="V300" s="721"/>
      <c r="W300" s="721"/>
      <c r="X300" s="721"/>
      <c r="Y300" s="721"/>
      <c r="Z300" s="721"/>
      <c r="AA300" s="721"/>
      <c r="AB300" s="721"/>
      <c r="AC300" s="721"/>
    </row>
    <row r="301" spans="1:30" s="351" customFormat="1" ht="23.25" customHeight="1" thickBot="1">
      <c r="A301" s="353"/>
      <c r="B301" s="354"/>
      <c r="D301" s="814"/>
      <c r="E301" s="814"/>
      <c r="F301" s="814"/>
      <c r="G301" s="814"/>
      <c r="H301" s="814"/>
      <c r="I301" s="814"/>
      <c r="J301" s="814"/>
      <c r="K301" s="814"/>
      <c r="L301" s="815" t="s">
        <v>255</v>
      </c>
      <c r="M301" s="815"/>
      <c r="N301" s="815"/>
      <c r="P301" s="352"/>
      <c r="Q301" s="816"/>
      <c r="R301" s="816"/>
      <c r="S301" s="816"/>
      <c r="T301" s="814"/>
      <c r="U301" s="814"/>
      <c r="V301" s="814"/>
      <c r="W301" s="814"/>
      <c r="X301" s="814"/>
      <c r="Y301" s="814"/>
      <c r="Z301" s="814"/>
      <c r="AA301" s="815" t="s">
        <v>255</v>
      </c>
      <c r="AB301" s="815"/>
      <c r="AC301" s="815"/>
    </row>
    <row r="302" spans="1:30" s="358" customFormat="1" ht="15" customHeight="1">
      <c r="A302" s="355" t="s">
        <v>311</v>
      </c>
      <c r="B302" s="356"/>
      <c r="C302" s="357" t="s">
        <v>271</v>
      </c>
      <c r="D302" s="794">
        <f>②選手情報入力!$E$28</f>
        <v>0</v>
      </c>
      <c r="E302" s="795"/>
      <c r="F302" s="795"/>
      <c r="G302" s="795"/>
      <c r="H302" s="796"/>
      <c r="I302" s="797" t="s">
        <v>312</v>
      </c>
      <c r="J302" s="798"/>
      <c r="K302" s="800">
        <f>①団体情報入力!$D$5</f>
        <v>0</v>
      </c>
      <c r="L302" s="801"/>
      <c r="M302" s="801"/>
      <c r="N302" s="802"/>
      <c r="P302" s="359"/>
      <c r="Q302" s="355" t="s">
        <v>311</v>
      </c>
      <c r="R302" s="356"/>
      <c r="S302" s="357" t="s">
        <v>271</v>
      </c>
      <c r="T302" s="794">
        <f>②選手情報入力!$E$28</f>
        <v>0</v>
      </c>
      <c r="U302" s="795"/>
      <c r="V302" s="795"/>
      <c r="W302" s="795"/>
      <c r="X302" s="796"/>
      <c r="Y302" s="797" t="s">
        <v>312</v>
      </c>
      <c r="Z302" s="798"/>
      <c r="AA302" s="800">
        <f>①団体情報入力!$D$5</f>
        <v>0</v>
      </c>
      <c r="AB302" s="801"/>
      <c r="AC302" s="801"/>
      <c r="AD302" s="802"/>
    </row>
    <row r="303" spans="1:30" s="351" customFormat="1" ht="35.25" customHeight="1" thickBot="1">
      <c r="A303" s="806" t="str">
        <f>IF(②選手情報入力!$B$28="","",②選手情報入力!$B$28)</f>
        <v/>
      </c>
      <c r="B303" s="807"/>
      <c r="C303" s="360" t="s">
        <v>286</v>
      </c>
      <c r="D303" s="808">
        <f>②選手情報入力!$D$28</f>
        <v>0</v>
      </c>
      <c r="E303" s="809"/>
      <c r="F303" s="809"/>
      <c r="G303" s="809"/>
      <c r="H303" s="807"/>
      <c r="I303" s="735"/>
      <c r="J303" s="799"/>
      <c r="K303" s="803"/>
      <c r="L303" s="804"/>
      <c r="M303" s="804"/>
      <c r="N303" s="805"/>
      <c r="P303" s="352"/>
      <c r="Q303" s="806" t="str">
        <f>IF(②選手情報入力!$B$28="","",②選手情報入力!$B$28)</f>
        <v/>
      </c>
      <c r="R303" s="807"/>
      <c r="S303" s="360" t="s">
        <v>286</v>
      </c>
      <c r="T303" s="808">
        <f>②選手情報入力!$D$28</f>
        <v>0</v>
      </c>
      <c r="U303" s="809"/>
      <c r="V303" s="809"/>
      <c r="W303" s="809"/>
      <c r="X303" s="807"/>
      <c r="Y303" s="735"/>
      <c r="Z303" s="799"/>
      <c r="AA303" s="803"/>
      <c r="AB303" s="804"/>
      <c r="AC303" s="804"/>
      <c r="AD303" s="805"/>
    </row>
    <row r="304" spans="1:30" s="351" customFormat="1" ht="30" customHeight="1">
      <c r="A304" s="783" t="s">
        <v>313</v>
      </c>
      <c r="B304" s="784"/>
      <c r="C304" s="783" t="s">
        <v>314</v>
      </c>
      <c r="D304" s="784"/>
      <c r="E304" s="789">
        <f>②選手情報入力!$J$28</f>
        <v>0</v>
      </c>
      <c r="F304" s="789"/>
      <c r="G304" s="361" t="s">
        <v>315</v>
      </c>
      <c r="H304" s="790" t="s">
        <v>316</v>
      </c>
      <c r="I304" s="784"/>
      <c r="J304" s="791"/>
      <c r="K304" s="362"/>
      <c r="L304" s="363" t="s">
        <v>317</v>
      </c>
      <c r="M304" s="364"/>
      <c r="N304" s="365" t="s">
        <v>318</v>
      </c>
      <c r="P304" s="352"/>
      <c r="Q304" s="783" t="s">
        <v>313</v>
      </c>
      <c r="R304" s="784"/>
      <c r="S304" s="783" t="s">
        <v>314</v>
      </c>
      <c r="T304" s="784"/>
      <c r="U304" s="789">
        <f>②選手情報入力!$J$28</f>
        <v>0</v>
      </c>
      <c r="V304" s="789"/>
      <c r="W304" s="361" t="s">
        <v>315</v>
      </c>
      <c r="X304" s="790" t="s">
        <v>316</v>
      </c>
      <c r="Y304" s="784"/>
      <c r="Z304" s="791"/>
      <c r="AA304" s="362"/>
      <c r="AB304" s="363" t="s">
        <v>317</v>
      </c>
      <c r="AC304" s="364"/>
      <c r="AD304" s="365" t="s">
        <v>318</v>
      </c>
    </row>
    <row r="305" spans="1:30" s="351" customFormat="1" ht="15.75" customHeight="1">
      <c r="A305" s="785"/>
      <c r="B305" s="786"/>
      <c r="C305" s="792" t="s">
        <v>321</v>
      </c>
      <c r="D305" s="763"/>
      <c r="E305" s="763"/>
      <c r="F305" s="763"/>
      <c r="G305" s="793"/>
      <c r="H305" s="762" t="s">
        <v>322</v>
      </c>
      <c r="I305" s="763"/>
      <c r="J305" s="793"/>
      <c r="K305" s="762" t="s">
        <v>323</v>
      </c>
      <c r="L305" s="763"/>
      <c r="M305" s="763"/>
      <c r="N305" s="764"/>
      <c r="P305" s="352"/>
      <c r="Q305" s="785"/>
      <c r="R305" s="786"/>
      <c r="S305" s="792" t="s">
        <v>321</v>
      </c>
      <c r="T305" s="763"/>
      <c r="U305" s="763"/>
      <c r="V305" s="763"/>
      <c r="W305" s="793"/>
      <c r="X305" s="762" t="s">
        <v>322</v>
      </c>
      <c r="Y305" s="763"/>
      <c r="Z305" s="793"/>
      <c r="AA305" s="762" t="s">
        <v>323</v>
      </c>
      <c r="AB305" s="763"/>
      <c r="AC305" s="763"/>
      <c r="AD305" s="764"/>
    </row>
    <row r="306" spans="1:30" s="351" customFormat="1" ht="24.75" customHeight="1" thickBot="1">
      <c r="A306" s="787"/>
      <c r="B306" s="788"/>
      <c r="C306" s="765"/>
      <c r="D306" s="766"/>
      <c r="E306" s="766"/>
      <c r="F306" s="766"/>
      <c r="G306" s="767"/>
      <c r="H306" s="768"/>
      <c r="I306" s="769"/>
      <c r="J306" s="770"/>
      <c r="K306" s="771"/>
      <c r="L306" s="766"/>
      <c r="M306" s="766"/>
      <c r="N306" s="772"/>
      <c r="P306" s="352"/>
      <c r="Q306" s="787"/>
      <c r="R306" s="788"/>
      <c r="S306" s="765"/>
      <c r="T306" s="766"/>
      <c r="U306" s="766"/>
      <c r="V306" s="766"/>
      <c r="W306" s="767"/>
      <c r="X306" s="768"/>
      <c r="Y306" s="769"/>
      <c r="Z306" s="770"/>
      <c r="AA306" s="771"/>
      <c r="AB306" s="766"/>
      <c r="AC306" s="766"/>
      <c r="AD306" s="772"/>
    </row>
    <row r="307" spans="1:30" s="351" customFormat="1" ht="15" customHeight="1">
      <c r="A307" s="773" t="s">
        <v>325</v>
      </c>
      <c r="B307" s="774"/>
      <c r="C307" s="366" t="s">
        <v>326</v>
      </c>
      <c r="D307" s="366"/>
      <c r="E307" s="777" t="s">
        <v>327</v>
      </c>
      <c r="F307" s="778"/>
      <c r="G307" s="779"/>
      <c r="H307" s="777" t="s">
        <v>322</v>
      </c>
      <c r="I307" s="779"/>
      <c r="J307" s="780" t="s">
        <v>264</v>
      </c>
      <c r="K307" s="781"/>
      <c r="L307" s="777" t="s">
        <v>328</v>
      </c>
      <c r="M307" s="778"/>
      <c r="N307" s="782"/>
      <c r="P307" s="352"/>
      <c r="Q307" s="773" t="s">
        <v>325</v>
      </c>
      <c r="R307" s="774"/>
      <c r="S307" s="366" t="s">
        <v>326</v>
      </c>
      <c r="T307" s="366"/>
      <c r="U307" s="777" t="s">
        <v>327</v>
      </c>
      <c r="V307" s="778"/>
      <c r="W307" s="779"/>
      <c r="X307" s="777" t="s">
        <v>322</v>
      </c>
      <c r="Y307" s="779"/>
      <c r="Z307" s="780" t="s">
        <v>264</v>
      </c>
      <c r="AA307" s="781"/>
      <c r="AB307" s="777" t="s">
        <v>328</v>
      </c>
      <c r="AC307" s="778"/>
      <c r="AD307" s="782"/>
    </row>
    <row r="308" spans="1:30" s="351" customFormat="1" ht="22.5" customHeight="1">
      <c r="A308" s="775"/>
      <c r="B308" s="776"/>
      <c r="C308" s="759"/>
      <c r="D308" s="760"/>
      <c r="E308" s="756"/>
      <c r="F308" s="757"/>
      <c r="G308" s="761"/>
      <c r="H308" s="750"/>
      <c r="I308" s="751"/>
      <c r="J308" s="754"/>
      <c r="K308" s="755"/>
      <c r="L308" s="756"/>
      <c r="M308" s="757"/>
      <c r="N308" s="758"/>
      <c r="P308" s="352"/>
      <c r="Q308" s="775"/>
      <c r="R308" s="776"/>
      <c r="S308" s="759"/>
      <c r="T308" s="760"/>
      <c r="U308" s="756"/>
      <c r="V308" s="757"/>
      <c r="W308" s="761"/>
      <c r="X308" s="750"/>
      <c r="Y308" s="751"/>
      <c r="Z308" s="754"/>
      <c r="AA308" s="755"/>
      <c r="AB308" s="756"/>
      <c r="AC308" s="757"/>
      <c r="AD308" s="758"/>
    </row>
    <row r="309" spans="1:30" s="351" customFormat="1" ht="22.5" customHeight="1">
      <c r="A309" s="775"/>
      <c r="B309" s="776"/>
      <c r="C309" s="759"/>
      <c r="D309" s="760"/>
      <c r="E309" s="756"/>
      <c r="F309" s="757"/>
      <c r="G309" s="761"/>
      <c r="H309" s="750"/>
      <c r="I309" s="751"/>
      <c r="J309" s="754"/>
      <c r="K309" s="755"/>
      <c r="L309" s="756"/>
      <c r="M309" s="757"/>
      <c r="N309" s="758"/>
      <c r="P309" s="352"/>
      <c r="Q309" s="775"/>
      <c r="R309" s="776"/>
      <c r="S309" s="759"/>
      <c r="T309" s="760"/>
      <c r="U309" s="756"/>
      <c r="V309" s="757"/>
      <c r="W309" s="761"/>
      <c r="X309" s="750"/>
      <c r="Y309" s="751"/>
      <c r="Z309" s="754"/>
      <c r="AA309" s="755"/>
      <c r="AB309" s="756"/>
      <c r="AC309" s="757"/>
      <c r="AD309" s="758"/>
    </row>
    <row r="310" spans="1:30" s="351" customFormat="1" ht="22.5" customHeight="1" thickBot="1">
      <c r="A310" s="775"/>
      <c r="B310" s="776"/>
      <c r="C310" s="747"/>
      <c r="D310" s="748"/>
      <c r="E310" s="732"/>
      <c r="F310" s="733"/>
      <c r="G310" s="749"/>
      <c r="H310" s="750"/>
      <c r="I310" s="751"/>
      <c r="J310" s="752"/>
      <c r="K310" s="753"/>
      <c r="L310" s="732"/>
      <c r="M310" s="733"/>
      <c r="N310" s="734"/>
      <c r="P310" s="352"/>
      <c r="Q310" s="775"/>
      <c r="R310" s="776"/>
      <c r="S310" s="747"/>
      <c r="T310" s="748"/>
      <c r="U310" s="732"/>
      <c r="V310" s="733"/>
      <c r="W310" s="749"/>
      <c r="X310" s="750"/>
      <c r="Y310" s="751"/>
      <c r="Z310" s="752"/>
      <c r="AA310" s="753"/>
      <c r="AB310" s="732"/>
      <c r="AC310" s="733"/>
      <c r="AD310" s="734"/>
    </row>
    <row r="311" spans="1:30" s="351" customFormat="1" ht="22.5" customHeight="1" thickBot="1">
      <c r="A311" s="735" t="s">
        <v>329</v>
      </c>
      <c r="B311" s="736"/>
      <c r="C311" s="737"/>
      <c r="D311" s="738"/>
      <c r="E311" s="739"/>
      <c r="F311" s="739"/>
      <c r="G311" s="740"/>
      <c r="H311" s="741" t="s">
        <v>330</v>
      </c>
      <c r="I311" s="742"/>
      <c r="J311" s="742"/>
      <c r="K311" s="743"/>
      <c r="L311" s="744"/>
      <c r="M311" s="745"/>
      <c r="N311" s="746"/>
      <c r="P311" s="352"/>
      <c r="Q311" s="735" t="s">
        <v>331</v>
      </c>
      <c r="R311" s="736"/>
      <c r="S311" s="737"/>
      <c r="T311" s="738"/>
      <c r="U311" s="739"/>
      <c r="V311" s="739"/>
      <c r="W311" s="740"/>
      <c r="X311" s="741" t="s">
        <v>330</v>
      </c>
      <c r="Y311" s="742"/>
      <c r="Z311" s="742"/>
      <c r="AA311" s="743"/>
      <c r="AB311" s="744"/>
      <c r="AC311" s="745"/>
      <c r="AD311" s="746"/>
    </row>
    <row r="312" spans="1:30" s="351" customFormat="1" ht="22.5" customHeight="1" thickBot="1">
      <c r="A312" s="722" t="s">
        <v>332</v>
      </c>
      <c r="B312" s="723"/>
      <c r="C312" s="723"/>
      <c r="D312" s="723"/>
      <c r="E312" s="723"/>
      <c r="F312" s="724"/>
      <c r="G312" s="725" t="s">
        <v>333</v>
      </c>
      <c r="H312" s="726"/>
      <c r="I312" s="727"/>
      <c r="J312" s="728"/>
      <c r="K312" s="725" t="s">
        <v>334</v>
      </c>
      <c r="L312" s="726"/>
      <c r="M312" s="729"/>
      <c r="N312" s="730"/>
      <c r="P312" s="352"/>
      <c r="Q312" s="722" t="s">
        <v>335</v>
      </c>
      <c r="R312" s="723"/>
      <c r="S312" s="723"/>
      <c r="T312" s="723"/>
      <c r="U312" s="724"/>
      <c r="V312" s="725" t="s">
        <v>333</v>
      </c>
      <c r="W312" s="726"/>
      <c r="X312" s="727"/>
      <c r="Y312" s="728"/>
      <c r="Z312" s="725"/>
      <c r="AA312" s="731"/>
      <c r="AB312" s="367"/>
      <c r="AC312" s="719"/>
      <c r="AD312" s="720"/>
    </row>
    <row r="313" spans="1:30" s="351" customFormat="1" ht="7.5" customHeight="1">
      <c r="A313" s="368"/>
      <c r="B313" s="368"/>
      <c r="C313" s="369"/>
      <c r="D313" s="369"/>
      <c r="E313" s="369"/>
      <c r="F313" s="369"/>
      <c r="G313" s="369"/>
      <c r="H313" s="369"/>
      <c r="I313" s="369"/>
      <c r="J313" s="369"/>
      <c r="K313" s="369"/>
      <c r="L313" s="369"/>
      <c r="M313" s="369"/>
      <c r="N313" s="810"/>
      <c r="P313" s="352"/>
      <c r="Q313" s="370"/>
      <c r="R313" s="370"/>
      <c r="S313" s="371"/>
      <c r="T313" s="371"/>
      <c r="U313" s="371"/>
      <c r="V313" s="371"/>
      <c r="W313" s="370"/>
      <c r="X313" s="371"/>
      <c r="Y313" s="371"/>
      <c r="Z313" s="371"/>
      <c r="AA313" s="372"/>
      <c r="AB313" s="812"/>
      <c r="AC313" s="812"/>
    </row>
    <row r="314" spans="1:30" s="351" customFormat="1">
      <c r="A314" s="373" t="s">
        <v>336</v>
      </c>
      <c r="B314" s="373"/>
      <c r="C314" s="374"/>
      <c r="D314" s="374"/>
      <c r="E314" s="374"/>
      <c r="F314" s="374"/>
      <c r="G314" s="374"/>
      <c r="H314" s="374"/>
      <c r="I314" s="374"/>
      <c r="J314" s="374"/>
      <c r="K314" s="374"/>
      <c r="N314" s="811"/>
      <c r="P314" s="352"/>
      <c r="Q314" s="373" t="s">
        <v>336</v>
      </c>
      <c r="R314" s="373"/>
      <c r="S314" s="374"/>
      <c r="T314" s="371"/>
      <c r="U314" s="371"/>
      <c r="V314" s="371"/>
      <c r="W314" s="371"/>
      <c r="X314" s="371"/>
      <c r="Y314" s="371"/>
      <c r="Z314" s="371"/>
      <c r="AA314" s="372"/>
      <c r="AB314" s="813"/>
      <c r="AC314" s="813"/>
    </row>
    <row r="315" spans="1:30" s="351" customFormat="1">
      <c r="A315" s="373" t="s">
        <v>337</v>
      </c>
      <c r="B315" s="373"/>
      <c r="C315" s="374"/>
      <c r="D315" s="374"/>
      <c r="E315" s="374"/>
      <c r="F315" s="374"/>
      <c r="G315" s="374"/>
      <c r="H315" s="373"/>
      <c r="I315" s="374"/>
      <c r="J315" s="374"/>
      <c r="K315" s="374"/>
      <c r="N315" s="811"/>
      <c r="P315" s="352"/>
      <c r="Q315" s="373" t="s">
        <v>337</v>
      </c>
      <c r="R315" s="373"/>
      <c r="S315" s="374"/>
      <c r="T315" s="372"/>
      <c r="U315" s="372"/>
      <c r="V315" s="372"/>
      <c r="W315" s="372"/>
      <c r="X315" s="372"/>
      <c r="Y315" s="372"/>
      <c r="Z315" s="372"/>
      <c r="AA315" s="372"/>
      <c r="AB315" s="813"/>
      <c r="AC315" s="813"/>
    </row>
    <row r="316" spans="1:30" s="351" customFormat="1" ht="76.150000000000006" customHeight="1">
      <c r="A316" s="373"/>
      <c r="B316" s="373"/>
      <c r="C316" s="374"/>
      <c r="D316" s="374"/>
      <c r="E316" s="374"/>
      <c r="F316" s="374"/>
      <c r="G316" s="374"/>
      <c r="H316" s="374"/>
      <c r="I316" s="374"/>
      <c r="J316" s="374"/>
      <c r="K316" s="374"/>
      <c r="N316" s="811"/>
      <c r="P316" s="352"/>
      <c r="AB316" s="813"/>
      <c r="AC316" s="813"/>
    </row>
    <row r="317" spans="1:30" s="351" customFormat="1" ht="42" customHeight="1">
      <c r="A317" s="721" t="s">
        <v>309</v>
      </c>
      <c r="B317" s="721"/>
      <c r="C317" s="721"/>
      <c r="D317" s="721"/>
      <c r="E317" s="721"/>
      <c r="F317" s="721"/>
      <c r="G317" s="721"/>
      <c r="H317" s="721"/>
      <c r="I317" s="721"/>
      <c r="J317" s="721"/>
      <c r="K317" s="721"/>
      <c r="L317" s="721"/>
      <c r="M317" s="721"/>
      <c r="N317" s="721"/>
      <c r="P317" s="352"/>
      <c r="Q317" s="721" t="s">
        <v>310</v>
      </c>
      <c r="R317" s="721"/>
      <c r="S317" s="721"/>
      <c r="T317" s="721"/>
      <c r="U317" s="721"/>
      <c r="V317" s="721"/>
      <c r="W317" s="721"/>
      <c r="X317" s="721"/>
      <c r="Y317" s="721"/>
      <c r="Z317" s="721"/>
      <c r="AA317" s="721"/>
      <c r="AB317" s="721"/>
      <c r="AC317" s="721"/>
    </row>
    <row r="318" spans="1:30" s="351" customFormat="1" ht="23.25" customHeight="1" thickBot="1">
      <c r="A318" s="353"/>
      <c r="B318" s="354"/>
      <c r="D318" s="814"/>
      <c r="E318" s="814"/>
      <c r="F318" s="814"/>
      <c r="G318" s="814"/>
      <c r="H318" s="814"/>
      <c r="I318" s="814"/>
      <c r="J318" s="814"/>
      <c r="K318" s="814"/>
      <c r="L318" s="815" t="s">
        <v>255</v>
      </c>
      <c r="M318" s="815"/>
      <c r="N318" s="815"/>
      <c r="P318" s="352"/>
      <c r="Q318" s="816"/>
      <c r="R318" s="816"/>
      <c r="S318" s="816"/>
      <c r="T318" s="814"/>
      <c r="U318" s="814"/>
      <c r="V318" s="814"/>
      <c r="W318" s="814"/>
      <c r="X318" s="814"/>
      <c r="Y318" s="814"/>
      <c r="Z318" s="814"/>
      <c r="AA318" s="815" t="s">
        <v>255</v>
      </c>
      <c r="AB318" s="815"/>
      <c r="AC318" s="815"/>
    </row>
    <row r="319" spans="1:30" s="358" customFormat="1" ht="15" customHeight="1">
      <c r="A319" s="355" t="s">
        <v>311</v>
      </c>
      <c r="B319" s="356"/>
      <c r="C319" s="357" t="s">
        <v>271</v>
      </c>
      <c r="D319" s="794">
        <f>②選手情報入力!$E$29</f>
        <v>0</v>
      </c>
      <c r="E319" s="795"/>
      <c r="F319" s="795"/>
      <c r="G319" s="795"/>
      <c r="H319" s="796"/>
      <c r="I319" s="797" t="s">
        <v>312</v>
      </c>
      <c r="J319" s="798"/>
      <c r="K319" s="800">
        <f>①団体情報入力!$D$5</f>
        <v>0</v>
      </c>
      <c r="L319" s="801"/>
      <c r="M319" s="801"/>
      <c r="N319" s="802"/>
      <c r="P319" s="359"/>
      <c r="Q319" s="355" t="s">
        <v>311</v>
      </c>
      <c r="R319" s="356"/>
      <c r="S319" s="357" t="s">
        <v>271</v>
      </c>
      <c r="T319" s="794">
        <f>②選手情報入力!$E$29</f>
        <v>0</v>
      </c>
      <c r="U319" s="795"/>
      <c r="V319" s="795"/>
      <c r="W319" s="795"/>
      <c r="X319" s="796"/>
      <c r="Y319" s="797" t="s">
        <v>312</v>
      </c>
      <c r="Z319" s="798"/>
      <c r="AA319" s="800">
        <f>①団体情報入力!$D$5</f>
        <v>0</v>
      </c>
      <c r="AB319" s="801"/>
      <c r="AC319" s="801"/>
      <c r="AD319" s="802"/>
    </row>
    <row r="320" spans="1:30" s="351" customFormat="1" ht="35.25" customHeight="1" thickBot="1">
      <c r="A320" s="806" t="str">
        <f>IF(②選手情報入力!$B$29="","",②選手情報入力!$B$29)</f>
        <v/>
      </c>
      <c r="B320" s="807"/>
      <c r="C320" s="360" t="s">
        <v>286</v>
      </c>
      <c r="D320" s="808">
        <f>②選手情報入力!$D$29</f>
        <v>0</v>
      </c>
      <c r="E320" s="809"/>
      <c r="F320" s="809"/>
      <c r="G320" s="809"/>
      <c r="H320" s="807"/>
      <c r="I320" s="735"/>
      <c r="J320" s="799"/>
      <c r="K320" s="803"/>
      <c r="L320" s="804"/>
      <c r="M320" s="804"/>
      <c r="N320" s="805"/>
      <c r="P320" s="352"/>
      <c r="Q320" s="806" t="str">
        <f>IF(②選手情報入力!$B$29="","",②選手情報入力!$B$29)</f>
        <v/>
      </c>
      <c r="R320" s="807"/>
      <c r="S320" s="360" t="s">
        <v>286</v>
      </c>
      <c r="T320" s="808">
        <f>②選手情報入力!$D$29</f>
        <v>0</v>
      </c>
      <c r="U320" s="809"/>
      <c r="V320" s="809"/>
      <c r="W320" s="809"/>
      <c r="X320" s="807"/>
      <c r="Y320" s="735"/>
      <c r="Z320" s="799"/>
      <c r="AA320" s="803"/>
      <c r="AB320" s="804"/>
      <c r="AC320" s="804"/>
      <c r="AD320" s="805"/>
    </row>
    <row r="321" spans="1:30" s="351" customFormat="1" ht="30" customHeight="1">
      <c r="A321" s="783" t="s">
        <v>313</v>
      </c>
      <c r="B321" s="784"/>
      <c r="C321" s="783" t="s">
        <v>314</v>
      </c>
      <c r="D321" s="784"/>
      <c r="E321" s="789">
        <f>②選手情報入力!$J$29</f>
        <v>0</v>
      </c>
      <c r="F321" s="789"/>
      <c r="G321" s="361" t="s">
        <v>315</v>
      </c>
      <c r="H321" s="790" t="s">
        <v>316</v>
      </c>
      <c r="I321" s="784"/>
      <c r="J321" s="791"/>
      <c r="K321" s="362"/>
      <c r="L321" s="363" t="s">
        <v>317</v>
      </c>
      <c r="M321" s="364"/>
      <c r="N321" s="365" t="s">
        <v>318</v>
      </c>
      <c r="P321" s="352"/>
      <c r="Q321" s="783" t="s">
        <v>313</v>
      </c>
      <c r="R321" s="784"/>
      <c r="S321" s="783" t="s">
        <v>314</v>
      </c>
      <c r="T321" s="784"/>
      <c r="U321" s="789">
        <f>②選手情報入力!$J$29</f>
        <v>0</v>
      </c>
      <c r="V321" s="789"/>
      <c r="W321" s="361" t="s">
        <v>315</v>
      </c>
      <c r="X321" s="790" t="s">
        <v>316</v>
      </c>
      <c r="Y321" s="784"/>
      <c r="Z321" s="791"/>
      <c r="AA321" s="362"/>
      <c r="AB321" s="363" t="s">
        <v>317</v>
      </c>
      <c r="AC321" s="364"/>
      <c r="AD321" s="365" t="s">
        <v>318</v>
      </c>
    </row>
    <row r="322" spans="1:30" s="351" customFormat="1" ht="15.75" customHeight="1">
      <c r="A322" s="785"/>
      <c r="B322" s="786"/>
      <c r="C322" s="792" t="s">
        <v>321</v>
      </c>
      <c r="D322" s="763"/>
      <c r="E322" s="763"/>
      <c r="F322" s="763"/>
      <c r="G322" s="793"/>
      <c r="H322" s="762" t="s">
        <v>322</v>
      </c>
      <c r="I322" s="763"/>
      <c r="J322" s="793"/>
      <c r="K322" s="762" t="s">
        <v>323</v>
      </c>
      <c r="L322" s="763"/>
      <c r="M322" s="763"/>
      <c r="N322" s="764"/>
      <c r="P322" s="352"/>
      <c r="Q322" s="785"/>
      <c r="R322" s="786"/>
      <c r="S322" s="792" t="s">
        <v>321</v>
      </c>
      <c r="T322" s="763"/>
      <c r="U322" s="763"/>
      <c r="V322" s="763"/>
      <c r="W322" s="793"/>
      <c r="X322" s="762" t="s">
        <v>322</v>
      </c>
      <c r="Y322" s="763"/>
      <c r="Z322" s="793"/>
      <c r="AA322" s="762" t="s">
        <v>323</v>
      </c>
      <c r="AB322" s="763"/>
      <c r="AC322" s="763"/>
      <c r="AD322" s="764"/>
    </row>
    <row r="323" spans="1:30" s="351" customFormat="1" ht="24.75" customHeight="1" thickBot="1">
      <c r="A323" s="787"/>
      <c r="B323" s="788"/>
      <c r="C323" s="765"/>
      <c r="D323" s="766"/>
      <c r="E323" s="766"/>
      <c r="F323" s="766"/>
      <c r="G323" s="767"/>
      <c r="H323" s="768"/>
      <c r="I323" s="769"/>
      <c r="J323" s="770"/>
      <c r="K323" s="771"/>
      <c r="L323" s="766"/>
      <c r="M323" s="766"/>
      <c r="N323" s="772"/>
      <c r="P323" s="352"/>
      <c r="Q323" s="787"/>
      <c r="R323" s="788"/>
      <c r="S323" s="765"/>
      <c r="T323" s="766"/>
      <c r="U323" s="766"/>
      <c r="V323" s="766"/>
      <c r="W323" s="767"/>
      <c r="X323" s="768"/>
      <c r="Y323" s="769"/>
      <c r="Z323" s="770"/>
      <c r="AA323" s="771"/>
      <c r="AB323" s="766"/>
      <c r="AC323" s="766"/>
      <c r="AD323" s="772"/>
    </row>
    <row r="324" spans="1:30" s="351" customFormat="1" ht="15" customHeight="1">
      <c r="A324" s="773" t="s">
        <v>325</v>
      </c>
      <c r="B324" s="774"/>
      <c r="C324" s="366" t="s">
        <v>326</v>
      </c>
      <c r="D324" s="366"/>
      <c r="E324" s="777" t="s">
        <v>327</v>
      </c>
      <c r="F324" s="778"/>
      <c r="G324" s="779"/>
      <c r="H324" s="777" t="s">
        <v>322</v>
      </c>
      <c r="I324" s="779"/>
      <c r="J324" s="780" t="s">
        <v>264</v>
      </c>
      <c r="K324" s="781"/>
      <c r="L324" s="777" t="s">
        <v>328</v>
      </c>
      <c r="M324" s="778"/>
      <c r="N324" s="782"/>
      <c r="P324" s="352"/>
      <c r="Q324" s="773" t="s">
        <v>325</v>
      </c>
      <c r="R324" s="774"/>
      <c r="S324" s="366" t="s">
        <v>326</v>
      </c>
      <c r="T324" s="366"/>
      <c r="U324" s="777" t="s">
        <v>327</v>
      </c>
      <c r="V324" s="778"/>
      <c r="W324" s="779"/>
      <c r="X324" s="777" t="s">
        <v>322</v>
      </c>
      <c r="Y324" s="779"/>
      <c r="Z324" s="780" t="s">
        <v>264</v>
      </c>
      <c r="AA324" s="781"/>
      <c r="AB324" s="777" t="s">
        <v>328</v>
      </c>
      <c r="AC324" s="778"/>
      <c r="AD324" s="782"/>
    </row>
    <row r="325" spans="1:30" s="351" customFormat="1" ht="22.5" customHeight="1">
      <c r="A325" s="775"/>
      <c r="B325" s="776"/>
      <c r="C325" s="759"/>
      <c r="D325" s="760"/>
      <c r="E325" s="756"/>
      <c r="F325" s="757"/>
      <c r="G325" s="761"/>
      <c r="H325" s="750"/>
      <c r="I325" s="751"/>
      <c r="J325" s="754"/>
      <c r="K325" s="755"/>
      <c r="L325" s="756"/>
      <c r="M325" s="757"/>
      <c r="N325" s="758"/>
      <c r="P325" s="352"/>
      <c r="Q325" s="775"/>
      <c r="R325" s="776"/>
      <c r="S325" s="759"/>
      <c r="T325" s="760"/>
      <c r="U325" s="756"/>
      <c r="V325" s="757"/>
      <c r="W325" s="761"/>
      <c r="X325" s="750"/>
      <c r="Y325" s="751"/>
      <c r="Z325" s="754"/>
      <c r="AA325" s="755"/>
      <c r="AB325" s="756"/>
      <c r="AC325" s="757"/>
      <c r="AD325" s="758"/>
    </row>
    <row r="326" spans="1:30" s="351" customFormat="1" ht="22.5" customHeight="1">
      <c r="A326" s="775"/>
      <c r="B326" s="776"/>
      <c r="C326" s="759"/>
      <c r="D326" s="760"/>
      <c r="E326" s="756"/>
      <c r="F326" s="757"/>
      <c r="G326" s="761"/>
      <c r="H326" s="750"/>
      <c r="I326" s="751"/>
      <c r="J326" s="754"/>
      <c r="K326" s="755"/>
      <c r="L326" s="756"/>
      <c r="M326" s="757"/>
      <c r="N326" s="758"/>
      <c r="P326" s="352"/>
      <c r="Q326" s="775"/>
      <c r="R326" s="776"/>
      <c r="S326" s="759"/>
      <c r="T326" s="760"/>
      <c r="U326" s="756"/>
      <c r="V326" s="757"/>
      <c r="W326" s="761"/>
      <c r="X326" s="750"/>
      <c r="Y326" s="751"/>
      <c r="Z326" s="754"/>
      <c r="AA326" s="755"/>
      <c r="AB326" s="756"/>
      <c r="AC326" s="757"/>
      <c r="AD326" s="758"/>
    </row>
    <row r="327" spans="1:30" s="351" customFormat="1" ht="22.5" customHeight="1" thickBot="1">
      <c r="A327" s="775"/>
      <c r="B327" s="776"/>
      <c r="C327" s="747"/>
      <c r="D327" s="748"/>
      <c r="E327" s="732"/>
      <c r="F327" s="733"/>
      <c r="G327" s="749"/>
      <c r="H327" s="750"/>
      <c r="I327" s="751"/>
      <c r="J327" s="752"/>
      <c r="K327" s="753"/>
      <c r="L327" s="732"/>
      <c r="M327" s="733"/>
      <c r="N327" s="734"/>
      <c r="P327" s="352"/>
      <c r="Q327" s="775"/>
      <c r="R327" s="776"/>
      <c r="S327" s="747"/>
      <c r="T327" s="748"/>
      <c r="U327" s="732"/>
      <c r="V327" s="733"/>
      <c r="W327" s="749"/>
      <c r="X327" s="750"/>
      <c r="Y327" s="751"/>
      <c r="Z327" s="752"/>
      <c r="AA327" s="753"/>
      <c r="AB327" s="732"/>
      <c r="AC327" s="733"/>
      <c r="AD327" s="734"/>
    </row>
    <row r="328" spans="1:30" s="351" customFormat="1" ht="22.5" customHeight="1" thickBot="1">
      <c r="A328" s="735" t="s">
        <v>329</v>
      </c>
      <c r="B328" s="736"/>
      <c r="C328" s="737"/>
      <c r="D328" s="738"/>
      <c r="E328" s="739"/>
      <c r="F328" s="739"/>
      <c r="G328" s="740"/>
      <c r="H328" s="741" t="s">
        <v>330</v>
      </c>
      <c r="I328" s="742"/>
      <c r="J328" s="742"/>
      <c r="K328" s="743"/>
      <c r="L328" s="744"/>
      <c r="M328" s="745"/>
      <c r="N328" s="746"/>
      <c r="P328" s="352"/>
      <c r="Q328" s="735" t="s">
        <v>331</v>
      </c>
      <c r="R328" s="736"/>
      <c r="S328" s="737"/>
      <c r="T328" s="738"/>
      <c r="U328" s="739"/>
      <c r="V328" s="739"/>
      <c r="W328" s="740"/>
      <c r="X328" s="741" t="s">
        <v>330</v>
      </c>
      <c r="Y328" s="742"/>
      <c r="Z328" s="742"/>
      <c r="AA328" s="743"/>
      <c r="AB328" s="744"/>
      <c r="AC328" s="745"/>
      <c r="AD328" s="746"/>
    </row>
    <row r="329" spans="1:30" s="351" customFormat="1" ht="22.5" customHeight="1" thickBot="1">
      <c r="A329" s="722" t="s">
        <v>332</v>
      </c>
      <c r="B329" s="723"/>
      <c r="C329" s="723"/>
      <c r="D329" s="723"/>
      <c r="E329" s="723"/>
      <c r="F329" s="724"/>
      <c r="G329" s="725" t="s">
        <v>333</v>
      </c>
      <c r="H329" s="726"/>
      <c r="I329" s="727"/>
      <c r="J329" s="728"/>
      <c r="K329" s="725" t="s">
        <v>334</v>
      </c>
      <c r="L329" s="726"/>
      <c r="M329" s="729"/>
      <c r="N329" s="730"/>
      <c r="P329" s="352"/>
      <c r="Q329" s="722" t="s">
        <v>335</v>
      </c>
      <c r="R329" s="723"/>
      <c r="S329" s="723"/>
      <c r="T329" s="723"/>
      <c r="U329" s="724"/>
      <c r="V329" s="725" t="s">
        <v>333</v>
      </c>
      <c r="W329" s="726"/>
      <c r="X329" s="727"/>
      <c r="Y329" s="728"/>
      <c r="Z329" s="725"/>
      <c r="AA329" s="731"/>
      <c r="AB329" s="367"/>
      <c r="AC329" s="719"/>
      <c r="AD329" s="720"/>
    </row>
    <row r="330" spans="1:30" s="351" customFormat="1" ht="7.5" customHeight="1">
      <c r="A330" s="368"/>
      <c r="B330" s="368"/>
      <c r="C330" s="369"/>
      <c r="D330" s="369"/>
      <c r="E330" s="369"/>
      <c r="F330" s="369"/>
      <c r="G330" s="369"/>
      <c r="H330" s="369"/>
      <c r="I330" s="369"/>
      <c r="J330" s="369"/>
      <c r="K330" s="369"/>
      <c r="L330" s="369"/>
      <c r="M330" s="369"/>
      <c r="N330" s="328"/>
      <c r="P330" s="352"/>
      <c r="Q330" s="370"/>
      <c r="R330" s="370"/>
      <c r="S330" s="371"/>
      <c r="T330" s="371"/>
      <c r="U330" s="371"/>
      <c r="V330" s="371"/>
      <c r="W330" s="370"/>
      <c r="X330" s="371"/>
      <c r="Y330" s="371"/>
      <c r="Z330" s="371"/>
      <c r="AA330" s="372"/>
      <c r="AB330" s="328"/>
      <c r="AC330" s="328"/>
    </row>
    <row r="331" spans="1:30" s="351" customFormat="1">
      <c r="A331" s="373" t="s">
        <v>336</v>
      </c>
      <c r="B331" s="373"/>
      <c r="C331" s="374"/>
      <c r="D331" s="374"/>
      <c r="E331" s="374"/>
      <c r="F331" s="374"/>
      <c r="G331" s="374"/>
      <c r="H331" s="374"/>
      <c r="I331" s="374"/>
      <c r="J331" s="374"/>
      <c r="K331" s="374"/>
      <c r="N331" s="328"/>
      <c r="P331" s="352"/>
      <c r="Q331" s="373" t="s">
        <v>336</v>
      </c>
      <c r="R331" s="373"/>
      <c r="S331" s="374"/>
      <c r="T331" s="371"/>
      <c r="U331" s="371"/>
      <c r="V331" s="371"/>
      <c r="W331" s="371"/>
      <c r="X331" s="371"/>
      <c r="Y331" s="371"/>
      <c r="Z331" s="371"/>
      <c r="AA331" s="372"/>
      <c r="AB331" s="328"/>
      <c r="AC331" s="328"/>
    </row>
    <row r="332" spans="1:30" s="351" customFormat="1">
      <c r="A332" s="373" t="s">
        <v>337</v>
      </c>
      <c r="B332" s="373"/>
      <c r="C332" s="374"/>
      <c r="D332" s="374"/>
      <c r="E332" s="374"/>
      <c r="F332" s="374"/>
      <c r="G332" s="374"/>
      <c r="H332" s="373"/>
      <c r="I332" s="374"/>
      <c r="J332" s="374"/>
      <c r="K332" s="374"/>
      <c r="N332" s="328"/>
      <c r="P332" s="352"/>
      <c r="Q332" s="373" t="s">
        <v>337</v>
      </c>
      <c r="R332" s="373"/>
      <c r="S332" s="374"/>
      <c r="T332" s="372"/>
      <c r="U332" s="372"/>
      <c r="V332" s="372"/>
      <c r="W332" s="372"/>
      <c r="X332" s="372"/>
      <c r="Y332" s="372"/>
      <c r="Z332" s="372"/>
      <c r="AA332" s="372"/>
      <c r="AB332" s="328"/>
      <c r="AC332" s="328"/>
    </row>
    <row r="333" spans="1:30" s="351" customFormat="1" ht="42" customHeight="1">
      <c r="A333" s="721" t="s">
        <v>309</v>
      </c>
      <c r="B333" s="721"/>
      <c r="C333" s="721"/>
      <c r="D333" s="721"/>
      <c r="E333" s="721"/>
      <c r="F333" s="721"/>
      <c r="G333" s="721"/>
      <c r="H333" s="721"/>
      <c r="I333" s="721"/>
      <c r="J333" s="721"/>
      <c r="K333" s="721"/>
      <c r="L333" s="721"/>
      <c r="M333" s="721"/>
      <c r="N333" s="721"/>
      <c r="P333" s="352"/>
      <c r="Q333" s="721" t="s">
        <v>310</v>
      </c>
      <c r="R333" s="721"/>
      <c r="S333" s="721"/>
      <c r="T333" s="721"/>
      <c r="U333" s="721"/>
      <c r="V333" s="721"/>
      <c r="W333" s="721"/>
      <c r="X333" s="721"/>
      <c r="Y333" s="721"/>
      <c r="Z333" s="721"/>
      <c r="AA333" s="721"/>
      <c r="AB333" s="721"/>
      <c r="AC333" s="721"/>
    </row>
    <row r="334" spans="1:30" s="351" customFormat="1" ht="23.25" customHeight="1" thickBot="1">
      <c r="A334" s="353"/>
      <c r="B334" s="354"/>
      <c r="D334" s="814"/>
      <c r="E334" s="814"/>
      <c r="F334" s="814"/>
      <c r="G334" s="814"/>
      <c r="H334" s="814"/>
      <c r="I334" s="814"/>
      <c r="J334" s="814"/>
      <c r="K334" s="814"/>
      <c r="L334" s="815" t="s">
        <v>255</v>
      </c>
      <c r="M334" s="815"/>
      <c r="N334" s="815"/>
      <c r="P334" s="352"/>
      <c r="Q334" s="816"/>
      <c r="R334" s="816"/>
      <c r="S334" s="816"/>
      <c r="T334" s="814"/>
      <c r="U334" s="814"/>
      <c r="V334" s="814"/>
      <c r="W334" s="814"/>
      <c r="X334" s="814"/>
      <c r="Y334" s="814"/>
      <c r="Z334" s="814"/>
      <c r="AA334" s="815" t="s">
        <v>255</v>
      </c>
      <c r="AB334" s="815"/>
      <c r="AC334" s="815"/>
    </row>
    <row r="335" spans="1:30" s="358" customFormat="1" ht="15" customHeight="1">
      <c r="A335" s="355" t="s">
        <v>311</v>
      </c>
      <c r="B335" s="356"/>
      <c r="C335" s="357" t="s">
        <v>271</v>
      </c>
      <c r="D335" s="794">
        <f>②選手情報入力!$E$30</f>
        <v>0</v>
      </c>
      <c r="E335" s="795"/>
      <c r="F335" s="795"/>
      <c r="G335" s="795"/>
      <c r="H335" s="796"/>
      <c r="I335" s="797" t="s">
        <v>312</v>
      </c>
      <c r="J335" s="798"/>
      <c r="K335" s="800">
        <f>①団体情報入力!$D$5</f>
        <v>0</v>
      </c>
      <c r="L335" s="801"/>
      <c r="M335" s="801"/>
      <c r="N335" s="802"/>
      <c r="P335" s="359"/>
      <c r="Q335" s="355" t="s">
        <v>311</v>
      </c>
      <c r="R335" s="356"/>
      <c r="S335" s="357" t="s">
        <v>271</v>
      </c>
      <c r="T335" s="794">
        <f>②選手情報入力!$E$30</f>
        <v>0</v>
      </c>
      <c r="U335" s="795"/>
      <c r="V335" s="795"/>
      <c r="W335" s="795"/>
      <c r="X335" s="796"/>
      <c r="Y335" s="797" t="s">
        <v>312</v>
      </c>
      <c r="Z335" s="798"/>
      <c r="AA335" s="800">
        <f>①団体情報入力!$D$5</f>
        <v>0</v>
      </c>
      <c r="AB335" s="801"/>
      <c r="AC335" s="801"/>
      <c r="AD335" s="802"/>
    </row>
    <row r="336" spans="1:30" s="351" customFormat="1" ht="35.25" customHeight="1" thickBot="1">
      <c r="A336" s="806" t="str">
        <f>IF(②選手情報入力!$B$30="","",②選手情報入力!$B$30)</f>
        <v/>
      </c>
      <c r="B336" s="807"/>
      <c r="C336" s="360" t="s">
        <v>286</v>
      </c>
      <c r="D336" s="808">
        <f>②選手情報入力!$D$30</f>
        <v>0</v>
      </c>
      <c r="E336" s="809"/>
      <c r="F336" s="809"/>
      <c r="G336" s="809"/>
      <c r="H336" s="807"/>
      <c r="I336" s="735"/>
      <c r="J336" s="799"/>
      <c r="K336" s="803"/>
      <c r="L336" s="804"/>
      <c r="M336" s="804"/>
      <c r="N336" s="805"/>
      <c r="P336" s="352"/>
      <c r="Q336" s="806" t="str">
        <f>IF(②選手情報入力!$B$30="","",②選手情報入力!$B$30)</f>
        <v/>
      </c>
      <c r="R336" s="807"/>
      <c r="S336" s="360" t="s">
        <v>286</v>
      </c>
      <c r="T336" s="808">
        <f>②選手情報入力!$D$30</f>
        <v>0</v>
      </c>
      <c r="U336" s="809"/>
      <c r="V336" s="809"/>
      <c r="W336" s="809"/>
      <c r="X336" s="807"/>
      <c r="Y336" s="735"/>
      <c r="Z336" s="799"/>
      <c r="AA336" s="803"/>
      <c r="AB336" s="804"/>
      <c r="AC336" s="804"/>
      <c r="AD336" s="805"/>
    </row>
    <row r="337" spans="1:30" s="351" customFormat="1" ht="30" customHeight="1">
      <c r="A337" s="783" t="s">
        <v>313</v>
      </c>
      <c r="B337" s="784"/>
      <c r="C337" s="783" t="s">
        <v>314</v>
      </c>
      <c r="D337" s="784"/>
      <c r="E337" s="789">
        <f>②選手情報入力!$J$30</f>
        <v>0</v>
      </c>
      <c r="F337" s="789"/>
      <c r="G337" s="361" t="s">
        <v>315</v>
      </c>
      <c r="H337" s="790" t="s">
        <v>316</v>
      </c>
      <c r="I337" s="784"/>
      <c r="J337" s="791"/>
      <c r="K337" s="362"/>
      <c r="L337" s="363" t="s">
        <v>317</v>
      </c>
      <c r="M337" s="364"/>
      <c r="N337" s="365" t="s">
        <v>318</v>
      </c>
      <c r="P337" s="352"/>
      <c r="Q337" s="783" t="s">
        <v>313</v>
      </c>
      <c r="R337" s="784"/>
      <c r="S337" s="783" t="s">
        <v>314</v>
      </c>
      <c r="T337" s="784"/>
      <c r="U337" s="789">
        <f>②選手情報入力!$J$30</f>
        <v>0</v>
      </c>
      <c r="V337" s="789"/>
      <c r="W337" s="361" t="s">
        <v>315</v>
      </c>
      <c r="X337" s="790" t="s">
        <v>316</v>
      </c>
      <c r="Y337" s="784"/>
      <c r="Z337" s="791"/>
      <c r="AA337" s="362"/>
      <c r="AB337" s="363" t="s">
        <v>317</v>
      </c>
      <c r="AC337" s="364"/>
      <c r="AD337" s="365" t="s">
        <v>318</v>
      </c>
    </row>
    <row r="338" spans="1:30" s="351" customFormat="1" ht="15.75" customHeight="1">
      <c r="A338" s="785"/>
      <c r="B338" s="786"/>
      <c r="C338" s="792" t="s">
        <v>321</v>
      </c>
      <c r="D338" s="763"/>
      <c r="E338" s="763"/>
      <c r="F338" s="763"/>
      <c r="G338" s="793"/>
      <c r="H338" s="762" t="s">
        <v>322</v>
      </c>
      <c r="I338" s="763"/>
      <c r="J338" s="793"/>
      <c r="K338" s="762" t="s">
        <v>323</v>
      </c>
      <c r="L338" s="763"/>
      <c r="M338" s="763"/>
      <c r="N338" s="764"/>
      <c r="P338" s="352"/>
      <c r="Q338" s="785"/>
      <c r="R338" s="786"/>
      <c r="S338" s="792" t="s">
        <v>321</v>
      </c>
      <c r="T338" s="763"/>
      <c r="U338" s="763"/>
      <c r="V338" s="763"/>
      <c r="W338" s="793"/>
      <c r="X338" s="762" t="s">
        <v>322</v>
      </c>
      <c r="Y338" s="763"/>
      <c r="Z338" s="793"/>
      <c r="AA338" s="762" t="s">
        <v>323</v>
      </c>
      <c r="AB338" s="763"/>
      <c r="AC338" s="763"/>
      <c r="AD338" s="764"/>
    </row>
    <row r="339" spans="1:30" s="351" customFormat="1" ht="24.75" customHeight="1" thickBot="1">
      <c r="A339" s="787"/>
      <c r="B339" s="788"/>
      <c r="C339" s="765"/>
      <c r="D339" s="766"/>
      <c r="E339" s="766"/>
      <c r="F339" s="766"/>
      <c r="G339" s="767"/>
      <c r="H339" s="768"/>
      <c r="I339" s="769"/>
      <c r="J339" s="770"/>
      <c r="K339" s="771"/>
      <c r="L339" s="766"/>
      <c r="M339" s="766"/>
      <c r="N339" s="772"/>
      <c r="P339" s="352"/>
      <c r="Q339" s="787"/>
      <c r="R339" s="788"/>
      <c r="S339" s="765"/>
      <c r="T339" s="766"/>
      <c r="U339" s="766"/>
      <c r="V339" s="766"/>
      <c r="W339" s="767"/>
      <c r="X339" s="768"/>
      <c r="Y339" s="769"/>
      <c r="Z339" s="770"/>
      <c r="AA339" s="771"/>
      <c r="AB339" s="766"/>
      <c r="AC339" s="766"/>
      <c r="AD339" s="772"/>
    </row>
    <row r="340" spans="1:30" s="351" customFormat="1" ht="15" customHeight="1">
      <c r="A340" s="773" t="s">
        <v>325</v>
      </c>
      <c r="B340" s="774"/>
      <c r="C340" s="366" t="s">
        <v>326</v>
      </c>
      <c r="D340" s="366"/>
      <c r="E340" s="777" t="s">
        <v>327</v>
      </c>
      <c r="F340" s="778"/>
      <c r="G340" s="779"/>
      <c r="H340" s="777" t="s">
        <v>322</v>
      </c>
      <c r="I340" s="779"/>
      <c r="J340" s="780" t="s">
        <v>264</v>
      </c>
      <c r="K340" s="781"/>
      <c r="L340" s="777" t="s">
        <v>328</v>
      </c>
      <c r="M340" s="778"/>
      <c r="N340" s="782"/>
      <c r="P340" s="352"/>
      <c r="Q340" s="773" t="s">
        <v>325</v>
      </c>
      <c r="R340" s="774"/>
      <c r="S340" s="366" t="s">
        <v>326</v>
      </c>
      <c r="T340" s="366"/>
      <c r="U340" s="777" t="s">
        <v>327</v>
      </c>
      <c r="V340" s="778"/>
      <c r="W340" s="779"/>
      <c r="X340" s="777" t="s">
        <v>322</v>
      </c>
      <c r="Y340" s="779"/>
      <c r="Z340" s="780" t="s">
        <v>264</v>
      </c>
      <c r="AA340" s="781"/>
      <c r="AB340" s="777" t="s">
        <v>328</v>
      </c>
      <c r="AC340" s="778"/>
      <c r="AD340" s="782"/>
    </row>
    <row r="341" spans="1:30" s="351" customFormat="1" ht="22.5" customHeight="1">
      <c r="A341" s="775"/>
      <c r="B341" s="776"/>
      <c r="C341" s="759"/>
      <c r="D341" s="760"/>
      <c r="E341" s="756"/>
      <c r="F341" s="757"/>
      <c r="G341" s="761"/>
      <c r="H341" s="750"/>
      <c r="I341" s="751"/>
      <c r="J341" s="754"/>
      <c r="K341" s="755"/>
      <c r="L341" s="756"/>
      <c r="M341" s="757"/>
      <c r="N341" s="758"/>
      <c r="P341" s="352"/>
      <c r="Q341" s="775"/>
      <c r="R341" s="776"/>
      <c r="S341" s="759"/>
      <c r="T341" s="760"/>
      <c r="U341" s="756"/>
      <c r="V341" s="757"/>
      <c r="W341" s="761"/>
      <c r="X341" s="750"/>
      <c r="Y341" s="751"/>
      <c r="Z341" s="754"/>
      <c r="AA341" s="755"/>
      <c r="AB341" s="756"/>
      <c r="AC341" s="757"/>
      <c r="AD341" s="758"/>
    </row>
    <row r="342" spans="1:30" s="351" customFormat="1" ht="22.5" customHeight="1">
      <c r="A342" s="775"/>
      <c r="B342" s="776"/>
      <c r="C342" s="759"/>
      <c r="D342" s="760"/>
      <c r="E342" s="756"/>
      <c r="F342" s="757"/>
      <c r="G342" s="761"/>
      <c r="H342" s="750"/>
      <c r="I342" s="751"/>
      <c r="J342" s="754"/>
      <c r="K342" s="755"/>
      <c r="L342" s="756"/>
      <c r="M342" s="757"/>
      <c r="N342" s="758"/>
      <c r="P342" s="352"/>
      <c r="Q342" s="775"/>
      <c r="R342" s="776"/>
      <c r="S342" s="759"/>
      <c r="T342" s="760"/>
      <c r="U342" s="756"/>
      <c r="V342" s="757"/>
      <c r="W342" s="761"/>
      <c r="X342" s="750"/>
      <c r="Y342" s="751"/>
      <c r="Z342" s="754"/>
      <c r="AA342" s="755"/>
      <c r="AB342" s="756"/>
      <c r="AC342" s="757"/>
      <c r="AD342" s="758"/>
    </row>
    <row r="343" spans="1:30" s="351" customFormat="1" ht="22.5" customHeight="1" thickBot="1">
      <c r="A343" s="775"/>
      <c r="B343" s="776"/>
      <c r="C343" s="747"/>
      <c r="D343" s="748"/>
      <c r="E343" s="732"/>
      <c r="F343" s="733"/>
      <c r="G343" s="749"/>
      <c r="H343" s="750"/>
      <c r="I343" s="751"/>
      <c r="J343" s="752"/>
      <c r="K343" s="753"/>
      <c r="L343" s="732"/>
      <c r="M343" s="733"/>
      <c r="N343" s="734"/>
      <c r="P343" s="352"/>
      <c r="Q343" s="775"/>
      <c r="R343" s="776"/>
      <c r="S343" s="747"/>
      <c r="T343" s="748"/>
      <c r="U343" s="732"/>
      <c r="V343" s="733"/>
      <c r="W343" s="749"/>
      <c r="X343" s="750"/>
      <c r="Y343" s="751"/>
      <c r="Z343" s="752"/>
      <c r="AA343" s="753"/>
      <c r="AB343" s="732"/>
      <c r="AC343" s="733"/>
      <c r="AD343" s="734"/>
    </row>
    <row r="344" spans="1:30" s="351" customFormat="1" ht="22.5" customHeight="1" thickBot="1">
      <c r="A344" s="735" t="s">
        <v>329</v>
      </c>
      <c r="B344" s="736"/>
      <c r="C344" s="737"/>
      <c r="D344" s="738"/>
      <c r="E344" s="739"/>
      <c r="F344" s="739"/>
      <c r="G344" s="740"/>
      <c r="H344" s="741" t="s">
        <v>330</v>
      </c>
      <c r="I344" s="742"/>
      <c r="J344" s="742"/>
      <c r="K344" s="743"/>
      <c r="L344" s="744"/>
      <c r="M344" s="745"/>
      <c r="N344" s="746"/>
      <c r="P344" s="352"/>
      <c r="Q344" s="735" t="s">
        <v>331</v>
      </c>
      <c r="R344" s="736"/>
      <c r="S344" s="737"/>
      <c r="T344" s="738"/>
      <c r="U344" s="739"/>
      <c r="V344" s="739"/>
      <c r="W344" s="740"/>
      <c r="X344" s="741" t="s">
        <v>330</v>
      </c>
      <c r="Y344" s="742"/>
      <c r="Z344" s="742"/>
      <c r="AA344" s="743"/>
      <c r="AB344" s="744"/>
      <c r="AC344" s="745"/>
      <c r="AD344" s="746"/>
    </row>
    <row r="345" spans="1:30" s="351" customFormat="1" ht="22.5" customHeight="1" thickBot="1">
      <c r="A345" s="722" t="s">
        <v>332</v>
      </c>
      <c r="B345" s="723"/>
      <c r="C345" s="723"/>
      <c r="D345" s="723"/>
      <c r="E345" s="723"/>
      <c r="F345" s="724"/>
      <c r="G345" s="725" t="s">
        <v>333</v>
      </c>
      <c r="H345" s="726"/>
      <c r="I345" s="727"/>
      <c r="J345" s="728"/>
      <c r="K345" s="725" t="s">
        <v>334</v>
      </c>
      <c r="L345" s="726"/>
      <c r="M345" s="729"/>
      <c r="N345" s="730"/>
      <c r="P345" s="352"/>
      <c r="Q345" s="722" t="s">
        <v>335</v>
      </c>
      <c r="R345" s="723"/>
      <c r="S345" s="723"/>
      <c r="T345" s="723"/>
      <c r="U345" s="724"/>
      <c r="V345" s="725" t="s">
        <v>333</v>
      </c>
      <c r="W345" s="726"/>
      <c r="X345" s="727"/>
      <c r="Y345" s="728"/>
      <c r="Z345" s="725"/>
      <c r="AA345" s="731"/>
      <c r="AB345" s="367"/>
      <c r="AC345" s="719"/>
      <c r="AD345" s="720"/>
    </row>
    <row r="346" spans="1:30" s="351" customFormat="1" ht="7.5" customHeight="1">
      <c r="A346" s="368"/>
      <c r="B346" s="368"/>
      <c r="C346" s="369"/>
      <c r="D346" s="369"/>
      <c r="E346" s="369"/>
      <c r="F346" s="369"/>
      <c r="G346" s="369"/>
      <c r="H346" s="369"/>
      <c r="I346" s="369"/>
      <c r="J346" s="369"/>
      <c r="K346" s="369"/>
      <c r="L346" s="369"/>
      <c r="M346" s="369"/>
      <c r="N346" s="810"/>
      <c r="P346" s="352"/>
      <c r="Q346" s="370"/>
      <c r="R346" s="370"/>
      <c r="S346" s="371"/>
      <c r="T346" s="371"/>
      <c r="U346" s="371"/>
      <c r="V346" s="371"/>
      <c r="W346" s="370"/>
      <c r="X346" s="371"/>
      <c r="Y346" s="371"/>
      <c r="Z346" s="371"/>
      <c r="AA346" s="372"/>
      <c r="AB346" s="812"/>
      <c r="AC346" s="812"/>
    </row>
    <row r="347" spans="1:30" s="351" customFormat="1">
      <c r="A347" s="373" t="s">
        <v>336</v>
      </c>
      <c r="B347" s="373"/>
      <c r="C347" s="374"/>
      <c r="D347" s="374"/>
      <c r="E347" s="374"/>
      <c r="F347" s="374"/>
      <c r="G347" s="374"/>
      <c r="H347" s="374"/>
      <c r="I347" s="374"/>
      <c r="J347" s="374"/>
      <c r="K347" s="374"/>
      <c r="N347" s="811"/>
      <c r="P347" s="352"/>
      <c r="Q347" s="373" t="s">
        <v>336</v>
      </c>
      <c r="R347" s="373"/>
      <c r="S347" s="374"/>
      <c r="T347" s="371"/>
      <c r="U347" s="371"/>
      <c r="V347" s="371"/>
      <c r="W347" s="371"/>
      <c r="X347" s="371"/>
      <c r="Y347" s="371"/>
      <c r="Z347" s="371"/>
      <c r="AA347" s="372"/>
      <c r="AB347" s="813"/>
      <c r="AC347" s="813"/>
    </row>
    <row r="348" spans="1:30" s="351" customFormat="1">
      <c r="A348" s="373" t="s">
        <v>337</v>
      </c>
      <c r="B348" s="373"/>
      <c r="C348" s="374"/>
      <c r="D348" s="374"/>
      <c r="E348" s="374"/>
      <c r="F348" s="374"/>
      <c r="G348" s="374"/>
      <c r="H348" s="373"/>
      <c r="I348" s="374"/>
      <c r="J348" s="374"/>
      <c r="K348" s="374"/>
      <c r="N348" s="811"/>
      <c r="P348" s="352"/>
      <c r="Q348" s="373" t="s">
        <v>337</v>
      </c>
      <c r="R348" s="373"/>
      <c r="S348" s="374"/>
      <c r="T348" s="372"/>
      <c r="U348" s="372"/>
      <c r="V348" s="372"/>
      <c r="W348" s="372"/>
      <c r="X348" s="372"/>
      <c r="Y348" s="372"/>
      <c r="Z348" s="372"/>
      <c r="AA348" s="372"/>
      <c r="AB348" s="813"/>
      <c r="AC348" s="813"/>
    </row>
    <row r="349" spans="1:30" s="351" customFormat="1" ht="67.150000000000006" customHeight="1">
      <c r="A349" s="373"/>
      <c r="B349" s="373"/>
      <c r="C349" s="374"/>
      <c r="D349" s="374"/>
      <c r="E349" s="374"/>
      <c r="F349" s="374"/>
      <c r="G349" s="374"/>
      <c r="H349" s="374"/>
      <c r="I349" s="374"/>
      <c r="J349" s="374"/>
      <c r="K349" s="374"/>
      <c r="N349" s="811"/>
      <c r="P349" s="352"/>
      <c r="AB349" s="813"/>
      <c r="AC349" s="813"/>
    </row>
    <row r="350" spans="1:30" s="351" customFormat="1" ht="42" customHeight="1">
      <c r="A350" s="721" t="s">
        <v>309</v>
      </c>
      <c r="B350" s="721"/>
      <c r="C350" s="721"/>
      <c r="D350" s="721"/>
      <c r="E350" s="721"/>
      <c r="F350" s="721"/>
      <c r="G350" s="721"/>
      <c r="H350" s="721"/>
      <c r="I350" s="721"/>
      <c r="J350" s="721"/>
      <c r="K350" s="721"/>
      <c r="L350" s="721"/>
      <c r="M350" s="721"/>
      <c r="N350" s="721"/>
      <c r="P350" s="352"/>
      <c r="Q350" s="721" t="s">
        <v>310</v>
      </c>
      <c r="R350" s="721"/>
      <c r="S350" s="721"/>
      <c r="T350" s="721"/>
      <c r="U350" s="721"/>
      <c r="V350" s="721"/>
      <c r="W350" s="721"/>
      <c r="X350" s="721"/>
      <c r="Y350" s="721"/>
      <c r="Z350" s="721"/>
      <c r="AA350" s="721"/>
      <c r="AB350" s="721"/>
      <c r="AC350" s="721"/>
    </row>
    <row r="351" spans="1:30" s="351" customFormat="1" ht="23.25" customHeight="1" thickBot="1">
      <c r="A351" s="353"/>
      <c r="B351" s="354"/>
      <c r="D351" s="814"/>
      <c r="E351" s="814"/>
      <c r="F351" s="814"/>
      <c r="G351" s="814"/>
      <c r="H351" s="814"/>
      <c r="I351" s="814"/>
      <c r="J351" s="814"/>
      <c r="K351" s="814"/>
      <c r="L351" s="815" t="s">
        <v>255</v>
      </c>
      <c r="M351" s="815"/>
      <c r="N351" s="815"/>
      <c r="P351" s="352"/>
      <c r="Q351" s="816"/>
      <c r="R351" s="816"/>
      <c r="S351" s="816"/>
      <c r="T351" s="814"/>
      <c r="U351" s="814"/>
      <c r="V351" s="814"/>
      <c r="W351" s="814"/>
      <c r="X351" s="814"/>
      <c r="Y351" s="814"/>
      <c r="Z351" s="814"/>
      <c r="AA351" s="815" t="s">
        <v>255</v>
      </c>
      <c r="AB351" s="815"/>
      <c r="AC351" s="815"/>
    </row>
    <row r="352" spans="1:30" s="358" customFormat="1" ht="15" customHeight="1">
      <c r="A352" s="355" t="s">
        <v>311</v>
      </c>
      <c r="B352" s="356"/>
      <c r="C352" s="357" t="s">
        <v>271</v>
      </c>
      <c r="D352" s="794">
        <f>②選手情報入力!$E$31</f>
        <v>0</v>
      </c>
      <c r="E352" s="795"/>
      <c r="F352" s="795"/>
      <c r="G352" s="795"/>
      <c r="H352" s="796"/>
      <c r="I352" s="797" t="s">
        <v>312</v>
      </c>
      <c r="J352" s="798"/>
      <c r="K352" s="800">
        <f>①団体情報入力!$D$5</f>
        <v>0</v>
      </c>
      <c r="L352" s="801"/>
      <c r="M352" s="801"/>
      <c r="N352" s="802"/>
      <c r="P352" s="359"/>
      <c r="Q352" s="355" t="s">
        <v>311</v>
      </c>
      <c r="R352" s="356"/>
      <c r="S352" s="357" t="s">
        <v>271</v>
      </c>
      <c r="T352" s="794">
        <f>②選手情報入力!$E$31</f>
        <v>0</v>
      </c>
      <c r="U352" s="795"/>
      <c r="V352" s="795"/>
      <c r="W352" s="795"/>
      <c r="X352" s="796"/>
      <c r="Y352" s="797" t="s">
        <v>312</v>
      </c>
      <c r="Z352" s="798"/>
      <c r="AA352" s="800">
        <f>①団体情報入力!$D$5</f>
        <v>0</v>
      </c>
      <c r="AB352" s="801"/>
      <c r="AC352" s="801"/>
      <c r="AD352" s="802"/>
    </row>
    <row r="353" spans="1:30" s="351" customFormat="1" ht="35.25" customHeight="1" thickBot="1">
      <c r="A353" s="806" t="str">
        <f>IF(②選手情報入力!$B$31="","",②選手情報入力!$B$31)</f>
        <v/>
      </c>
      <c r="B353" s="807"/>
      <c r="C353" s="360" t="s">
        <v>286</v>
      </c>
      <c r="D353" s="808">
        <f>②選手情報入力!$D$31</f>
        <v>0</v>
      </c>
      <c r="E353" s="809"/>
      <c r="F353" s="809"/>
      <c r="G353" s="809"/>
      <c r="H353" s="807"/>
      <c r="I353" s="735"/>
      <c r="J353" s="799"/>
      <c r="K353" s="803"/>
      <c r="L353" s="804"/>
      <c r="M353" s="804"/>
      <c r="N353" s="805"/>
      <c r="P353" s="352"/>
      <c r="Q353" s="806" t="str">
        <f>IF(②選手情報入力!$B$31="","",②選手情報入力!$B$31)</f>
        <v/>
      </c>
      <c r="R353" s="807"/>
      <c r="S353" s="360" t="s">
        <v>286</v>
      </c>
      <c r="T353" s="808">
        <f>②選手情報入力!$D$31</f>
        <v>0</v>
      </c>
      <c r="U353" s="809"/>
      <c r="V353" s="809"/>
      <c r="W353" s="809"/>
      <c r="X353" s="807"/>
      <c r="Y353" s="735"/>
      <c r="Z353" s="799"/>
      <c r="AA353" s="803"/>
      <c r="AB353" s="804"/>
      <c r="AC353" s="804"/>
      <c r="AD353" s="805"/>
    </row>
    <row r="354" spans="1:30" s="351" customFormat="1" ht="30" customHeight="1">
      <c r="A354" s="783" t="s">
        <v>313</v>
      </c>
      <c r="B354" s="784"/>
      <c r="C354" s="783" t="s">
        <v>314</v>
      </c>
      <c r="D354" s="784"/>
      <c r="E354" s="789">
        <f>②選手情報入力!$J$31</f>
        <v>0</v>
      </c>
      <c r="F354" s="789"/>
      <c r="G354" s="361" t="s">
        <v>315</v>
      </c>
      <c r="H354" s="790" t="s">
        <v>316</v>
      </c>
      <c r="I354" s="784"/>
      <c r="J354" s="791"/>
      <c r="K354" s="362"/>
      <c r="L354" s="363" t="s">
        <v>317</v>
      </c>
      <c r="M354" s="364"/>
      <c r="N354" s="365" t="s">
        <v>318</v>
      </c>
      <c r="P354" s="352"/>
      <c r="Q354" s="783" t="s">
        <v>313</v>
      </c>
      <c r="R354" s="784"/>
      <c r="S354" s="783" t="s">
        <v>314</v>
      </c>
      <c r="T354" s="784"/>
      <c r="U354" s="789">
        <f>②選手情報入力!$J$31</f>
        <v>0</v>
      </c>
      <c r="V354" s="789"/>
      <c r="W354" s="361" t="s">
        <v>315</v>
      </c>
      <c r="X354" s="790" t="s">
        <v>316</v>
      </c>
      <c r="Y354" s="784"/>
      <c r="Z354" s="791"/>
      <c r="AA354" s="362"/>
      <c r="AB354" s="363" t="s">
        <v>317</v>
      </c>
      <c r="AC354" s="364"/>
      <c r="AD354" s="365" t="s">
        <v>318</v>
      </c>
    </row>
    <row r="355" spans="1:30" s="351" customFormat="1" ht="15.75" customHeight="1">
      <c r="A355" s="785"/>
      <c r="B355" s="786"/>
      <c r="C355" s="792" t="s">
        <v>321</v>
      </c>
      <c r="D355" s="763"/>
      <c r="E355" s="763"/>
      <c r="F355" s="763"/>
      <c r="G355" s="793"/>
      <c r="H355" s="762" t="s">
        <v>322</v>
      </c>
      <c r="I355" s="763"/>
      <c r="J355" s="793"/>
      <c r="K355" s="762" t="s">
        <v>323</v>
      </c>
      <c r="L355" s="763"/>
      <c r="M355" s="763"/>
      <c r="N355" s="764"/>
      <c r="P355" s="352"/>
      <c r="Q355" s="785"/>
      <c r="R355" s="786"/>
      <c r="S355" s="792" t="s">
        <v>321</v>
      </c>
      <c r="T355" s="763"/>
      <c r="U355" s="763"/>
      <c r="V355" s="763"/>
      <c r="W355" s="793"/>
      <c r="X355" s="762" t="s">
        <v>322</v>
      </c>
      <c r="Y355" s="763"/>
      <c r="Z355" s="793"/>
      <c r="AA355" s="762" t="s">
        <v>323</v>
      </c>
      <c r="AB355" s="763"/>
      <c r="AC355" s="763"/>
      <c r="AD355" s="764"/>
    </row>
    <row r="356" spans="1:30" s="351" customFormat="1" ht="24.75" customHeight="1" thickBot="1">
      <c r="A356" s="787"/>
      <c r="B356" s="788"/>
      <c r="C356" s="765"/>
      <c r="D356" s="766"/>
      <c r="E356" s="766"/>
      <c r="F356" s="766"/>
      <c r="G356" s="767"/>
      <c r="H356" s="768"/>
      <c r="I356" s="769"/>
      <c r="J356" s="770"/>
      <c r="K356" s="771"/>
      <c r="L356" s="766"/>
      <c r="M356" s="766"/>
      <c r="N356" s="772"/>
      <c r="P356" s="352"/>
      <c r="Q356" s="787"/>
      <c r="R356" s="788"/>
      <c r="S356" s="765"/>
      <c r="T356" s="766"/>
      <c r="U356" s="766"/>
      <c r="V356" s="766"/>
      <c r="W356" s="767"/>
      <c r="X356" s="768"/>
      <c r="Y356" s="769"/>
      <c r="Z356" s="770"/>
      <c r="AA356" s="771"/>
      <c r="AB356" s="766"/>
      <c r="AC356" s="766"/>
      <c r="AD356" s="772"/>
    </row>
    <row r="357" spans="1:30" s="351" customFormat="1" ht="15" customHeight="1">
      <c r="A357" s="773" t="s">
        <v>325</v>
      </c>
      <c r="B357" s="774"/>
      <c r="C357" s="366" t="s">
        <v>326</v>
      </c>
      <c r="D357" s="366"/>
      <c r="E357" s="777" t="s">
        <v>327</v>
      </c>
      <c r="F357" s="778"/>
      <c r="G357" s="779"/>
      <c r="H357" s="777" t="s">
        <v>322</v>
      </c>
      <c r="I357" s="779"/>
      <c r="J357" s="780" t="s">
        <v>264</v>
      </c>
      <c r="K357" s="781"/>
      <c r="L357" s="777" t="s">
        <v>328</v>
      </c>
      <c r="M357" s="778"/>
      <c r="N357" s="782"/>
      <c r="P357" s="352"/>
      <c r="Q357" s="773" t="s">
        <v>325</v>
      </c>
      <c r="R357" s="774"/>
      <c r="S357" s="366" t="s">
        <v>326</v>
      </c>
      <c r="T357" s="366"/>
      <c r="U357" s="777" t="s">
        <v>327</v>
      </c>
      <c r="V357" s="778"/>
      <c r="W357" s="779"/>
      <c r="X357" s="777" t="s">
        <v>322</v>
      </c>
      <c r="Y357" s="779"/>
      <c r="Z357" s="780" t="s">
        <v>264</v>
      </c>
      <c r="AA357" s="781"/>
      <c r="AB357" s="777" t="s">
        <v>328</v>
      </c>
      <c r="AC357" s="778"/>
      <c r="AD357" s="782"/>
    </row>
    <row r="358" spans="1:30" s="351" customFormat="1" ht="22.5" customHeight="1">
      <c r="A358" s="775"/>
      <c r="B358" s="776"/>
      <c r="C358" s="759"/>
      <c r="D358" s="760"/>
      <c r="E358" s="756"/>
      <c r="F358" s="757"/>
      <c r="G358" s="761"/>
      <c r="H358" s="750"/>
      <c r="I358" s="751"/>
      <c r="J358" s="754"/>
      <c r="K358" s="755"/>
      <c r="L358" s="756"/>
      <c r="M358" s="757"/>
      <c r="N358" s="758"/>
      <c r="P358" s="352"/>
      <c r="Q358" s="775"/>
      <c r="R358" s="776"/>
      <c r="S358" s="759"/>
      <c r="T358" s="760"/>
      <c r="U358" s="756"/>
      <c r="V358" s="757"/>
      <c r="W358" s="761"/>
      <c r="X358" s="750"/>
      <c r="Y358" s="751"/>
      <c r="Z358" s="754"/>
      <c r="AA358" s="755"/>
      <c r="AB358" s="756"/>
      <c r="AC358" s="757"/>
      <c r="AD358" s="758"/>
    </row>
    <row r="359" spans="1:30" s="351" customFormat="1" ht="22.5" customHeight="1">
      <c r="A359" s="775"/>
      <c r="B359" s="776"/>
      <c r="C359" s="759"/>
      <c r="D359" s="760"/>
      <c r="E359" s="756"/>
      <c r="F359" s="757"/>
      <c r="G359" s="761"/>
      <c r="H359" s="750"/>
      <c r="I359" s="751"/>
      <c r="J359" s="754"/>
      <c r="K359" s="755"/>
      <c r="L359" s="756"/>
      <c r="M359" s="757"/>
      <c r="N359" s="758"/>
      <c r="P359" s="352"/>
      <c r="Q359" s="775"/>
      <c r="R359" s="776"/>
      <c r="S359" s="759"/>
      <c r="T359" s="760"/>
      <c r="U359" s="756"/>
      <c r="V359" s="757"/>
      <c r="W359" s="761"/>
      <c r="X359" s="750"/>
      <c r="Y359" s="751"/>
      <c r="Z359" s="754"/>
      <c r="AA359" s="755"/>
      <c r="AB359" s="756"/>
      <c r="AC359" s="757"/>
      <c r="AD359" s="758"/>
    </row>
    <row r="360" spans="1:30" s="351" customFormat="1" ht="22.5" customHeight="1" thickBot="1">
      <c r="A360" s="775"/>
      <c r="B360" s="776"/>
      <c r="C360" s="747"/>
      <c r="D360" s="748"/>
      <c r="E360" s="732"/>
      <c r="F360" s="733"/>
      <c r="G360" s="749"/>
      <c r="H360" s="750"/>
      <c r="I360" s="751"/>
      <c r="J360" s="752"/>
      <c r="K360" s="753"/>
      <c r="L360" s="732"/>
      <c r="M360" s="733"/>
      <c r="N360" s="734"/>
      <c r="P360" s="352"/>
      <c r="Q360" s="775"/>
      <c r="R360" s="776"/>
      <c r="S360" s="747"/>
      <c r="T360" s="748"/>
      <c r="U360" s="732"/>
      <c r="V360" s="733"/>
      <c r="W360" s="749"/>
      <c r="X360" s="750"/>
      <c r="Y360" s="751"/>
      <c r="Z360" s="752"/>
      <c r="AA360" s="753"/>
      <c r="AB360" s="732"/>
      <c r="AC360" s="733"/>
      <c r="AD360" s="734"/>
    </row>
    <row r="361" spans="1:30" s="351" customFormat="1" ht="22.5" customHeight="1" thickBot="1">
      <c r="A361" s="735" t="s">
        <v>329</v>
      </c>
      <c r="B361" s="736"/>
      <c r="C361" s="737"/>
      <c r="D361" s="738"/>
      <c r="E361" s="739"/>
      <c r="F361" s="739"/>
      <c r="G361" s="740"/>
      <c r="H361" s="741" t="s">
        <v>330</v>
      </c>
      <c r="I361" s="742"/>
      <c r="J361" s="742"/>
      <c r="K361" s="743"/>
      <c r="L361" s="744"/>
      <c r="M361" s="745"/>
      <c r="N361" s="746"/>
      <c r="P361" s="352"/>
      <c r="Q361" s="735" t="s">
        <v>331</v>
      </c>
      <c r="R361" s="736"/>
      <c r="S361" s="737"/>
      <c r="T361" s="738"/>
      <c r="U361" s="739"/>
      <c r="V361" s="739"/>
      <c r="W361" s="740"/>
      <c r="X361" s="741" t="s">
        <v>330</v>
      </c>
      <c r="Y361" s="742"/>
      <c r="Z361" s="742"/>
      <c r="AA361" s="743"/>
      <c r="AB361" s="744"/>
      <c r="AC361" s="745"/>
      <c r="AD361" s="746"/>
    </row>
    <row r="362" spans="1:30" s="351" customFormat="1" ht="22.5" customHeight="1" thickBot="1">
      <c r="A362" s="722" t="s">
        <v>332</v>
      </c>
      <c r="B362" s="723"/>
      <c r="C362" s="723"/>
      <c r="D362" s="723"/>
      <c r="E362" s="723"/>
      <c r="F362" s="724"/>
      <c r="G362" s="725" t="s">
        <v>333</v>
      </c>
      <c r="H362" s="726"/>
      <c r="I362" s="727"/>
      <c r="J362" s="728"/>
      <c r="K362" s="725" t="s">
        <v>334</v>
      </c>
      <c r="L362" s="726"/>
      <c r="M362" s="729"/>
      <c r="N362" s="730"/>
      <c r="P362" s="352"/>
      <c r="Q362" s="722" t="s">
        <v>335</v>
      </c>
      <c r="R362" s="723"/>
      <c r="S362" s="723"/>
      <c r="T362" s="723"/>
      <c r="U362" s="724"/>
      <c r="V362" s="725" t="s">
        <v>333</v>
      </c>
      <c r="W362" s="726"/>
      <c r="X362" s="727"/>
      <c r="Y362" s="728"/>
      <c r="Z362" s="725"/>
      <c r="AA362" s="731"/>
      <c r="AB362" s="367"/>
      <c r="AC362" s="719"/>
      <c r="AD362" s="720"/>
    </row>
    <row r="363" spans="1:30" s="351" customFormat="1" ht="7.5" customHeight="1">
      <c r="A363" s="368"/>
      <c r="B363" s="368"/>
      <c r="C363" s="369"/>
      <c r="D363" s="369"/>
      <c r="E363" s="369"/>
      <c r="F363" s="369"/>
      <c r="G363" s="369"/>
      <c r="H363" s="369"/>
      <c r="I363" s="369"/>
      <c r="J363" s="369"/>
      <c r="K363" s="369"/>
      <c r="L363" s="369"/>
      <c r="M363" s="369"/>
      <c r="N363" s="810"/>
      <c r="P363" s="352"/>
      <c r="Q363" s="370"/>
      <c r="R363" s="370"/>
      <c r="S363" s="371"/>
      <c r="T363" s="371"/>
      <c r="U363" s="371"/>
      <c r="V363" s="371"/>
      <c r="W363" s="370"/>
      <c r="X363" s="371"/>
      <c r="Y363" s="371"/>
      <c r="Z363" s="371"/>
      <c r="AA363" s="372"/>
      <c r="AB363" s="812"/>
      <c r="AC363" s="812"/>
    </row>
    <row r="364" spans="1:30" s="351" customFormat="1">
      <c r="A364" s="373" t="s">
        <v>336</v>
      </c>
      <c r="B364" s="373"/>
      <c r="C364" s="374"/>
      <c r="D364" s="374"/>
      <c r="E364" s="374"/>
      <c r="F364" s="374"/>
      <c r="G364" s="374"/>
      <c r="H364" s="374"/>
      <c r="I364" s="374"/>
      <c r="J364" s="374"/>
      <c r="K364" s="374"/>
      <c r="N364" s="811"/>
      <c r="P364" s="352"/>
      <c r="Q364" s="373" t="s">
        <v>336</v>
      </c>
      <c r="R364" s="373"/>
      <c r="S364" s="374"/>
      <c r="T364" s="371"/>
      <c r="U364" s="371"/>
      <c r="V364" s="371"/>
      <c r="W364" s="371"/>
      <c r="X364" s="371"/>
      <c r="Y364" s="371"/>
      <c r="Z364" s="371"/>
      <c r="AA364" s="372"/>
      <c r="AB364" s="813"/>
      <c r="AC364" s="813"/>
    </row>
    <row r="365" spans="1:30" s="351" customFormat="1">
      <c r="A365" s="373" t="s">
        <v>337</v>
      </c>
      <c r="B365" s="373"/>
      <c r="C365" s="374"/>
      <c r="D365" s="374"/>
      <c r="E365" s="374"/>
      <c r="F365" s="374"/>
      <c r="G365" s="374"/>
      <c r="H365" s="373"/>
      <c r="I365" s="374"/>
      <c r="J365" s="374"/>
      <c r="K365" s="374"/>
      <c r="N365" s="811"/>
      <c r="P365" s="352"/>
      <c r="Q365" s="373" t="s">
        <v>337</v>
      </c>
      <c r="R365" s="373"/>
      <c r="S365" s="374"/>
      <c r="T365" s="372"/>
      <c r="U365" s="372"/>
      <c r="V365" s="372"/>
      <c r="W365" s="372"/>
      <c r="X365" s="372"/>
      <c r="Y365" s="372"/>
      <c r="Z365" s="372"/>
      <c r="AA365" s="372"/>
      <c r="AB365" s="813"/>
      <c r="AC365" s="813"/>
    </row>
    <row r="366" spans="1:30" s="351" customFormat="1" ht="19.149999999999999" customHeight="1">
      <c r="A366" s="373"/>
      <c r="B366" s="373"/>
      <c r="C366" s="374"/>
      <c r="D366" s="374"/>
      <c r="E366" s="374"/>
      <c r="F366" s="374"/>
      <c r="G366" s="374"/>
      <c r="H366" s="374"/>
      <c r="I366" s="374"/>
      <c r="J366" s="374"/>
      <c r="K366" s="374"/>
      <c r="N366" s="811"/>
      <c r="P366" s="352"/>
      <c r="AB366" s="813"/>
      <c r="AC366" s="813"/>
    </row>
    <row r="367" spans="1:30" s="351" customFormat="1" ht="42" customHeight="1">
      <c r="A367" s="721" t="s">
        <v>309</v>
      </c>
      <c r="B367" s="721"/>
      <c r="C367" s="721"/>
      <c r="D367" s="721"/>
      <c r="E367" s="721"/>
      <c r="F367" s="721"/>
      <c r="G367" s="721"/>
      <c r="H367" s="721"/>
      <c r="I367" s="721"/>
      <c r="J367" s="721"/>
      <c r="K367" s="721"/>
      <c r="L367" s="721"/>
      <c r="M367" s="721"/>
      <c r="N367" s="721"/>
      <c r="P367" s="352"/>
      <c r="Q367" s="721" t="s">
        <v>310</v>
      </c>
      <c r="R367" s="721"/>
      <c r="S367" s="721"/>
      <c r="T367" s="721"/>
      <c r="U367" s="721"/>
      <c r="V367" s="721"/>
      <c r="W367" s="721"/>
      <c r="X367" s="721"/>
      <c r="Y367" s="721"/>
      <c r="Z367" s="721"/>
      <c r="AA367" s="721"/>
      <c r="AB367" s="721"/>
      <c r="AC367" s="721"/>
    </row>
    <row r="368" spans="1:30" s="351" customFormat="1" ht="23.25" customHeight="1" thickBot="1">
      <c r="A368" s="353"/>
      <c r="B368" s="354"/>
      <c r="D368" s="814"/>
      <c r="E368" s="814"/>
      <c r="F368" s="814"/>
      <c r="G368" s="814"/>
      <c r="H368" s="814"/>
      <c r="I368" s="814"/>
      <c r="J368" s="814"/>
      <c r="K368" s="814"/>
      <c r="L368" s="815" t="s">
        <v>255</v>
      </c>
      <c r="M368" s="815"/>
      <c r="N368" s="815"/>
      <c r="P368" s="352"/>
      <c r="Q368" s="816"/>
      <c r="R368" s="816"/>
      <c r="S368" s="816"/>
      <c r="T368" s="814"/>
      <c r="U368" s="814"/>
      <c r="V368" s="814"/>
      <c r="W368" s="814"/>
      <c r="X368" s="814"/>
      <c r="Y368" s="814"/>
      <c r="Z368" s="814"/>
      <c r="AA368" s="815" t="s">
        <v>255</v>
      </c>
      <c r="AB368" s="815"/>
      <c r="AC368" s="815"/>
    </row>
    <row r="369" spans="1:30" s="358" customFormat="1" ht="15" customHeight="1">
      <c r="A369" s="355" t="s">
        <v>311</v>
      </c>
      <c r="B369" s="356"/>
      <c r="C369" s="357" t="s">
        <v>271</v>
      </c>
      <c r="D369" s="794">
        <f>②選手情報入力!$E$32</f>
        <v>0</v>
      </c>
      <c r="E369" s="795"/>
      <c r="F369" s="795"/>
      <c r="G369" s="795"/>
      <c r="H369" s="796"/>
      <c r="I369" s="797" t="s">
        <v>312</v>
      </c>
      <c r="J369" s="798"/>
      <c r="K369" s="800">
        <f>①団体情報入力!$D$5</f>
        <v>0</v>
      </c>
      <c r="L369" s="801"/>
      <c r="M369" s="801"/>
      <c r="N369" s="802"/>
      <c r="P369" s="359"/>
      <c r="Q369" s="355" t="s">
        <v>311</v>
      </c>
      <c r="R369" s="356"/>
      <c r="S369" s="357" t="s">
        <v>271</v>
      </c>
      <c r="T369" s="794">
        <f>②選手情報入力!$E$32</f>
        <v>0</v>
      </c>
      <c r="U369" s="795"/>
      <c r="V369" s="795"/>
      <c r="W369" s="795"/>
      <c r="X369" s="796"/>
      <c r="Y369" s="797" t="s">
        <v>312</v>
      </c>
      <c r="Z369" s="798"/>
      <c r="AA369" s="800">
        <f>①団体情報入力!$D$5</f>
        <v>0</v>
      </c>
      <c r="AB369" s="801"/>
      <c r="AC369" s="801"/>
      <c r="AD369" s="802"/>
    </row>
    <row r="370" spans="1:30" s="351" customFormat="1" ht="35.25" customHeight="1" thickBot="1">
      <c r="A370" s="806" t="str">
        <f>IF(②選手情報入力!$B$32="","",②選手情報入力!$B$32)</f>
        <v/>
      </c>
      <c r="B370" s="807"/>
      <c r="C370" s="360" t="s">
        <v>286</v>
      </c>
      <c r="D370" s="808">
        <f>②選手情報入力!$D$32</f>
        <v>0</v>
      </c>
      <c r="E370" s="809"/>
      <c r="F370" s="809"/>
      <c r="G370" s="809"/>
      <c r="H370" s="807"/>
      <c r="I370" s="735"/>
      <c r="J370" s="799"/>
      <c r="K370" s="803"/>
      <c r="L370" s="804"/>
      <c r="M370" s="804"/>
      <c r="N370" s="805"/>
      <c r="P370" s="352"/>
      <c r="Q370" s="806" t="str">
        <f>IF(②選手情報入力!$B$32="","",②選手情報入力!$B$32)</f>
        <v/>
      </c>
      <c r="R370" s="807"/>
      <c r="S370" s="360" t="s">
        <v>286</v>
      </c>
      <c r="T370" s="808">
        <f>②選手情報入力!$D$32</f>
        <v>0</v>
      </c>
      <c r="U370" s="809"/>
      <c r="V370" s="809"/>
      <c r="W370" s="809"/>
      <c r="X370" s="807"/>
      <c r="Y370" s="735"/>
      <c r="Z370" s="799"/>
      <c r="AA370" s="803"/>
      <c r="AB370" s="804"/>
      <c r="AC370" s="804"/>
      <c r="AD370" s="805"/>
    </row>
    <row r="371" spans="1:30" s="351" customFormat="1" ht="30" customHeight="1">
      <c r="A371" s="783" t="s">
        <v>313</v>
      </c>
      <c r="B371" s="784"/>
      <c r="C371" s="783" t="s">
        <v>314</v>
      </c>
      <c r="D371" s="784"/>
      <c r="E371" s="789">
        <f>②選手情報入力!$J$32</f>
        <v>0</v>
      </c>
      <c r="F371" s="789"/>
      <c r="G371" s="361" t="s">
        <v>315</v>
      </c>
      <c r="H371" s="790" t="s">
        <v>316</v>
      </c>
      <c r="I371" s="784"/>
      <c r="J371" s="791"/>
      <c r="K371" s="362"/>
      <c r="L371" s="363" t="s">
        <v>317</v>
      </c>
      <c r="M371" s="364"/>
      <c r="N371" s="365" t="s">
        <v>318</v>
      </c>
      <c r="P371" s="352"/>
      <c r="Q371" s="783" t="s">
        <v>313</v>
      </c>
      <c r="R371" s="784"/>
      <c r="S371" s="783" t="s">
        <v>314</v>
      </c>
      <c r="T371" s="784"/>
      <c r="U371" s="789">
        <f>②選手情報入力!$J$32</f>
        <v>0</v>
      </c>
      <c r="V371" s="789"/>
      <c r="W371" s="361" t="s">
        <v>315</v>
      </c>
      <c r="X371" s="790" t="s">
        <v>316</v>
      </c>
      <c r="Y371" s="784"/>
      <c r="Z371" s="791"/>
      <c r="AA371" s="362"/>
      <c r="AB371" s="363" t="s">
        <v>317</v>
      </c>
      <c r="AC371" s="364"/>
      <c r="AD371" s="365" t="s">
        <v>318</v>
      </c>
    </row>
    <row r="372" spans="1:30" s="351" customFormat="1" ht="15.75" customHeight="1">
      <c r="A372" s="785"/>
      <c r="B372" s="786"/>
      <c r="C372" s="792" t="s">
        <v>321</v>
      </c>
      <c r="D372" s="763"/>
      <c r="E372" s="763"/>
      <c r="F372" s="763"/>
      <c r="G372" s="793"/>
      <c r="H372" s="762" t="s">
        <v>322</v>
      </c>
      <c r="I372" s="763"/>
      <c r="J372" s="793"/>
      <c r="K372" s="762" t="s">
        <v>323</v>
      </c>
      <c r="L372" s="763"/>
      <c r="M372" s="763"/>
      <c r="N372" s="764"/>
      <c r="P372" s="352"/>
      <c r="Q372" s="785"/>
      <c r="R372" s="786"/>
      <c r="S372" s="792" t="s">
        <v>321</v>
      </c>
      <c r="T372" s="763"/>
      <c r="U372" s="763"/>
      <c r="V372" s="763"/>
      <c r="W372" s="793"/>
      <c r="X372" s="762" t="s">
        <v>322</v>
      </c>
      <c r="Y372" s="763"/>
      <c r="Z372" s="793"/>
      <c r="AA372" s="762" t="s">
        <v>323</v>
      </c>
      <c r="AB372" s="763"/>
      <c r="AC372" s="763"/>
      <c r="AD372" s="764"/>
    </row>
    <row r="373" spans="1:30" s="351" customFormat="1" ht="24.75" customHeight="1" thickBot="1">
      <c r="A373" s="787"/>
      <c r="B373" s="788"/>
      <c r="C373" s="765"/>
      <c r="D373" s="766"/>
      <c r="E373" s="766"/>
      <c r="F373" s="766"/>
      <c r="G373" s="767"/>
      <c r="H373" s="768"/>
      <c r="I373" s="769"/>
      <c r="J373" s="770"/>
      <c r="K373" s="771"/>
      <c r="L373" s="766"/>
      <c r="M373" s="766"/>
      <c r="N373" s="772"/>
      <c r="P373" s="352"/>
      <c r="Q373" s="787"/>
      <c r="R373" s="788"/>
      <c r="S373" s="765"/>
      <c r="T373" s="766"/>
      <c r="U373" s="766"/>
      <c r="V373" s="766"/>
      <c r="W373" s="767"/>
      <c r="X373" s="768"/>
      <c r="Y373" s="769"/>
      <c r="Z373" s="770"/>
      <c r="AA373" s="771"/>
      <c r="AB373" s="766"/>
      <c r="AC373" s="766"/>
      <c r="AD373" s="772"/>
    </row>
    <row r="374" spans="1:30" s="351" customFormat="1" ht="15" customHeight="1">
      <c r="A374" s="773" t="s">
        <v>325</v>
      </c>
      <c r="B374" s="774"/>
      <c r="C374" s="366" t="s">
        <v>326</v>
      </c>
      <c r="D374" s="366"/>
      <c r="E374" s="777" t="s">
        <v>327</v>
      </c>
      <c r="F374" s="778"/>
      <c r="G374" s="779"/>
      <c r="H374" s="777" t="s">
        <v>322</v>
      </c>
      <c r="I374" s="779"/>
      <c r="J374" s="780" t="s">
        <v>264</v>
      </c>
      <c r="K374" s="781"/>
      <c r="L374" s="777" t="s">
        <v>328</v>
      </c>
      <c r="M374" s="778"/>
      <c r="N374" s="782"/>
      <c r="P374" s="352"/>
      <c r="Q374" s="773" t="s">
        <v>325</v>
      </c>
      <c r="R374" s="774"/>
      <c r="S374" s="366" t="s">
        <v>326</v>
      </c>
      <c r="T374" s="366"/>
      <c r="U374" s="777" t="s">
        <v>327</v>
      </c>
      <c r="V374" s="778"/>
      <c r="W374" s="779"/>
      <c r="X374" s="777" t="s">
        <v>322</v>
      </c>
      <c r="Y374" s="779"/>
      <c r="Z374" s="780" t="s">
        <v>264</v>
      </c>
      <c r="AA374" s="781"/>
      <c r="AB374" s="777" t="s">
        <v>328</v>
      </c>
      <c r="AC374" s="778"/>
      <c r="AD374" s="782"/>
    </row>
    <row r="375" spans="1:30" s="351" customFormat="1" ht="22.5" customHeight="1">
      <c r="A375" s="775"/>
      <c r="B375" s="776"/>
      <c r="C375" s="759"/>
      <c r="D375" s="760"/>
      <c r="E375" s="756"/>
      <c r="F375" s="757"/>
      <c r="G375" s="761"/>
      <c r="H375" s="750"/>
      <c r="I375" s="751"/>
      <c r="J375" s="754"/>
      <c r="K375" s="755"/>
      <c r="L375" s="756"/>
      <c r="M375" s="757"/>
      <c r="N375" s="758"/>
      <c r="P375" s="352"/>
      <c r="Q375" s="775"/>
      <c r="R375" s="776"/>
      <c r="S375" s="759"/>
      <c r="T375" s="760"/>
      <c r="U375" s="756"/>
      <c r="V375" s="757"/>
      <c r="W375" s="761"/>
      <c r="X375" s="750"/>
      <c r="Y375" s="751"/>
      <c r="Z375" s="754"/>
      <c r="AA375" s="755"/>
      <c r="AB375" s="756"/>
      <c r="AC375" s="757"/>
      <c r="AD375" s="758"/>
    </row>
    <row r="376" spans="1:30" s="351" customFormat="1" ht="22.5" customHeight="1">
      <c r="A376" s="775"/>
      <c r="B376" s="776"/>
      <c r="C376" s="759"/>
      <c r="D376" s="760"/>
      <c r="E376" s="756"/>
      <c r="F376" s="757"/>
      <c r="G376" s="761"/>
      <c r="H376" s="750"/>
      <c r="I376" s="751"/>
      <c r="J376" s="754"/>
      <c r="K376" s="755"/>
      <c r="L376" s="756"/>
      <c r="M376" s="757"/>
      <c r="N376" s="758"/>
      <c r="P376" s="352"/>
      <c r="Q376" s="775"/>
      <c r="R376" s="776"/>
      <c r="S376" s="759"/>
      <c r="T376" s="760"/>
      <c r="U376" s="756"/>
      <c r="V376" s="757"/>
      <c r="W376" s="761"/>
      <c r="X376" s="750"/>
      <c r="Y376" s="751"/>
      <c r="Z376" s="754"/>
      <c r="AA376" s="755"/>
      <c r="AB376" s="756"/>
      <c r="AC376" s="757"/>
      <c r="AD376" s="758"/>
    </row>
    <row r="377" spans="1:30" s="351" customFormat="1" ht="22.5" customHeight="1" thickBot="1">
      <c r="A377" s="775"/>
      <c r="B377" s="776"/>
      <c r="C377" s="747"/>
      <c r="D377" s="748"/>
      <c r="E377" s="732"/>
      <c r="F377" s="733"/>
      <c r="G377" s="749"/>
      <c r="H377" s="750"/>
      <c r="I377" s="751"/>
      <c r="J377" s="752"/>
      <c r="K377" s="753"/>
      <c r="L377" s="732"/>
      <c r="M377" s="733"/>
      <c r="N377" s="734"/>
      <c r="P377" s="352"/>
      <c r="Q377" s="775"/>
      <c r="R377" s="776"/>
      <c r="S377" s="747"/>
      <c r="T377" s="748"/>
      <c r="U377" s="732"/>
      <c r="V377" s="733"/>
      <c r="W377" s="749"/>
      <c r="X377" s="750"/>
      <c r="Y377" s="751"/>
      <c r="Z377" s="752"/>
      <c r="AA377" s="753"/>
      <c r="AB377" s="732"/>
      <c r="AC377" s="733"/>
      <c r="AD377" s="734"/>
    </row>
    <row r="378" spans="1:30" s="351" customFormat="1" ht="22.5" customHeight="1" thickBot="1">
      <c r="A378" s="735" t="s">
        <v>329</v>
      </c>
      <c r="B378" s="736"/>
      <c r="C378" s="737"/>
      <c r="D378" s="738"/>
      <c r="E378" s="739"/>
      <c r="F378" s="739"/>
      <c r="G378" s="740"/>
      <c r="H378" s="741" t="s">
        <v>330</v>
      </c>
      <c r="I378" s="742"/>
      <c r="J378" s="742"/>
      <c r="K378" s="743"/>
      <c r="L378" s="744"/>
      <c r="M378" s="745"/>
      <c r="N378" s="746"/>
      <c r="P378" s="352"/>
      <c r="Q378" s="735" t="s">
        <v>331</v>
      </c>
      <c r="R378" s="736"/>
      <c r="S378" s="737"/>
      <c r="T378" s="738"/>
      <c r="U378" s="739"/>
      <c r="V378" s="739"/>
      <c r="W378" s="740"/>
      <c r="X378" s="741" t="s">
        <v>330</v>
      </c>
      <c r="Y378" s="742"/>
      <c r="Z378" s="742"/>
      <c r="AA378" s="743"/>
      <c r="AB378" s="744"/>
      <c r="AC378" s="745"/>
      <c r="AD378" s="746"/>
    </row>
    <row r="379" spans="1:30" s="351" customFormat="1" ht="22.5" customHeight="1" thickBot="1">
      <c r="A379" s="722" t="s">
        <v>332</v>
      </c>
      <c r="B379" s="723"/>
      <c r="C379" s="723"/>
      <c r="D379" s="723"/>
      <c r="E379" s="723"/>
      <c r="F379" s="724"/>
      <c r="G379" s="725" t="s">
        <v>333</v>
      </c>
      <c r="H379" s="726"/>
      <c r="I379" s="727"/>
      <c r="J379" s="728"/>
      <c r="K379" s="725" t="s">
        <v>334</v>
      </c>
      <c r="L379" s="726"/>
      <c r="M379" s="729"/>
      <c r="N379" s="730"/>
      <c r="P379" s="352"/>
      <c r="Q379" s="722" t="s">
        <v>335</v>
      </c>
      <c r="R379" s="723"/>
      <c r="S379" s="723"/>
      <c r="T379" s="723"/>
      <c r="U379" s="724"/>
      <c r="V379" s="725" t="s">
        <v>333</v>
      </c>
      <c r="W379" s="726"/>
      <c r="X379" s="727"/>
      <c r="Y379" s="728"/>
      <c r="Z379" s="725"/>
      <c r="AA379" s="731"/>
      <c r="AB379" s="367"/>
      <c r="AC379" s="719"/>
      <c r="AD379" s="720"/>
    </row>
    <row r="380" spans="1:30" s="351" customFormat="1" ht="7.5" customHeight="1">
      <c r="A380" s="368"/>
      <c r="B380" s="368"/>
      <c r="C380" s="369"/>
      <c r="D380" s="369"/>
      <c r="E380" s="369"/>
      <c r="F380" s="369"/>
      <c r="G380" s="369"/>
      <c r="H380" s="369"/>
      <c r="I380" s="369"/>
      <c r="J380" s="369"/>
      <c r="K380" s="369"/>
      <c r="L380" s="369"/>
      <c r="M380" s="369"/>
      <c r="N380" s="810"/>
      <c r="P380" s="352"/>
      <c r="Q380" s="370"/>
      <c r="R380" s="370"/>
      <c r="S380" s="371"/>
      <c r="T380" s="371"/>
      <c r="U380" s="371"/>
      <c r="V380" s="371"/>
      <c r="W380" s="370"/>
      <c r="X380" s="371"/>
      <c r="Y380" s="371"/>
      <c r="Z380" s="371"/>
      <c r="AA380" s="372"/>
      <c r="AB380" s="812"/>
      <c r="AC380" s="812"/>
    </row>
    <row r="381" spans="1:30" s="351" customFormat="1">
      <c r="A381" s="373" t="s">
        <v>336</v>
      </c>
      <c r="B381" s="373"/>
      <c r="C381" s="374"/>
      <c r="D381" s="374"/>
      <c r="E381" s="374"/>
      <c r="F381" s="374"/>
      <c r="G381" s="374"/>
      <c r="H381" s="374"/>
      <c r="I381" s="374"/>
      <c r="J381" s="374"/>
      <c r="K381" s="374"/>
      <c r="N381" s="811"/>
      <c r="P381" s="352"/>
      <c r="Q381" s="373" t="s">
        <v>336</v>
      </c>
      <c r="R381" s="373"/>
      <c r="S381" s="374"/>
      <c r="T381" s="371"/>
      <c r="U381" s="371"/>
      <c r="V381" s="371"/>
      <c r="W381" s="371"/>
      <c r="X381" s="371"/>
      <c r="Y381" s="371"/>
      <c r="Z381" s="371"/>
      <c r="AA381" s="372"/>
      <c r="AB381" s="813"/>
      <c r="AC381" s="813"/>
    </row>
    <row r="382" spans="1:30" s="351" customFormat="1">
      <c r="A382" s="373" t="s">
        <v>337</v>
      </c>
      <c r="B382" s="373"/>
      <c r="C382" s="374"/>
      <c r="D382" s="374"/>
      <c r="E382" s="374"/>
      <c r="F382" s="374"/>
      <c r="G382" s="374"/>
      <c r="H382" s="373"/>
      <c r="I382" s="374"/>
      <c r="J382" s="374"/>
      <c r="K382" s="374"/>
      <c r="N382" s="811"/>
      <c r="P382" s="352"/>
      <c r="Q382" s="373" t="s">
        <v>337</v>
      </c>
      <c r="R382" s="373"/>
      <c r="S382" s="374"/>
      <c r="T382" s="372"/>
      <c r="U382" s="372"/>
      <c r="V382" s="372"/>
      <c r="W382" s="372"/>
      <c r="X382" s="372"/>
      <c r="Y382" s="372"/>
      <c r="Z382" s="372"/>
      <c r="AA382" s="372"/>
      <c r="AB382" s="813"/>
      <c r="AC382" s="813"/>
    </row>
    <row r="383" spans="1:30" s="351" customFormat="1" ht="60" customHeight="1">
      <c r="A383" s="373"/>
      <c r="B383" s="373"/>
      <c r="C383" s="374"/>
      <c r="D383" s="374"/>
      <c r="E383" s="374"/>
      <c r="F383" s="374"/>
      <c r="G383" s="374"/>
      <c r="H383" s="374"/>
      <c r="I383" s="374"/>
      <c r="J383" s="374"/>
      <c r="K383" s="374"/>
      <c r="N383" s="811"/>
      <c r="P383" s="352"/>
      <c r="AB383" s="813"/>
      <c r="AC383" s="813"/>
    </row>
    <row r="384" spans="1:30" s="351" customFormat="1" ht="42" customHeight="1">
      <c r="A384" s="721" t="s">
        <v>309</v>
      </c>
      <c r="B384" s="721"/>
      <c r="C384" s="721"/>
      <c r="D384" s="721"/>
      <c r="E384" s="721"/>
      <c r="F384" s="721"/>
      <c r="G384" s="721"/>
      <c r="H384" s="721"/>
      <c r="I384" s="721"/>
      <c r="J384" s="721"/>
      <c r="K384" s="721"/>
      <c r="L384" s="721"/>
      <c r="M384" s="721"/>
      <c r="N384" s="721"/>
      <c r="P384" s="352"/>
      <c r="Q384" s="721" t="s">
        <v>310</v>
      </c>
      <c r="R384" s="721"/>
      <c r="S384" s="721"/>
      <c r="T384" s="721"/>
      <c r="U384" s="721"/>
      <c r="V384" s="721"/>
      <c r="W384" s="721"/>
      <c r="X384" s="721"/>
      <c r="Y384" s="721"/>
      <c r="Z384" s="721"/>
      <c r="AA384" s="721"/>
      <c r="AB384" s="721"/>
      <c r="AC384" s="721"/>
    </row>
    <row r="385" spans="1:30" s="351" customFormat="1" ht="23.25" customHeight="1" thickBot="1">
      <c r="A385" s="353"/>
      <c r="B385" s="354"/>
      <c r="D385" s="814"/>
      <c r="E385" s="814"/>
      <c r="F385" s="814"/>
      <c r="G385" s="814"/>
      <c r="H385" s="814"/>
      <c r="I385" s="814"/>
      <c r="J385" s="814"/>
      <c r="K385" s="814"/>
      <c r="L385" s="815" t="s">
        <v>255</v>
      </c>
      <c r="M385" s="815"/>
      <c r="N385" s="815"/>
      <c r="P385" s="352"/>
      <c r="Q385" s="816"/>
      <c r="R385" s="816"/>
      <c r="S385" s="816"/>
      <c r="T385" s="814"/>
      <c r="U385" s="814"/>
      <c r="V385" s="814"/>
      <c r="W385" s="814"/>
      <c r="X385" s="814"/>
      <c r="Y385" s="814"/>
      <c r="Z385" s="814"/>
      <c r="AA385" s="815" t="s">
        <v>255</v>
      </c>
      <c r="AB385" s="815"/>
      <c r="AC385" s="815"/>
    </row>
    <row r="386" spans="1:30" s="358" customFormat="1" ht="15" customHeight="1">
      <c r="A386" s="355" t="s">
        <v>311</v>
      </c>
      <c r="B386" s="356"/>
      <c r="C386" s="357" t="s">
        <v>271</v>
      </c>
      <c r="D386" s="794">
        <f>②選手情報入力!$E$33</f>
        <v>0</v>
      </c>
      <c r="E386" s="795"/>
      <c r="F386" s="795"/>
      <c r="G386" s="795"/>
      <c r="H386" s="796"/>
      <c r="I386" s="797" t="s">
        <v>312</v>
      </c>
      <c r="J386" s="798"/>
      <c r="K386" s="800">
        <f>①団体情報入力!$D$5</f>
        <v>0</v>
      </c>
      <c r="L386" s="801"/>
      <c r="M386" s="801"/>
      <c r="N386" s="802"/>
      <c r="P386" s="359"/>
      <c r="Q386" s="355" t="s">
        <v>311</v>
      </c>
      <c r="R386" s="356"/>
      <c r="S386" s="357" t="s">
        <v>271</v>
      </c>
      <c r="T386" s="794">
        <f>②選手情報入力!$E$33</f>
        <v>0</v>
      </c>
      <c r="U386" s="795"/>
      <c r="V386" s="795"/>
      <c r="W386" s="795"/>
      <c r="X386" s="796"/>
      <c r="Y386" s="797" t="s">
        <v>312</v>
      </c>
      <c r="Z386" s="798"/>
      <c r="AA386" s="800">
        <f>①団体情報入力!$D$5</f>
        <v>0</v>
      </c>
      <c r="AB386" s="801"/>
      <c r="AC386" s="801"/>
      <c r="AD386" s="802"/>
    </row>
    <row r="387" spans="1:30" s="351" customFormat="1" ht="35.25" customHeight="1" thickBot="1">
      <c r="A387" s="806" t="str">
        <f>IF(②選手情報入力!$B$33="","",②選手情報入力!$B$33)</f>
        <v/>
      </c>
      <c r="B387" s="807"/>
      <c r="C387" s="360" t="s">
        <v>286</v>
      </c>
      <c r="D387" s="808">
        <f>②選手情報入力!$D$33</f>
        <v>0</v>
      </c>
      <c r="E387" s="809"/>
      <c r="F387" s="809"/>
      <c r="G387" s="809"/>
      <c r="H387" s="807"/>
      <c r="I387" s="735"/>
      <c r="J387" s="799"/>
      <c r="K387" s="803"/>
      <c r="L387" s="804"/>
      <c r="M387" s="804"/>
      <c r="N387" s="805"/>
      <c r="P387" s="352"/>
      <c r="Q387" s="806" t="str">
        <f>IF(②選手情報入力!$B$33="","",②選手情報入力!$B$33)</f>
        <v/>
      </c>
      <c r="R387" s="807"/>
      <c r="S387" s="360" t="s">
        <v>286</v>
      </c>
      <c r="T387" s="808">
        <f>②選手情報入力!$D$33</f>
        <v>0</v>
      </c>
      <c r="U387" s="809"/>
      <c r="V387" s="809"/>
      <c r="W387" s="809"/>
      <c r="X387" s="807"/>
      <c r="Y387" s="735"/>
      <c r="Z387" s="799"/>
      <c r="AA387" s="803"/>
      <c r="AB387" s="804"/>
      <c r="AC387" s="804"/>
      <c r="AD387" s="805"/>
    </row>
    <row r="388" spans="1:30" s="351" customFormat="1" ht="30" customHeight="1">
      <c r="A388" s="783" t="s">
        <v>313</v>
      </c>
      <c r="B388" s="784"/>
      <c r="C388" s="783" t="s">
        <v>314</v>
      </c>
      <c r="D388" s="784"/>
      <c r="E388" s="789">
        <f>②選手情報入力!$J$33</f>
        <v>0</v>
      </c>
      <c r="F388" s="789"/>
      <c r="G388" s="361" t="s">
        <v>315</v>
      </c>
      <c r="H388" s="790" t="s">
        <v>316</v>
      </c>
      <c r="I388" s="784"/>
      <c r="J388" s="791"/>
      <c r="K388" s="362"/>
      <c r="L388" s="363" t="s">
        <v>317</v>
      </c>
      <c r="M388" s="364"/>
      <c r="N388" s="365" t="s">
        <v>318</v>
      </c>
      <c r="P388" s="352"/>
      <c r="Q388" s="783" t="s">
        <v>313</v>
      </c>
      <c r="R388" s="784"/>
      <c r="S388" s="783" t="s">
        <v>314</v>
      </c>
      <c r="T388" s="784"/>
      <c r="U388" s="789">
        <f>②選手情報入力!$J$33</f>
        <v>0</v>
      </c>
      <c r="V388" s="789"/>
      <c r="W388" s="361" t="s">
        <v>315</v>
      </c>
      <c r="X388" s="790" t="s">
        <v>316</v>
      </c>
      <c r="Y388" s="784"/>
      <c r="Z388" s="791"/>
      <c r="AA388" s="362"/>
      <c r="AB388" s="363" t="s">
        <v>317</v>
      </c>
      <c r="AC388" s="364"/>
      <c r="AD388" s="365" t="s">
        <v>318</v>
      </c>
    </row>
    <row r="389" spans="1:30" s="351" customFormat="1" ht="15.75" customHeight="1">
      <c r="A389" s="785"/>
      <c r="B389" s="786"/>
      <c r="C389" s="792" t="s">
        <v>321</v>
      </c>
      <c r="D389" s="763"/>
      <c r="E389" s="763"/>
      <c r="F389" s="763"/>
      <c r="G389" s="793"/>
      <c r="H389" s="762" t="s">
        <v>322</v>
      </c>
      <c r="I389" s="763"/>
      <c r="J389" s="793"/>
      <c r="K389" s="762" t="s">
        <v>323</v>
      </c>
      <c r="L389" s="763"/>
      <c r="M389" s="763"/>
      <c r="N389" s="764"/>
      <c r="P389" s="352"/>
      <c r="Q389" s="785"/>
      <c r="R389" s="786"/>
      <c r="S389" s="792" t="s">
        <v>321</v>
      </c>
      <c r="T389" s="763"/>
      <c r="U389" s="763"/>
      <c r="V389" s="763"/>
      <c r="W389" s="793"/>
      <c r="X389" s="762" t="s">
        <v>322</v>
      </c>
      <c r="Y389" s="763"/>
      <c r="Z389" s="793"/>
      <c r="AA389" s="762" t="s">
        <v>323</v>
      </c>
      <c r="AB389" s="763"/>
      <c r="AC389" s="763"/>
      <c r="AD389" s="764"/>
    </row>
    <row r="390" spans="1:30" s="351" customFormat="1" ht="24.75" customHeight="1" thickBot="1">
      <c r="A390" s="787"/>
      <c r="B390" s="788"/>
      <c r="C390" s="765"/>
      <c r="D390" s="766"/>
      <c r="E390" s="766"/>
      <c r="F390" s="766"/>
      <c r="G390" s="767"/>
      <c r="H390" s="768"/>
      <c r="I390" s="769"/>
      <c r="J390" s="770"/>
      <c r="K390" s="771"/>
      <c r="L390" s="766"/>
      <c r="M390" s="766"/>
      <c r="N390" s="772"/>
      <c r="P390" s="352"/>
      <c r="Q390" s="787"/>
      <c r="R390" s="788"/>
      <c r="S390" s="765"/>
      <c r="T390" s="766"/>
      <c r="U390" s="766"/>
      <c r="V390" s="766"/>
      <c r="W390" s="767"/>
      <c r="X390" s="768"/>
      <c r="Y390" s="769"/>
      <c r="Z390" s="770"/>
      <c r="AA390" s="771"/>
      <c r="AB390" s="766"/>
      <c r="AC390" s="766"/>
      <c r="AD390" s="772"/>
    </row>
    <row r="391" spans="1:30" s="351" customFormat="1" ht="15" customHeight="1">
      <c r="A391" s="773" t="s">
        <v>325</v>
      </c>
      <c r="B391" s="774"/>
      <c r="C391" s="366" t="s">
        <v>326</v>
      </c>
      <c r="D391" s="366"/>
      <c r="E391" s="777" t="s">
        <v>327</v>
      </c>
      <c r="F391" s="778"/>
      <c r="G391" s="779"/>
      <c r="H391" s="777" t="s">
        <v>322</v>
      </c>
      <c r="I391" s="779"/>
      <c r="J391" s="780" t="s">
        <v>264</v>
      </c>
      <c r="K391" s="781"/>
      <c r="L391" s="777" t="s">
        <v>328</v>
      </c>
      <c r="M391" s="778"/>
      <c r="N391" s="782"/>
      <c r="P391" s="352"/>
      <c r="Q391" s="773" t="s">
        <v>325</v>
      </c>
      <c r="R391" s="774"/>
      <c r="S391" s="366" t="s">
        <v>326</v>
      </c>
      <c r="T391" s="366"/>
      <c r="U391" s="777" t="s">
        <v>327</v>
      </c>
      <c r="V391" s="778"/>
      <c r="W391" s="779"/>
      <c r="X391" s="777" t="s">
        <v>322</v>
      </c>
      <c r="Y391" s="779"/>
      <c r="Z391" s="780" t="s">
        <v>264</v>
      </c>
      <c r="AA391" s="781"/>
      <c r="AB391" s="777" t="s">
        <v>328</v>
      </c>
      <c r="AC391" s="778"/>
      <c r="AD391" s="782"/>
    </row>
    <row r="392" spans="1:30" s="351" customFormat="1" ht="22.5" customHeight="1">
      <c r="A392" s="775"/>
      <c r="B392" s="776"/>
      <c r="C392" s="759"/>
      <c r="D392" s="760"/>
      <c r="E392" s="756"/>
      <c r="F392" s="757"/>
      <c r="G392" s="761"/>
      <c r="H392" s="750"/>
      <c r="I392" s="751"/>
      <c r="J392" s="754"/>
      <c r="K392" s="755"/>
      <c r="L392" s="756"/>
      <c r="M392" s="757"/>
      <c r="N392" s="758"/>
      <c r="P392" s="352"/>
      <c r="Q392" s="775"/>
      <c r="R392" s="776"/>
      <c r="S392" s="759"/>
      <c r="T392" s="760"/>
      <c r="U392" s="756"/>
      <c r="V392" s="757"/>
      <c r="W392" s="761"/>
      <c r="X392" s="750"/>
      <c r="Y392" s="751"/>
      <c r="Z392" s="754"/>
      <c r="AA392" s="755"/>
      <c r="AB392" s="756"/>
      <c r="AC392" s="757"/>
      <c r="AD392" s="758"/>
    </row>
    <row r="393" spans="1:30" s="351" customFormat="1" ht="22.5" customHeight="1">
      <c r="A393" s="775"/>
      <c r="B393" s="776"/>
      <c r="C393" s="759"/>
      <c r="D393" s="760"/>
      <c r="E393" s="756"/>
      <c r="F393" s="757"/>
      <c r="G393" s="761"/>
      <c r="H393" s="750"/>
      <c r="I393" s="751"/>
      <c r="J393" s="754"/>
      <c r="K393" s="755"/>
      <c r="L393" s="756"/>
      <c r="M393" s="757"/>
      <c r="N393" s="758"/>
      <c r="P393" s="352"/>
      <c r="Q393" s="775"/>
      <c r="R393" s="776"/>
      <c r="S393" s="759"/>
      <c r="T393" s="760"/>
      <c r="U393" s="756"/>
      <c r="V393" s="757"/>
      <c r="W393" s="761"/>
      <c r="X393" s="750"/>
      <c r="Y393" s="751"/>
      <c r="Z393" s="754"/>
      <c r="AA393" s="755"/>
      <c r="AB393" s="756"/>
      <c r="AC393" s="757"/>
      <c r="AD393" s="758"/>
    </row>
    <row r="394" spans="1:30" s="351" customFormat="1" ht="22.5" customHeight="1" thickBot="1">
      <c r="A394" s="775"/>
      <c r="B394" s="776"/>
      <c r="C394" s="747"/>
      <c r="D394" s="748"/>
      <c r="E394" s="732"/>
      <c r="F394" s="733"/>
      <c r="G394" s="749"/>
      <c r="H394" s="750"/>
      <c r="I394" s="751"/>
      <c r="J394" s="752"/>
      <c r="K394" s="753"/>
      <c r="L394" s="732"/>
      <c r="M394" s="733"/>
      <c r="N394" s="734"/>
      <c r="P394" s="352"/>
      <c r="Q394" s="775"/>
      <c r="R394" s="776"/>
      <c r="S394" s="747"/>
      <c r="T394" s="748"/>
      <c r="U394" s="732"/>
      <c r="V394" s="733"/>
      <c r="W394" s="749"/>
      <c r="X394" s="750"/>
      <c r="Y394" s="751"/>
      <c r="Z394" s="752"/>
      <c r="AA394" s="753"/>
      <c r="AB394" s="732"/>
      <c r="AC394" s="733"/>
      <c r="AD394" s="734"/>
    </row>
    <row r="395" spans="1:30" s="351" customFormat="1" ht="22.5" customHeight="1" thickBot="1">
      <c r="A395" s="735" t="s">
        <v>329</v>
      </c>
      <c r="B395" s="736"/>
      <c r="C395" s="737"/>
      <c r="D395" s="738"/>
      <c r="E395" s="739"/>
      <c r="F395" s="739"/>
      <c r="G395" s="740"/>
      <c r="H395" s="741" t="s">
        <v>330</v>
      </c>
      <c r="I395" s="742"/>
      <c r="J395" s="742"/>
      <c r="K395" s="743"/>
      <c r="L395" s="744"/>
      <c r="M395" s="745"/>
      <c r="N395" s="746"/>
      <c r="P395" s="352"/>
      <c r="Q395" s="735" t="s">
        <v>331</v>
      </c>
      <c r="R395" s="736"/>
      <c r="S395" s="737"/>
      <c r="T395" s="738"/>
      <c r="U395" s="739"/>
      <c r="V395" s="739"/>
      <c r="W395" s="740"/>
      <c r="X395" s="741" t="s">
        <v>330</v>
      </c>
      <c r="Y395" s="742"/>
      <c r="Z395" s="742"/>
      <c r="AA395" s="743"/>
      <c r="AB395" s="744"/>
      <c r="AC395" s="745"/>
      <c r="AD395" s="746"/>
    </row>
    <row r="396" spans="1:30" s="351" customFormat="1" ht="22.5" customHeight="1" thickBot="1">
      <c r="A396" s="722" t="s">
        <v>332</v>
      </c>
      <c r="B396" s="723"/>
      <c r="C396" s="723"/>
      <c r="D396" s="723"/>
      <c r="E396" s="723"/>
      <c r="F396" s="724"/>
      <c r="G396" s="725" t="s">
        <v>333</v>
      </c>
      <c r="H396" s="726"/>
      <c r="I396" s="727"/>
      <c r="J396" s="728"/>
      <c r="K396" s="725" t="s">
        <v>334</v>
      </c>
      <c r="L396" s="726"/>
      <c r="M396" s="729"/>
      <c r="N396" s="730"/>
      <c r="P396" s="352"/>
      <c r="Q396" s="722" t="s">
        <v>335</v>
      </c>
      <c r="R396" s="723"/>
      <c r="S396" s="723"/>
      <c r="T396" s="723"/>
      <c r="U396" s="724"/>
      <c r="V396" s="725" t="s">
        <v>333</v>
      </c>
      <c r="W396" s="726"/>
      <c r="X396" s="727"/>
      <c r="Y396" s="728"/>
      <c r="Z396" s="725"/>
      <c r="AA396" s="731"/>
      <c r="AB396" s="367"/>
      <c r="AC396" s="719"/>
      <c r="AD396" s="720"/>
    </row>
    <row r="397" spans="1:30" s="351" customFormat="1" ht="7.5" customHeight="1">
      <c r="A397" s="368"/>
      <c r="B397" s="368"/>
      <c r="C397" s="369"/>
      <c r="D397" s="369"/>
      <c r="E397" s="369"/>
      <c r="F397" s="369"/>
      <c r="G397" s="369"/>
      <c r="H397" s="369"/>
      <c r="I397" s="369"/>
      <c r="J397" s="369"/>
      <c r="K397" s="369"/>
      <c r="L397" s="369"/>
      <c r="M397" s="369"/>
      <c r="N397" s="328"/>
      <c r="P397" s="352"/>
      <c r="Q397" s="370"/>
      <c r="R397" s="370"/>
      <c r="S397" s="371"/>
      <c r="T397" s="371"/>
      <c r="U397" s="371"/>
      <c r="V397" s="371"/>
      <c r="W397" s="370"/>
      <c r="X397" s="371"/>
      <c r="Y397" s="371"/>
      <c r="Z397" s="371"/>
      <c r="AA397" s="372"/>
      <c r="AB397" s="328"/>
      <c r="AC397" s="328"/>
    </row>
    <row r="398" spans="1:30" s="351" customFormat="1">
      <c r="A398" s="373" t="s">
        <v>336</v>
      </c>
      <c r="B398" s="373"/>
      <c r="C398" s="374"/>
      <c r="D398" s="374"/>
      <c r="E398" s="374"/>
      <c r="F398" s="374"/>
      <c r="G398" s="374"/>
      <c r="H398" s="374"/>
      <c r="I398" s="374"/>
      <c r="J398" s="374"/>
      <c r="K398" s="374"/>
      <c r="N398" s="328"/>
      <c r="P398" s="352"/>
      <c r="Q398" s="373" t="s">
        <v>336</v>
      </c>
      <c r="R398" s="373"/>
      <c r="S398" s="374"/>
      <c r="T398" s="371"/>
      <c r="U398" s="371"/>
      <c r="V398" s="371"/>
      <c r="W398" s="371"/>
      <c r="X398" s="371"/>
      <c r="Y398" s="371"/>
      <c r="Z398" s="371"/>
      <c r="AA398" s="372"/>
      <c r="AB398" s="328"/>
      <c r="AC398" s="328"/>
    </row>
    <row r="399" spans="1:30" s="351" customFormat="1">
      <c r="A399" s="373" t="s">
        <v>337</v>
      </c>
      <c r="B399" s="373"/>
      <c r="C399" s="374"/>
      <c r="D399" s="374"/>
      <c r="E399" s="374"/>
      <c r="F399" s="374"/>
      <c r="G399" s="374"/>
      <c r="H399" s="373"/>
      <c r="I399" s="374"/>
      <c r="J399" s="374"/>
      <c r="K399" s="374"/>
      <c r="N399" s="328"/>
      <c r="P399" s="352"/>
      <c r="Q399" s="373" t="s">
        <v>337</v>
      </c>
      <c r="R399" s="373"/>
      <c r="S399" s="374"/>
      <c r="T399" s="372"/>
      <c r="U399" s="372"/>
      <c r="V399" s="372"/>
      <c r="W399" s="372"/>
      <c r="X399" s="372"/>
      <c r="Y399" s="372"/>
      <c r="Z399" s="372"/>
      <c r="AA399" s="372"/>
      <c r="AB399" s="328"/>
      <c r="AC399" s="328"/>
    </row>
    <row r="400" spans="1:30" s="351" customFormat="1" ht="42" customHeight="1">
      <c r="A400" s="721" t="s">
        <v>309</v>
      </c>
      <c r="B400" s="721"/>
      <c r="C400" s="721"/>
      <c r="D400" s="721"/>
      <c r="E400" s="721"/>
      <c r="F400" s="721"/>
      <c r="G400" s="721"/>
      <c r="H400" s="721"/>
      <c r="I400" s="721"/>
      <c r="J400" s="721"/>
      <c r="K400" s="721"/>
      <c r="L400" s="721"/>
      <c r="M400" s="721"/>
      <c r="N400" s="721"/>
      <c r="P400" s="352"/>
      <c r="Q400" s="721" t="s">
        <v>310</v>
      </c>
      <c r="R400" s="721"/>
      <c r="S400" s="721"/>
      <c r="T400" s="721"/>
      <c r="U400" s="721"/>
      <c r="V400" s="721"/>
      <c r="W400" s="721"/>
      <c r="X400" s="721"/>
      <c r="Y400" s="721"/>
      <c r="Z400" s="721"/>
      <c r="AA400" s="721"/>
      <c r="AB400" s="721"/>
      <c r="AC400" s="721"/>
    </row>
    <row r="401" spans="1:30" s="351" customFormat="1" ht="23.25" customHeight="1" thickBot="1">
      <c r="A401" s="353"/>
      <c r="B401" s="354"/>
      <c r="D401" s="814"/>
      <c r="E401" s="814"/>
      <c r="F401" s="814"/>
      <c r="G401" s="814"/>
      <c r="H401" s="814"/>
      <c r="I401" s="814"/>
      <c r="J401" s="814"/>
      <c r="K401" s="814"/>
      <c r="L401" s="815" t="s">
        <v>255</v>
      </c>
      <c r="M401" s="815"/>
      <c r="N401" s="815"/>
      <c r="P401" s="352"/>
      <c r="Q401" s="816"/>
      <c r="R401" s="816"/>
      <c r="S401" s="816"/>
      <c r="T401" s="814"/>
      <c r="U401" s="814"/>
      <c r="V401" s="814"/>
      <c r="W401" s="814"/>
      <c r="X401" s="814"/>
      <c r="Y401" s="814"/>
      <c r="Z401" s="814"/>
      <c r="AA401" s="815" t="s">
        <v>255</v>
      </c>
      <c r="AB401" s="815"/>
      <c r="AC401" s="815"/>
    </row>
    <row r="402" spans="1:30" s="358" customFormat="1" ht="15" customHeight="1">
      <c r="A402" s="355" t="s">
        <v>311</v>
      </c>
      <c r="B402" s="356"/>
      <c r="C402" s="357" t="s">
        <v>271</v>
      </c>
      <c r="D402" s="794">
        <f>②選手情報入力!$E$34</f>
        <v>0</v>
      </c>
      <c r="E402" s="795"/>
      <c r="F402" s="795"/>
      <c r="G402" s="795"/>
      <c r="H402" s="796"/>
      <c r="I402" s="797" t="s">
        <v>312</v>
      </c>
      <c r="J402" s="798"/>
      <c r="K402" s="800">
        <f>①団体情報入力!$D$5</f>
        <v>0</v>
      </c>
      <c r="L402" s="801"/>
      <c r="M402" s="801"/>
      <c r="N402" s="802"/>
      <c r="P402" s="359"/>
      <c r="Q402" s="355" t="s">
        <v>311</v>
      </c>
      <c r="R402" s="356"/>
      <c r="S402" s="357" t="s">
        <v>271</v>
      </c>
      <c r="T402" s="794">
        <f>②選手情報入力!$E$34</f>
        <v>0</v>
      </c>
      <c r="U402" s="795"/>
      <c r="V402" s="795"/>
      <c r="W402" s="795"/>
      <c r="X402" s="796"/>
      <c r="Y402" s="797" t="s">
        <v>312</v>
      </c>
      <c r="Z402" s="798"/>
      <c r="AA402" s="800">
        <f>①団体情報入力!$D$5</f>
        <v>0</v>
      </c>
      <c r="AB402" s="801"/>
      <c r="AC402" s="801"/>
      <c r="AD402" s="802"/>
    </row>
    <row r="403" spans="1:30" s="351" customFormat="1" ht="35.25" customHeight="1" thickBot="1">
      <c r="A403" s="806" t="str">
        <f>IF(②選手情報入力!$B$34="","",②選手情報入力!$B$34)</f>
        <v/>
      </c>
      <c r="B403" s="807"/>
      <c r="C403" s="360" t="s">
        <v>286</v>
      </c>
      <c r="D403" s="808">
        <f>②選手情報入力!$D$34</f>
        <v>0</v>
      </c>
      <c r="E403" s="809"/>
      <c r="F403" s="809"/>
      <c r="G403" s="809"/>
      <c r="H403" s="807"/>
      <c r="I403" s="735"/>
      <c r="J403" s="799"/>
      <c r="K403" s="803"/>
      <c r="L403" s="804"/>
      <c r="M403" s="804"/>
      <c r="N403" s="805"/>
      <c r="P403" s="352"/>
      <c r="Q403" s="806" t="str">
        <f>IF(②選手情報入力!$B$34="","",②選手情報入力!$B$34)</f>
        <v/>
      </c>
      <c r="R403" s="807"/>
      <c r="S403" s="360" t="s">
        <v>286</v>
      </c>
      <c r="T403" s="808">
        <f>②選手情報入力!$D$34</f>
        <v>0</v>
      </c>
      <c r="U403" s="809"/>
      <c r="V403" s="809"/>
      <c r="W403" s="809"/>
      <c r="X403" s="807"/>
      <c r="Y403" s="735"/>
      <c r="Z403" s="799"/>
      <c r="AA403" s="803"/>
      <c r="AB403" s="804"/>
      <c r="AC403" s="804"/>
      <c r="AD403" s="805"/>
    </row>
    <row r="404" spans="1:30" s="351" customFormat="1" ht="30" customHeight="1">
      <c r="A404" s="783" t="s">
        <v>313</v>
      </c>
      <c r="B404" s="784"/>
      <c r="C404" s="783" t="s">
        <v>314</v>
      </c>
      <c r="D404" s="784"/>
      <c r="E404" s="789">
        <f>②選手情報入力!$J$34</f>
        <v>0</v>
      </c>
      <c r="F404" s="789"/>
      <c r="G404" s="361" t="s">
        <v>315</v>
      </c>
      <c r="H404" s="790" t="s">
        <v>316</v>
      </c>
      <c r="I404" s="784"/>
      <c r="J404" s="791"/>
      <c r="K404" s="362"/>
      <c r="L404" s="363" t="s">
        <v>317</v>
      </c>
      <c r="M404" s="364"/>
      <c r="N404" s="365" t="s">
        <v>318</v>
      </c>
      <c r="P404" s="352"/>
      <c r="Q404" s="783" t="s">
        <v>313</v>
      </c>
      <c r="R404" s="784"/>
      <c r="S404" s="783" t="s">
        <v>314</v>
      </c>
      <c r="T404" s="784"/>
      <c r="U404" s="789">
        <f>②選手情報入力!$J$34</f>
        <v>0</v>
      </c>
      <c r="V404" s="789"/>
      <c r="W404" s="361" t="s">
        <v>315</v>
      </c>
      <c r="X404" s="790" t="s">
        <v>316</v>
      </c>
      <c r="Y404" s="784"/>
      <c r="Z404" s="791"/>
      <c r="AA404" s="362"/>
      <c r="AB404" s="363" t="s">
        <v>317</v>
      </c>
      <c r="AC404" s="364"/>
      <c r="AD404" s="365" t="s">
        <v>318</v>
      </c>
    </row>
    <row r="405" spans="1:30" s="351" customFormat="1" ht="15.75" customHeight="1">
      <c r="A405" s="785"/>
      <c r="B405" s="786"/>
      <c r="C405" s="792" t="s">
        <v>321</v>
      </c>
      <c r="D405" s="763"/>
      <c r="E405" s="763"/>
      <c r="F405" s="763"/>
      <c r="G405" s="793"/>
      <c r="H405" s="762" t="s">
        <v>322</v>
      </c>
      <c r="I405" s="763"/>
      <c r="J405" s="793"/>
      <c r="K405" s="762" t="s">
        <v>323</v>
      </c>
      <c r="L405" s="763"/>
      <c r="M405" s="763"/>
      <c r="N405" s="764"/>
      <c r="P405" s="352"/>
      <c r="Q405" s="785"/>
      <c r="R405" s="786"/>
      <c r="S405" s="792" t="s">
        <v>321</v>
      </c>
      <c r="T405" s="763"/>
      <c r="U405" s="763"/>
      <c r="V405" s="763"/>
      <c r="W405" s="793"/>
      <c r="X405" s="762" t="s">
        <v>322</v>
      </c>
      <c r="Y405" s="763"/>
      <c r="Z405" s="793"/>
      <c r="AA405" s="762" t="s">
        <v>323</v>
      </c>
      <c r="AB405" s="763"/>
      <c r="AC405" s="763"/>
      <c r="AD405" s="764"/>
    </row>
    <row r="406" spans="1:30" s="351" customFormat="1" ht="24.75" customHeight="1" thickBot="1">
      <c r="A406" s="787"/>
      <c r="B406" s="788"/>
      <c r="C406" s="765"/>
      <c r="D406" s="766"/>
      <c r="E406" s="766"/>
      <c r="F406" s="766"/>
      <c r="G406" s="767"/>
      <c r="H406" s="768"/>
      <c r="I406" s="769"/>
      <c r="J406" s="770"/>
      <c r="K406" s="771"/>
      <c r="L406" s="766"/>
      <c r="M406" s="766"/>
      <c r="N406" s="772"/>
      <c r="P406" s="352"/>
      <c r="Q406" s="787"/>
      <c r="R406" s="788"/>
      <c r="S406" s="765"/>
      <c r="T406" s="766"/>
      <c r="U406" s="766"/>
      <c r="V406" s="766"/>
      <c r="W406" s="767"/>
      <c r="X406" s="768"/>
      <c r="Y406" s="769"/>
      <c r="Z406" s="770"/>
      <c r="AA406" s="771"/>
      <c r="AB406" s="766"/>
      <c r="AC406" s="766"/>
      <c r="AD406" s="772"/>
    </row>
    <row r="407" spans="1:30" s="351" customFormat="1" ht="15" customHeight="1">
      <c r="A407" s="773" t="s">
        <v>325</v>
      </c>
      <c r="B407" s="774"/>
      <c r="C407" s="366" t="s">
        <v>326</v>
      </c>
      <c r="D407" s="366"/>
      <c r="E407" s="777" t="s">
        <v>327</v>
      </c>
      <c r="F407" s="778"/>
      <c r="G407" s="779"/>
      <c r="H407" s="777" t="s">
        <v>322</v>
      </c>
      <c r="I407" s="779"/>
      <c r="J407" s="780" t="s">
        <v>264</v>
      </c>
      <c r="K407" s="781"/>
      <c r="L407" s="777" t="s">
        <v>328</v>
      </c>
      <c r="M407" s="778"/>
      <c r="N407" s="782"/>
      <c r="P407" s="352"/>
      <c r="Q407" s="773" t="s">
        <v>325</v>
      </c>
      <c r="R407" s="774"/>
      <c r="S407" s="366" t="s">
        <v>326</v>
      </c>
      <c r="T407" s="366"/>
      <c r="U407" s="777" t="s">
        <v>327</v>
      </c>
      <c r="V407" s="778"/>
      <c r="W407" s="779"/>
      <c r="X407" s="777" t="s">
        <v>322</v>
      </c>
      <c r="Y407" s="779"/>
      <c r="Z407" s="780" t="s">
        <v>264</v>
      </c>
      <c r="AA407" s="781"/>
      <c r="AB407" s="777" t="s">
        <v>328</v>
      </c>
      <c r="AC407" s="778"/>
      <c r="AD407" s="782"/>
    </row>
    <row r="408" spans="1:30" s="351" customFormat="1" ht="22.5" customHeight="1">
      <c r="A408" s="775"/>
      <c r="B408" s="776"/>
      <c r="C408" s="759"/>
      <c r="D408" s="760"/>
      <c r="E408" s="756"/>
      <c r="F408" s="757"/>
      <c r="G408" s="761"/>
      <c r="H408" s="750"/>
      <c r="I408" s="751"/>
      <c r="J408" s="754"/>
      <c r="K408" s="755"/>
      <c r="L408" s="756"/>
      <c r="M408" s="757"/>
      <c r="N408" s="758"/>
      <c r="P408" s="352"/>
      <c r="Q408" s="775"/>
      <c r="R408" s="776"/>
      <c r="S408" s="759"/>
      <c r="T408" s="760"/>
      <c r="U408" s="756"/>
      <c r="V408" s="757"/>
      <c r="W408" s="761"/>
      <c r="X408" s="750"/>
      <c r="Y408" s="751"/>
      <c r="Z408" s="754"/>
      <c r="AA408" s="755"/>
      <c r="AB408" s="756"/>
      <c r="AC408" s="757"/>
      <c r="AD408" s="758"/>
    </row>
    <row r="409" spans="1:30" s="351" customFormat="1" ht="22.5" customHeight="1">
      <c r="A409" s="775"/>
      <c r="B409" s="776"/>
      <c r="C409" s="759"/>
      <c r="D409" s="760"/>
      <c r="E409" s="756"/>
      <c r="F409" s="757"/>
      <c r="G409" s="761"/>
      <c r="H409" s="750"/>
      <c r="I409" s="751"/>
      <c r="J409" s="754"/>
      <c r="K409" s="755"/>
      <c r="L409" s="756"/>
      <c r="M409" s="757"/>
      <c r="N409" s="758"/>
      <c r="P409" s="352"/>
      <c r="Q409" s="775"/>
      <c r="R409" s="776"/>
      <c r="S409" s="759"/>
      <c r="T409" s="760"/>
      <c r="U409" s="756"/>
      <c r="V409" s="757"/>
      <c r="W409" s="761"/>
      <c r="X409" s="750"/>
      <c r="Y409" s="751"/>
      <c r="Z409" s="754"/>
      <c r="AA409" s="755"/>
      <c r="AB409" s="756"/>
      <c r="AC409" s="757"/>
      <c r="AD409" s="758"/>
    </row>
    <row r="410" spans="1:30" s="351" customFormat="1" ht="22.5" customHeight="1" thickBot="1">
      <c r="A410" s="775"/>
      <c r="B410" s="776"/>
      <c r="C410" s="747"/>
      <c r="D410" s="748"/>
      <c r="E410" s="732"/>
      <c r="F410" s="733"/>
      <c r="G410" s="749"/>
      <c r="H410" s="750"/>
      <c r="I410" s="751"/>
      <c r="J410" s="752"/>
      <c r="K410" s="753"/>
      <c r="L410" s="732"/>
      <c r="M410" s="733"/>
      <c r="N410" s="734"/>
      <c r="P410" s="352"/>
      <c r="Q410" s="775"/>
      <c r="R410" s="776"/>
      <c r="S410" s="747"/>
      <c r="T410" s="748"/>
      <c r="U410" s="732"/>
      <c r="V410" s="733"/>
      <c r="W410" s="749"/>
      <c r="X410" s="750"/>
      <c r="Y410" s="751"/>
      <c r="Z410" s="752"/>
      <c r="AA410" s="753"/>
      <c r="AB410" s="732"/>
      <c r="AC410" s="733"/>
      <c r="AD410" s="734"/>
    </row>
    <row r="411" spans="1:30" s="351" customFormat="1" ht="22.5" customHeight="1" thickBot="1">
      <c r="A411" s="735" t="s">
        <v>329</v>
      </c>
      <c r="B411" s="736"/>
      <c r="C411" s="737"/>
      <c r="D411" s="738"/>
      <c r="E411" s="739"/>
      <c r="F411" s="739"/>
      <c r="G411" s="740"/>
      <c r="H411" s="741" t="s">
        <v>330</v>
      </c>
      <c r="I411" s="742"/>
      <c r="J411" s="742"/>
      <c r="K411" s="743"/>
      <c r="L411" s="744"/>
      <c r="M411" s="745"/>
      <c r="N411" s="746"/>
      <c r="P411" s="352"/>
      <c r="Q411" s="735" t="s">
        <v>331</v>
      </c>
      <c r="R411" s="736"/>
      <c r="S411" s="737"/>
      <c r="T411" s="738"/>
      <c r="U411" s="739"/>
      <c r="V411" s="739"/>
      <c r="W411" s="740"/>
      <c r="X411" s="741" t="s">
        <v>330</v>
      </c>
      <c r="Y411" s="742"/>
      <c r="Z411" s="742"/>
      <c r="AA411" s="743"/>
      <c r="AB411" s="744"/>
      <c r="AC411" s="745"/>
      <c r="AD411" s="746"/>
    </row>
    <row r="412" spans="1:30" s="351" customFormat="1" ht="22.5" customHeight="1" thickBot="1">
      <c r="A412" s="722" t="s">
        <v>332</v>
      </c>
      <c r="B412" s="723"/>
      <c r="C412" s="723"/>
      <c r="D412" s="723"/>
      <c r="E412" s="723"/>
      <c r="F412" s="724"/>
      <c r="G412" s="725" t="s">
        <v>333</v>
      </c>
      <c r="H412" s="726"/>
      <c r="I412" s="727"/>
      <c r="J412" s="728"/>
      <c r="K412" s="725" t="s">
        <v>334</v>
      </c>
      <c r="L412" s="726"/>
      <c r="M412" s="729"/>
      <c r="N412" s="730"/>
      <c r="P412" s="352"/>
      <c r="Q412" s="722" t="s">
        <v>335</v>
      </c>
      <c r="R412" s="723"/>
      <c r="S412" s="723"/>
      <c r="T412" s="723"/>
      <c r="U412" s="724"/>
      <c r="V412" s="725" t="s">
        <v>333</v>
      </c>
      <c r="W412" s="726"/>
      <c r="X412" s="727"/>
      <c r="Y412" s="728"/>
      <c r="Z412" s="725"/>
      <c r="AA412" s="731"/>
      <c r="AB412" s="367"/>
      <c r="AC412" s="719"/>
      <c r="AD412" s="720"/>
    </row>
    <row r="413" spans="1:30" s="351" customFormat="1" ht="7.5" customHeight="1">
      <c r="A413" s="368"/>
      <c r="B413" s="368"/>
      <c r="C413" s="369"/>
      <c r="D413" s="369"/>
      <c r="E413" s="369"/>
      <c r="F413" s="369"/>
      <c r="G413" s="369"/>
      <c r="H413" s="369"/>
      <c r="I413" s="369"/>
      <c r="J413" s="369"/>
      <c r="K413" s="369"/>
      <c r="L413" s="369"/>
      <c r="M413" s="369"/>
      <c r="N413" s="810"/>
      <c r="P413" s="352"/>
      <c r="Q413" s="370"/>
      <c r="R413" s="370"/>
      <c r="S413" s="371"/>
      <c r="T413" s="371"/>
      <c r="U413" s="371"/>
      <c r="V413" s="371"/>
      <c r="W413" s="370"/>
      <c r="X413" s="371"/>
      <c r="Y413" s="371"/>
      <c r="Z413" s="371"/>
      <c r="AA413" s="372"/>
      <c r="AB413" s="812"/>
      <c r="AC413" s="812"/>
    </row>
    <row r="414" spans="1:30" s="351" customFormat="1">
      <c r="A414" s="373" t="s">
        <v>336</v>
      </c>
      <c r="B414" s="373"/>
      <c r="C414" s="374"/>
      <c r="D414" s="374"/>
      <c r="E414" s="374"/>
      <c r="F414" s="374"/>
      <c r="G414" s="374"/>
      <c r="H414" s="374"/>
      <c r="I414" s="374"/>
      <c r="J414" s="374"/>
      <c r="K414" s="374"/>
      <c r="N414" s="811"/>
      <c r="P414" s="352"/>
      <c r="Q414" s="373" t="s">
        <v>336</v>
      </c>
      <c r="R414" s="373"/>
      <c r="S414" s="374"/>
      <c r="T414" s="371"/>
      <c r="U414" s="371"/>
      <c r="V414" s="371"/>
      <c r="W414" s="371"/>
      <c r="X414" s="371"/>
      <c r="Y414" s="371"/>
      <c r="Z414" s="371"/>
      <c r="AA414" s="372"/>
      <c r="AB414" s="813"/>
      <c r="AC414" s="813"/>
    </row>
    <row r="415" spans="1:30" s="351" customFormat="1">
      <c r="A415" s="373" t="s">
        <v>337</v>
      </c>
      <c r="B415" s="373"/>
      <c r="C415" s="374"/>
      <c r="D415" s="374"/>
      <c r="E415" s="374"/>
      <c r="F415" s="374"/>
      <c r="G415" s="374"/>
      <c r="H415" s="373"/>
      <c r="I415" s="374"/>
      <c r="J415" s="374"/>
      <c r="K415" s="374"/>
      <c r="N415" s="811"/>
      <c r="P415" s="352"/>
      <c r="Q415" s="373" t="s">
        <v>337</v>
      </c>
      <c r="R415" s="373"/>
      <c r="S415" s="374"/>
      <c r="T415" s="372"/>
      <c r="U415" s="372"/>
      <c r="V415" s="372"/>
      <c r="W415" s="372"/>
      <c r="X415" s="372"/>
      <c r="Y415" s="372"/>
      <c r="Z415" s="372"/>
      <c r="AA415" s="372"/>
      <c r="AB415" s="813"/>
      <c r="AC415" s="813"/>
    </row>
    <row r="416" spans="1:30" s="351" customFormat="1" ht="67.900000000000006" customHeight="1">
      <c r="A416" s="373"/>
      <c r="B416" s="373"/>
      <c r="C416" s="374"/>
      <c r="D416" s="374"/>
      <c r="E416" s="374"/>
      <c r="F416" s="374"/>
      <c r="G416" s="374"/>
      <c r="H416" s="374"/>
      <c r="I416" s="374"/>
      <c r="J416" s="374"/>
      <c r="K416" s="374"/>
      <c r="N416" s="811"/>
      <c r="P416" s="352"/>
      <c r="AB416" s="813"/>
      <c r="AC416" s="813"/>
    </row>
    <row r="417" spans="1:30" s="351" customFormat="1" ht="42" customHeight="1">
      <c r="A417" s="721" t="s">
        <v>309</v>
      </c>
      <c r="B417" s="721"/>
      <c r="C417" s="721"/>
      <c r="D417" s="721"/>
      <c r="E417" s="721"/>
      <c r="F417" s="721"/>
      <c r="G417" s="721"/>
      <c r="H417" s="721"/>
      <c r="I417" s="721"/>
      <c r="J417" s="721"/>
      <c r="K417" s="721"/>
      <c r="L417" s="721"/>
      <c r="M417" s="721"/>
      <c r="N417" s="721"/>
      <c r="P417" s="352"/>
      <c r="Q417" s="721" t="s">
        <v>310</v>
      </c>
      <c r="R417" s="721"/>
      <c r="S417" s="721"/>
      <c r="T417" s="721"/>
      <c r="U417" s="721"/>
      <c r="V417" s="721"/>
      <c r="W417" s="721"/>
      <c r="X417" s="721"/>
      <c r="Y417" s="721"/>
      <c r="Z417" s="721"/>
      <c r="AA417" s="721"/>
      <c r="AB417" s="721"/>
      <c r="AC417" s="721"/>
    </row>
    <row r="418" spans="1:30" s="351" customFormat="1" ht="23.25" customHeight="1" thickBot="1">
      <c r="A418" s="353"/>
      <c r="B418" s="354"/>
      <c r="D418" s="814"/>
      <c r="E418" s="814"/>
      <c r="F418" s="814"/>
      <c r="G418" s="814"/>
      <c r="H418" s="814"/>
      <c r="I418" s="814"/>
      <c r="J418" s="814"/>
      <c r="K418" s="814"/>
      <c r="L418" s="815" t="s">
        <v>255</v>
      </c>
      <c r="M418" s="815"/>
      <c r="N418" s="815"/>
      <c r="P418" s="352"/>
      <c r="Q418" s="816"/>
      <c r="R418" s="816"/>
      <c r="S418" s="816"/>
      <c r="T418" s="814"/>
      <c r="U418" s="814"/>
      <c r="V418" s="814"/>
      <c r="W418" s="814"/>
      <c r="X418" s="814"/>
      <c r="Y418" s="814"/>
      <c r="Z418" s="814"/>
      <c r="AA418" s="815" t="s">
        <v>255</v>
      </c>
      <c r="AB418" s="815"/>
      <c r="AC418" s="815"/>
    </row>
    <row r="419" spans="1:30" s="358" customFormat="1" ht="15" customHeight="1">
      <c r="A419" s="355" t="s">
        <v>311</v>
      </c>
      <c r="B419" s="356"/>
      <c r="C419" s="357" t="s">
        <v>271</v>
      </c>
      <c r="D419" s="794">
        <f>②選手情報入力!$E$35</f>
        <v>0</v>
      </c>
      <c r="E419" s="795"/>
      <c r="F419" s="795"/>
      <c r="G419" s="795"/>
      <c r="H419" s="796"/>
      <c r="I419" s="797" t="s">
        <v>312</v>
      </c>
      <c r="J419" s="798"/>
      <c r="K419" s="800">
        <f>①団体情報入力!$D$5</f>
        <v>0</v>
      </c>
      <c r="L419" s="801"/>
      <c r="M419" s="801"/>
      <c r="N419" s="802"/>
      <c r="P419" s="359"/>
      <c r="Q419" s="355" t="s">
        <v>311</v>
      </c>
      <c r="R419" s="356"/>
      <c r="S419" s="357" t="s">
        <v>271</v>
      </c>
      <c r="T419" s="794">
        <f>②選手情報入力!$E$35</f>
        <v>0</v>
      </c>
      <c r="U419" s="795"/>
      <c r="V419" s="795"/>
      <c r="W419" s="795"/>
      <c r="X419" s="796"/>
      <c r="Y419" s="797" t="s">
        <v>312</v>
      </c>
      <c r="Z419" s="798"/>
      <c r="AA419" s="800">
        <f>①団体情報入力!$D$5</f>
        <v>0</v>
      </c>
      <c r="AB419" s="801"/>
      <c r="AC419" s="801"/>
      <c r="AD419" s="802"/>
    </row>
    <row r="420" spans="1:30" s="351" customFormat="1" ht="35.25" customHeight="1" thickBot="1">
      <c r="A420" s="806" t="str">
        <f>IF(②選手情報入力!$B$35="","",②選手情報入力!$B$35)</f>
        <v/>
      </c>
      <c r="B420" s="807"/>
      <c r="C420" s="360" t="s">
        <v>286</v>
      </c>
      <c r="D420" s="808">
        <f>②選手情報入力!$D$35</f>
        <v>0</v>
      </c>
      <c r="E420" s="809"/>
      <c r="F420" s="809"/>
      <c r="G420" s="809"/>
      <c r="H420" s="807"/>
      <c r="I420" s="735"/>
      <c r="J420" s="799"/>
      <c r="K420" s="803"/>
      <c r="L420" s="804"/>
      <c r="M420" s="804"/>
      <c r="N420" s="805"/>
      <c r="P420" s="352"/>
      <c r="Q420" s="806" t="str">
        <f>IF(②選手情報入力!$B$35="","",②選手情報入力!$B$35)</f>
        <v/>
      </c>
      <c r="R420" s="807"/>
      <c r="S420" s="360" t="s">
        <v>286</v>
      </c>
      <c r="T420" s="808">
        <f>②選手情報入力!$D$35</f>
        <v>0</v>
      </c>
      <c r="U420" s="809"/>
      <c r="V420" s="809"/>
      <c r="W420" s="809"/>
      <c r="X420" s="807"/>
      <c r="Y420" s="735"/>
      <c r="Z420" s="799"/>
      <c r="AA420" s="803"/>
      <c r="AB420" s="804"/>
      <c r="AC420" s="804"/>
      <c r="AD420" s="805"/>
    </row>
    <row r="421" spans="1:30" s="351" customFormat="1" ht="30" customHeight="1">
      <c r="A421" s="783" t="s">
        <v>313</v>
      </c>
      <c r="B421" s="784"/>
      <c r="C421" s="783" t="s">
        <v>314</v>
      </c>
      <c r="D421" s="784"/>
      <c r="E421" s="789">
        <f>②選手情報入力!$J$35</f>
        <v>0</v>
      </c>
      <c r="F421" s="789"/>
      <c r="G421" s="361" t="s">
        <v>315</v>
      </c>
      <c r="H421" s="790" t="s">
        <v>316</v>
      </c>
      <c r="I421" s="784"/>
      <c r="J421" s="791"/>
      <c r="K421" s="362"/>
      <c r="L421" s="363" t="s">
        <v>317</v>
      </c>
      <c r="M421" s="364"/>
      <c r="N421" s="365" t="s">
        <v>318</v>
      </c>
      <c r="P421" s="352"/>
      <c r="Q421" s="783" t="s">
        <v>313</v>
      </c>
      <c r="R421" s="784"/>
      <c r="S421" s="783" t="s">
        <v>314</v>
      </c>
      <c r="T421" s="784"/>
      <c r="U421" s="789">
        <f>②選手情報入力!$J$35</f>
        <v>0</v>
      </c>
      <c r="V421" s="789"/>
      <c r="W421" s="361" t="s">
        <v>315</v>
      </c>
      <c r="X421" s="790" t="s">
        <v>316</v>
      </c>
      <c r="Y421" s="784"/>
      <c r="Z421" s="791"/>
      <c r="AA421" s="362"/>
      <c r="AB421" s="363" t="s">
        <v>317</v>
      </c>
      <c r="AC421" s="364"/>
      <c r="AD421" s="365" t="s">
        <v>318</v>
      </c>
    </row>
    <row r="422" spans="1:30" s="351" customFormat="1" ht="15.75" customHeight="1">
      <c r="A422" s="785"/>
      <c r="B422" s="786"/>
      <c r="C422" s="792" t="s">
        <v>321</v>
      </c>
      <c r="D422" s="763"/>
      <c r="E422" s="763"/>
      <c r="F422" s="763"/>
      <c r="G422" s="793"/>
      <c r="H422" s="762" t="s">
        <v>322</v>
      </c>
      <c r="I422" s="763"/>
      <c r="J422" s="793"/>
      <c r="K422" s="762" t="s">
        <v>323</v>
      </c>
      <c r="L422" s="763"/>
      <c r="M422" s="763"/>
      <c r="N422" s="764"/>
      <c r="P422" s="352"/>
      <c r="Q422" s="785"/>
      <c r="R422" s="786"/>
      <c r="S422" s="792" t="s">
        <v>321</v>
      </c>
      <c r="T422" s="763"/>
      <c r="U422" s="763"/>
      <c r="V422" s="763"/>
      <c r="W422" s="793"/>
      <c r="X422" s="762" t="s">
        <v>322</v>
      </c>
      <c r="Y422" s="763"/>
      <c r="Z422" s="793"/>
      <c r="AA422" s="762" t="s">
        <v>323</v>
      </c>
      <c r="AB422" s="763"/>
      <c r="AC422" s="763"/>
      <c r="AD422" s="764"/>
    </row>
    <row r="423" spans="1:30" s="351" customFormat="1" ht="24.75" customHeight="1" thickBot="1">
      <c r="A423" s="787"/>
      <c r="B423" s="788"/>
      <c r="C423" s="765"/>
      <c r="D423" s="766"/>
      <c r="E423" s="766"/>
      <c r="F423" s="766"/>
      <c r="G423" s="767"/>
      <c r="H423" s="768"/>
      <c r="I423" s="769"/>
      <c r="J423" s="770"/>
      <c r="K423" s="771"/>
      <c r="L423" s="766"/>
      <c r="M423" s="766"/>
      <c r="N423" s="772"/>
      <c r="P423" s="352"/>
      <c r="Q423" s="787"/>
      <c r="R423" s="788"/>
      <c r="S423" s="765"/>
      <c r="T423" s="766"/>
      <c r="U423" s="766"/>
      <c r="V423" s="766"/>
      <c r="W423" s="767"/>
      <c r="X423" s="768"/>
      <c r="Y423" s="769"/>
      <c r="Z423" s="770"/>
      <c r="AA423" s="771"/>
      <c r="AB423" s="766"/>
      <c r="AC423" s="766"/>
      <c r="AD423" s="772"/>
    </row>
    <row r="424" spans="1:30" s="351" customFormat="1" ht="15" customHeight="1">
      <c r="A424" s="773" t="s">
        <v>325</v>
      </c>
      <c r="B424" s="774"/>
      <c r="C424" s="366" t="s">
        <v>326</v>
      </c>
      <c r="D424" s="366"/>
      <c r="E424" s="777" t="s">
        <v>327</v>
      </c>
      <c r="F424" s="778"/>
      <c r="G424" s="779"/>
      <c r="H424" s="777" t="s">
        <v>322</v>
      </c>
      <c r="I424" s="779"/>
      <c r="J424" s="780" t="s">
        <v>264</v>
      </c>
      <c r="K424" s="781"/>
      <c r="L424" s="777" t="s">
        <v>328</v>
      </c>
      <c r="M424" s="778"/>
      <c r="N424" s="782"/>
      <c r="P424" s="352"/>
      <c r="Q424" s="773" t="s">
        <v>325</v>
      </c>
      <c r="R424" s="774"/>
      <c r="S424" s="366" t="s">
        <v>326</v>
      </c>
      <c r="T424" s="366"/>
      <c r="U424" s="777" t="s">
        <v>327</v>
      </c>
      <c r="V424" s="778"/>
      <c r="W424" s="779"/>
      <c r="X424" s="777" t="s">
        <v>322</v>
      </c>
      <c r="Y424" s="779"/>
      <c r="Z424" s="780" t="s">
        <v>264</v>
      </c>
      <c r="AA424" s="781"/>
      <c r="AB424" s="777" t="s">
        <v>328</v>
      </c>
      <c r="AC424" s="778"/>
      <c r="AD424" s="782"/>
    </row>
    <row r="425" spans="1:30" s="351" customFormat="1" ht="22.5" customHeight="1">
      <c r="A425" s="775"/>
      <c r="B425" s="776"/>
      <c r="C425" s="759"/>
      <c r="D425" s="760"/>
      <c r="E425" s="756"/>
      <c r="F425" s="757"/>
      <c r="G425" s="761"/>
      <c r="H425" s="750"/>
      <c r="I425" s="751"/>
      <c r="J425" s="754"/>
      <c r="K425" s="755"/>
      <c r="L425" s="756"/>
      <c r="M425" s="757"/>
      <c r="N425" s="758"/>
      <c r="P425" s="352"/>
      <c r="Q425" s="775"/>
      <c r="R425" s="776"/>
      <c r="S425" s="759"/>
      <c r="T425" s="760"/>
      <c r="U425" s="756"/>
      <c r="V425" s="757"/>
      <c r="W425" s="761"/>
      <c r="X425" s="750"/>
      <c r="Y425" s="751"/>
      <c r="Z425" s="754"/>
      <c r="AA425" s="755"/>
      <c r="AB425" s="756"/>
      <c r="AC425" s="757"/>
      <c r="AD425" s="758"/>
    </row>
    <row r="426" spans="1:30" s="351" customFormat="1" ht="22.5" customHeight="1">
      <c r="A426" s="775"/>
      <c r="B426" s="776"/>
      <c r="C426" s="759"/>
      <c r="D426" s="760"/>
      <c r="E426" s="756"/>
      <c r="F426" s="757"/>
      <c r="G426" s="761"/>
      <c r="H426" s="750"/>
      <c r="I426" s="751"/>
      <c r="J426" s="754"/>
      <c r="K426" s="755"/>
      <c r="L426" s="756"/>
      <c r="M426" s="757"/>
      <c r="N426" s="758"/>
      <c r="P426" s="352"/>
      <c r="Q426" s="775"/>
      <c r="R426" s="776"/>
      <c r="S426" s="759"/>
      <c r="T426" s="760"/>
      <c r="U426" s="756"/>
      <c r="V426" s="757"/>
      <c r="W426" s="761"/>
      <c r="X426" s="750"/>
      <c r="Y426" s="751"/>
      <c r="Z426" s="754"/>
      <c r="AA426" s="755"/>
      <c r="AB426" s="756"/>
      <c r="AC426" s="757"/>
      <c r="AD426" s="758"/>
    </row>
    <row r="427" spans="1:30" s="351" customFormat="1" ht="22.5" customHeight="1" thickBot="1">
      <c r="A427" s="775"/>
      <c r="B427" s="776"/>
      <c r="C427" s="747"/>
      <c r="D427" s="748"/>
      <c r="E427" s="732"/>
      <c r="F427" s="733"/>
      <c r="G427" s="749"/>
      <c r="H427" s="750"/>
      <c r="I427" s="751"/>
      <c r="J427" s="752"/>
      <c r="K427" s="753"/>
      <c r="L427" s="732"/>
      <c r="M427" s="733"/>
      <c r="N427" s="734"/>
      <c r="P427" s="352"/>
      <c r="Q427" s="775"/>
      <c r="R427" s="776"/>
      <c r="S427" s="747"/>
      <c r="T427" s="748"/>
      <c r="U427" s="732"/>
      <c r="V427" s="733"/>
      <c r="W427" s="749"/>
      <c r="X427" s="750"/>
      <c r="Y427" s="751"/>
      <c r="Z427" s="752"/>
      <c r="AA427" s="753"/>
      <c r="AB427" s="732"/>
      <c r="AC427" s="733"/>
      <c r="AD427" s="734"/>
    </row>
    <row r="428" spans="1:30" s="351" customFormat="1" ht="22.5" customHeight="1" thickBot="1">
      <c r="A428" s="735" t="s">
        <v>329</v>
      </c>
      <c r="B428" s="736"/>
      <c r="C428" s="737"/>
      <c r="D428" s="738"/>
      <c r="E428" s="739"/>
      <c r="F428" s="739"/>
      <c r="G428" s="740"/>
      <c r="H428" s="741" t="s">
        <v>330</v>
      </c>
      <c r="I428" s="742"/>
      <c r="J428" s="742"/>
      <c r="K428" s="743"/>
      <c r="L428" s="744"/>
      <c r="M428" s="745"/>
      <c r="N428" s="746"/>
      <c r="P428" s="352"/>
      <c r="Q428" s="735" t="s">
        <v>331</v>
      </c>
      <c r="R428" s="736"/>
      <c r="S428" s="737"/>
      <c r="T428" s="738"/>
      <c r="U428" s="739"/>
      <c r="V428" s="739"/>
      <c r="W428" s="740"/>
      <c r="X428" s="741" t="s">
        <v>330</v>
      </c>
      <c r="Y428" s="742"/>
      <c r="Z428" s="742"/>
      <c r="AA428" s="743"/>
      <c r="AB428" s="744"/>
      <c r="AC428" s="745"/>
      <c r="AD428" s="746"/>
    </row>
    <row r="429" spans="1:30" s="351" customFormat="1" ht="22.5" customHeight="1" thickBot="1">
      <c r="A429" s="722" t="s">
        <v>332</v>
      </c>
      <c r="B429" s="723"/>
      <c r="C429" s="723"/>
      <c r="D429" s="723"/>
      <c r="E429" s="723"/>
      <c r="F429" s="724"/>
      <c r="G429" s="725" t="s">
        <v>333</v>
      </c>
      <c r="H429" s="726"/>
      <c r="I429" s="727"/>
      <c r="J429" s="728"/>
      <c r="K429" s="725" t="s">
        <v>334</v>
      </c>
      <c r="L429" s="726"/>
      <c r="M429" s="729"/>
      <c r="N429" s="730"/>
      <c r="P429" s="352"/>
      <c r="Q429" s="722" t="s">
        <v>335</v>
      </c>
      <c r="R429" s="723"/>
      <c r="S429" s="723"/>
      <c r="T429" s="723"/>
      <c r="U429" s="724"/>
      <c r="V429" s="725" t="s">
        <v>333</v>
      </c>
      <c r="W429" s="726"/>
      <c r="X429" s="727"/>
      <c r="Y429" s="728"/>
      <c r="Z429" s="725"/>
      <c r="AA429" s="731"/>
      <c r="AB429" s="367"/>
      <c r="AC429" s="719"/>
      <c r="AD429" s="720"/>
    </row>
    <row r="430" spans="1:30" s="351" customFormat="1" ht="7.5" customHeight="1">
      <c r="A430" s="368"/>
      <c r="B430" s="368"/>
      <c r="C430" s="369"/>
      <c r="D430" s="369"/>
      <c r="E430" s="369"/>
      <c r="F430" s="369"/>
      <c r="G430" s="369"/>
      <c r="H430" s="369"/>
      <c r="I430" s="369"/>
      <c r="J430" s="369"/>
      <c r="K430" s="369"/>
      <c r="L430" s="369"/>
      <c r="M430" s="369"/>
      <c r="N430" s="328"/>
      <c r="P430" s="352"/>
      <c r="Q430" s="370"/>
      <c r="R430" s="370"/>
      <c r="S430" s="371"/>
      <c r="T430" s="371"/>
      <c r="U430" s="371"/>
      <c r="V430" s="371"/>
      <c r="W430" s="370"/>
      <c r="X430" s="371"/>
      <c r="Y430" s="371"/>
      <c r="Z430" s="371"/>
      <c r="AA430" s="372"/>
      <c r="AB430" s="328"/>
      <c r="AC430" s="328"/>
    </row>
    <row r="431" spans="1:30" s="351" customFormat="1">
      <c r="A431" s="373" t="s">
        <v>336</v>
      </c>
      <c r="B431" s="373"/>
      <c r="C431" s="374"/>
      <c r="D431" s="374"/>
      <c r="E431" s="374"/>
      <c r="F431" s="374"/>
      <c r="G431" s="374"/>
      <c r="H431" s="374"/>
      <c r="I431" s="374"/>
      <c r="J431" s="374"/>
      <c r="K431" s="374"/>
      <c r="N431" s="328"/>
      <c r="P431" s="352"/>
      <c r="Q431" s="373" t="s">
        <v>336</v>
      </c>
      <c r="R431" s="373"/>
      <c r="S431" s="374"/>
      <c r="T431" s="371"/>
      <c r="U431" s="371"/>
      <c r="V431" s="371"/>
      <c r="W431" s="371"/>
      <c r="X431" s="371"/>
      <c r="Y431" s="371"/>
      <c r="Z431" s="371"/>
      <c r="AA431" s="372"/>
      <c r="AB431" s="328"/>
      <c r="AC431" s="328"/>
    </row>
    <row r="432" spans="1:30" s="351" customFormat="1">
      <c r="A432" s="373" t="s">
        <v>337</v>
      </c>
      <c r="B432" s="373"/>
      <c r="C432" s="374"/>
      <c r="D432" s="374"/>
      <c r="E432" s="374"/>
      <c r="F432" s="374"/>
      <c r="G432" s="374"/>
      <c r="H432" s="373"/>
      <c r="I432" s="374"/>
      <c r="J432" s="374"/>
      <c r="K432" s="374"/>
      <c r="N432" s="328"/>
      <c r="P432" s="352"/>
      <c r="Q432" s="373" t="s">
        <v>337</v>
      </c>
      <c r="R432" s="373"/>
      <c r="S432" s="374"/>
      <c r="T432" s="372"/>
      <c r="U432" s="372"/>
      <c r="V432" s="372"/>
      <c r="W432" s="372"/>
      <c r="X432" s="372"/>
      <c r="Y432" s="372"/>
      <c r="Z432" s="372"/>
      <c r="AA432" s="372"/>
      <c r="AB432" s="328"/>
      <c r="AC432" s="328"/>
    </row>
    <row r="433" spans="1:30" s="351" customFormat="1" ht="42" customHeight="1">
      <c r="A433" s="721" t="s">
        <v>309</v>
      </c>
      <c r="B433" s="721"/>
      <c r="C433" s="721"/>
      <c r="D433" s="721"/>
      <c r="E433" s="721"/>
      <c r="F433" s="721"/>
      <c r="G433" s="721"/>
      <c r="H433" s="721"/>
      <c r="I433" s="721"/>
      <c r="J433" s="721"/>
      <c r="K433" s="721"/>
      <c r="L433" s="721"/>
      <c r="M433" s="721"/>
      <c r="N433" s="721"/>
      <c r="P433" s="352"/>
      <c r="Q433" s="721" t="s">
        <v>310</v>
      </c>
      <c r="R433" s="721"/>
      <c r="S433" s="721"/>
      <c r="T433" s="721"/>
      <c r="U433" s="721"/>
      <c r="V433" s="721"/>
      <c r="W433" s="721"/>
      <c r="X433" s="721"/>
      <c r="Y433" s="721"/>
      <c r="Z433" s="721"/>
      <c r="AA433" s="721"/>
      <c r="AB433" s="721"/>
      <c r="AC433" s="721"/>
    </row>
    <row r="434" spans="1:30" s="351" customFormat="1" ht="23.25" customHeight="1" thickBot="1">
      <c r="A434" s="353"/>
      <c r="B434" s="354"/>
      <c r="D434" s="814"/>
      <c r="E434" s="814"/>
      <c r="F434" s="814"/>
      <c r="G434" s="814"/>
      <c r="H434" s="814"/>
      <c r="I434" s="814"/>
      <c r="J434" s="814"/>
      <c r="K434" s="814"/>
      <c r="L434" s="815" t="s">
        <v>255</v>
      </c>
      <c r="M434" s="815"/>
      <c r="N434" s="815"/>
      <c r="P434" s="352"/>
      <c r="Q434" s="816"/>
      <c r="R434" s="816"/>
      <c r="S434" s="816"/>
      <c r="T434" s="814"/>
      <c r="U434" s="814"/>
      <c r="V434" s="814"/>
      <c r="W434" s="814"/>
      <c r="X434" s="814"/>
      <c r="Y434" s="814"/>
      <c r="Z434" s="814"/>
      <c r="AA434" s="815" t="s">
        <v>255</v>
      </c>
      <c r="AB434" s="815"/>
      <c r="AC434" s="815"/>
    </row>
    <row r="435" spans="1:30" s="358" customFormat="1" ht="15" customHeight="1">
      <c r="A435" s="355" t="s">
        <v>311</v>
      </c>
      <c r="B435" s="356"/>
      <c r="C435" s="357" t="s">
        <v>271</v>
      </c>
      <c r="D435" s="794">
        <f>②選手情報入力!$E$36</f>
        <v>0</v>
      </c>
      <c r="E435" s="795"/>
      <c r="F435" s="795"/>
      <c r="G435" s="795"/>
      <c r="H435" s="796"/>
      <c r="I435" s="797" t="s">
        <v>312</v>
      </c>
      <c r="J435" s="798"/>
      <c r="K435" s="800">
        <f>①団体情報入力!$D$5</f>
        <v>0</v>
      </c>
      <c r="L435" s="801"/>
      <c r="M435" s="801"/>
      <c r="N435" s="802"/>
      <c r="P435" s="359"/>
      <c r="Q435" s="355" t="s">
        <v>311</v>
      </c>
      <c r="R435" s="356"/>
      <c r="S435" s="357" t="s">
        <v>271</v>
      </c>
      <c r="T435" s="794">
        <f>②選手情報入力!$E$36</f>
        <v>0</v>
      </c>
      <c r="U435" s="795"/>
      <c r="V435" s="795"/>
      <c r="W435" s="795"/>
      <c r="X435" s="796"/>
      <c r="Y435" s="797" t="s">
        <v>312</v>
      </c>
      <c r="Z435" s="798"/>
      <c r="AA435" s="800">
        <f>①団体情報入力!$D$5</f>
        <v>0</v>
      </c>
      <c r="AB435" s="801"/>
      <c r="AC435" s="801"/>
      <c r="AD435" s="802"/>
    </row>
    <row r="436" spans="1:30" s="351" customFormat="1" ht="35.25" customHeight="1" thickBot="1">
      <c r="A436" s="806" t="str">
        <f>IF(②選手情報入力!$B$36="","",②選手情報入力!$B$36)</f>
        <v/>
      </c>
      <c r="B436" s="807"/>
      <c r="C436" s="360" t="s">
        <v>286</v>
      </c>
      <c r="D436" s="808">
        <f>②選手情報入力!$D$36</f>
        <v>0</v>
      </c>
      <c r="E436" s="809"/>
      <c r="F436" s="809"/>
      <c r="G436" s="809"/>
      <c r="H436" s="807"/>
      <c r="I436" s="735"/>
      <c r="J436" s="799"/>
      <c r="K436" s="803"/>
      <c r="L436" s="804"/>
      <c r="M436" s="804"/>
      <c r="N436" s="805"/>
      <c r="P436" s="352"/>
      <c r="Q436" s="806" t="str">
        <f>IF(②選手情報入力!$B$36="","",②選手情報入力!$B$36)</f>
        <v/>
      </c>
      <c r="R436" s="807"/>
      <c r="S436" s="360" t="s">
        <v>286</v>
      </c>
      <c r="T436" s="808">
        <f>②選手情報入力!$D$36</f>
        <v>0</v>
      </c>
      <c r="U436" s="809"/>
      <c r="V436" s="809"/>
      <c r="W436" s="809"/>
      <c r="X436" s="807"/>
      <c r="Y436" s="735"/>
      <c r="Z436" s="799"/>
      <c r="AA436" s="803"/>
      <c r="AB436" s="804"/>
      <c r="AC436" s="804"/>
      <c r="AD436" s="805"/>
    </row>
    <row r="437" spans="1:30" s="351" customFormat="1" ht="30" customHeight="1">
      <c r="A437" s="783" t="s">
        <v>313</v>
      </c>
      <c r="B437" s="784"/>
      <c r="C437" s="783" t="s">
        <v>314</v>
      </c>
      <c r="D437" s="784"/>
      <c r="E437" s="789">
        <f>②選手情報入力!$J$36</f>
        <v>0</v>
      </c>
      <c r="F437" s="789"/>
      <c r="G437" s="361" t="s">
        <v>315</v>
      </c>
      <c r="H437" s="790" t="s">
        <v>316</v>
      </c>
      <c r="I437" s="784"/>
      <c r="J437" s="791"/>
      <c r="K437" s="362"/>
      <c r="L437" s="363" t="s">
        <v>317</v>
      </c>
      <c r="M437" s="364"/>
      <c r="N437" s="365" t="s">
        <v>318</v>
      </c>
      <c r="P437" s="352"/>
      <c r="Q437" s="783" t="s">
        <v>313</v>
      </c>
      <c r="R437" s="784"/>
      <c r="S437" s="783" t="s">
        <v>314</v>
      </c>
      <c r="T437" s="784"/>
      <c r="U437" s="789">
        <f>②選手情報入力!$J$36</f>
        <v>0</v>
      </c>
      <c r="V437" s="789"/>
      <c r="W437" s="361" t="s">
        <v>315</v>
      </c>
      <c r="X437" s="790" t="s">
        <v>316</v>
      </c>
      <c r="Y437" s="784"/>
      <c r="Z437" s="791"/>
      <c r="AA437" s="362"/>
      <c r="AB437" s="363" t="s">
        <v>317</v>
      </c>
      <c r="AC437" s="364"/>
      <c r="AD437" s="365" t="s">
        <v>318</v>
      </c>
    </row>
    <row r="438" spans="1:30" s="351" customFormat="1" ht="15.75" customHeight="1">
      <c r="A438" s="785"/>
      <c r="B438" s="786"/>
      <c r="C438" s="792" t="s">
        <v>321</v>
      </c>
      <c r="D438" s="763"/>
      <c r="E438" s="763"/>
      <c r="F438" s="763"/>
      <c r="G438" s="793"/>
      <c r="H438" s="762" t="s">
        <v>322</v>
      </c>
      <c r="I438" s="763"/>
      <c r="J438" s="793"/>
      <c r="K438" s="762" t="s">
        <v>323</v>
      </c>
      <c r="L438" s="763"/>
      <c r="M438" s="763"/>
      <c r="N438" s="764"/>
      <c r="P438" s="352"/>
      <c r="Q438" s="785"/>
      <c r="R438" s="786"/>
      <c r="S438" s="792" t="s">
        <v>321</v>
      </c>
      <c r="T438" s="763"/>
      <c r="U438" s="763"/>
      <c r="V438" s="763"/>
      <c r="W438" s="793"/>
      <c r="X438" s="762" t="s">
        <v>322</v>
      </c>
      <c r="Y438" s="763"/>
      <c r="Z438" s="793"/>
      <c r="AA438" s="762" t="s">
        <v>323</v>
      </c>
      <c r="AB438" s="763"/>
      <c r="AC438" s="763"/>
      <c r="AD438" s="764"/>
    </row>
    <row r="439" spans="1:30" s="351" customFormat="1" ht="24.75" customHeight="1" thickBot="1">
      <c r="A439" s="787"/>
      <c r="B439" s="788"/>
      <c r="C439" s="765"/>
      <c r="D439" s="766"/>
      <c r="E439" s="766"/>
      <c r="F439" s="766"/>
      <c r="G439" s="767"/>
      <c r="H439" s="768"/>
      <c r="I439" s="769"/>
      <c r="J439" s="770"/>
      <c r="K439" s="771"/>
      <c r="L439" s="766"/>
      <c r="M439" s="766"/>
      <c r="N439" s="772"/>
      <c r="P439" s="352"/>
      <c r="Q439" s="787"/>
      <c r="R439" s="788"/>
      <c r="S439" s="765"/>
      <c r="T439" s="766"/>
      <c r="U439" s="766"/>
      <c r="V439" s="766"/>
      <c r="W439" s="767"/>
      <c r="X439" s="768"/>
      <c r="Y439" s="769"/>
      <c r="Z439" s="770"/>
      <c r="AA439" s="771"/>
      <c r="AB439" s="766"/>
      <c r="AC439" s="766"/>
      <c r="AD439" s="772"/>
    </row>
    <row r="440" spans="1:30" s="351" customFormat="1" ht="15" customHeight="1">
      <c r="A440" s="773" t="s">
        <v>325</v>
      </c>
      <c r="B440" s="774"/>
      <c r="C440" s="366" t="s">
        <v>326</v>
      </c>
      <c r="D440" s="366"/>
      <c r="E440" s="777" t="s">
        <v>327</v>
      </c>
      <c r="F440" s="778"/>
      <c r="G440" s="779"/>
      <c r="H440" s="777" t="s">
        <v>322</v>
      </c>
      <c r="I440" s="779"/>
      <c r="J440" s="780" t="s">
        <v>264</v>
      </c>
      <c r="K440" s="781"/>
      <c r="L440" s="777" t="s">
        <v>328</v>
      </c>
      <c r="M440" s="778"/>
      <c r="N440" s="782"/>
      <c r="P440" s="352"/>
      <c r="Q440" s="773" t="s">
        <v>325</v>
      </c>
      <c r="R440" s="774"/>
      <c r="S440" s="366" t="s">
        <v>326</v>
      </c>
      <c r="T440" s="366"/>
      <c r="U440" s="777" t="s">
        <v>327</v>
      </c>
      <c r="V440" s="778"/>
      <c r="W440" s="779"/>
      <c r="X440" s="777" t="s">
        <v>322</v>
      </c>
      <c r="Y440" s="779"/>
      <c r="Z440" s="780" t="s">
        <v>264</v>
      </c>
      <c r="AA440" s="781"/>
      <c r="AB440" s="777" t="s">
        <v>328</v>
      </c>
      <c r="AC440" s="778"/>
      <c r="AD440" s="782"/>
    </row>
    <row r="441" spans="1:30" s="351" customFormat="1" ht="22.5" customHeight="1">
      <c r="A441" s="775"/>
      <c r="B441" s="776"/>
      <c r="C441" s="759"/>
      <c r="D441" s="760"/>
      <c r="E441" s="756"/>
      <c r="F441" s="757"/>
      <c r="G441" s="761"/>
      <c r="H441" s="750"/>
      <c r="I441" s="751"/>
      <c r="J441" s="754"/>
      <c r="K441" s="755"/>
      <c r="L441" s="756"/>
      <c r="M441" s="757"/>
      <c r="N441" s="758"/>
      <c r="P441" s="352"/>
      <c r="Q441" s="775"/>
      <c r="R441" s="776"/>
      <c r="S441" s="759"/>
      <c r="T441" s="760"/>
      <c r="U441" s="756"/>
      <c r="V441" s="757"/>
      <c r="W441" s="761"/>
      <c r="X441" s="750"/>
      <c r="Y441" s="751"/>
      <c r="Z441" s="754"/>
      <c r="AA441" s="755"/>
      <c r="AB441" s="756"/>
      <c r="AC441" s="757"/>
      <c r="AD441" s="758"/>
    </row>
    <row r="442" spans="1:30" s="351" customFormat="1" ht="22.5" customHeight="1">
      <c r="A442" s="775"/>
      <c r="B442" s="776"/>
      <c r="C442" s="759"/>
      <c r="D442" s="760"/>
      <c r="E442" s="756"/>
      <c r="F442" s="757"/>
      <c r="G442" s="761"/>
      <c r="H442" s="750"/>
      <c r="I442" s="751"/>
      <c r="J442" s="754"/>
      <c r="K442" s="755"/>
      <c r="L442" s="756"/>
      <c r="M442" s="757"/>
      <c r="N442" s="758"/>
      <c r="P442" s="352"/>
      <c r="Q442" s="775"/>
      <c r="R442" s="776"/>
      <c r="S442" s="759"/>
      <c r="T442" s="760"/>
      <c r="U442" s="756"/>
      <c r="V442" s="757"/>
      <c r="W442" s="761"/>
      <c r="X442" s="750"/>
      <c r="Y442" s="751"/>
      <c r="Z442" s="754"/>
      <c r="AA442" s="755"/>
      <c r="AB442" s="756"/>
      <c r="AC442" s="757"/>
      <c r="AD442" s="758"/>
    </row>
    <row r="443" spans="1:30" s="351" customFormat="1" ht="22.5" customHeight="1" thickBot="1">
      <c r="A443" s="775"/>
      <c r="B443" s="776"/>
      <c r="C443" s="747"/>
      <c r="D443" s="748"/>
      <c r="E443" s="732"/>
      <c r="F443" s="733"/>
      <c r="G443" s="749"/>
      <c r="H443" s="750"/>
      <c r="I443" s="751"/>
      <c r="J443" s="752"/>
      <c r="K443" s="753"/>
      <c r="L443" s="732"/>
      <c r="M443" s="733"/>
      <c r="N443" s="734"/>
      <c r="P443" s="352"/>
      <c r="Q443" s="775"/>
      <c r="R443" s="776"/>
      <c r="S443" s="747"/>
      <c r="T443" s="748"/>
      <c r="U443" s="732"/>
      <c r="V443" s="733"/>
      <c r="W443" s="749"/>
      <c r="X443" s="750"/>
      <c r="Y443" s="751"/>
      <c r="Z443" s="752"/>
      <c r="AA443" s="753"/>
      <c r="AB443" s="732"/>
      <c r="AC443" s="733"/>
      <c r="AD443" s="734"/>
    </row>
    <row r="444" spans="1:30" s="351" customFormat="1" ht="22.5" customHeight="1" thickBot="1">
      <c r="A444" s="735" t="s">
        <v>329</v>
      </c>
      <c r="B444" s="736"/>
      <c r="C444" s="737"/>
      <c r="D444" s="738"/>
      <c r="E444" s="739"/>
      <c r="F444" s="739"/>
      <c r="G444" s="740"/>
      <c r="H444" s="741" t="s">
        <v>330</v>
      </c>
      <c r="I444" s="742"/>
      <c r="J444" s="742"/>
      <c r="K444" s="743"/>
      <c r="L444" s="744"/>
      <c r="M444" s="745"/>
      <c r="N444" s="746"/>
      <c r="P444" s="352"/>
      <c r="Q444" s="735" t="s">
        <v>331</v>
      </c>
      <c r="R444" s="736"/>
      <c r="S444" s="737"/>
      <c r="T444" s="738"/>
      <c r="U444" s="739"/>
      <c r="V444" s="739"/>
      <c r="W444" s="740"/>
      <c r="X444" s="741" t="s">
        <v>330</v>
      </c>
      <c r="Y444" s="742"/>
      <c r="Z444" s="742"/>
      <c r="AA444" s="743"/>
      <c r="AB444" s="744"/>
      <c r="AC444" s="745"/>
      <c r="AD444" s="746"/>
    </row>
    <row r="445" spans="1:30" s="351" customFormat="1" ht="22.5" customHeight="1" thickBot="1">
      <c r="A445" s="722" t="s">
        <v>332</v>
      </c>
      <c r="B445" s="723"/>
      <c r="C445" s="723"/>
      <c r="D445" s="723"/>
      <c r="E445" s="723"/>
      <c r="F445" s="724"/>
      <c r="G445" s="725" t="s">
        <v>333</v>
      </c>
      <c r="H445" s="726"/>
      <c r="I445" s="727"/>
      <c r="J445" s="728"/>
      <c r="K445" s="725" t="s">
        <v>334</v>
      </c>
      <c r="L445" s="726"/>
      <c r="M445" s="729"/>
      <c r="N445" s="730"/>
      <c r="P445" s="352"/>
      <c r="Q445" s="722" t="s">
        <v>335</v>
      </c>
      <c r="R445" s="723"/>
      <c r="S445" s="723"/>
      <c r="T445" s="723"/>
      <c r="U445" s="724"/>
      <c r="V445" s="725" t="s">
        <v>333</v>
      </c>
      <c r="W445" s="726"/>
      <c r="X445" s="727"/>
      <c r="Y445" s="728"/>
      <c r="Z445" s="725"/>
      <c r="AA445" s="731"/>
      <c r="AB445" s="367"/>
      <c r="AC445" s="719"/>
      <c r="AD445" s="720"/>
    </row>
    <row r="446" spans="1:30" s="351" customFormat="1" ht="7.5" customHeight="1">
      <c r="A446" s="368"/>
      <c r="B446" s="368"/>
      <c r="C446" s="369"/>
      <c r="D446" s="369"/>
      <c r="E446" s="369"/>
      <c r="F446" s="369"/>
      <c r="G446" s="369"/>
      <c r="H446" s="369"/>
      <c r="I446" s="369"/>
      <c r="J446" s="369"/>
      <c r="K446" s="369"/>
      <c r="L446" s="369"/>
      <c r="M446" s="369"/>
      <c r="N446" s="810"/>
      <c r="P446" s="352"/>
      <c r="Q446" s="370"/>
      <c r="R446" s="370"/>
      <c r="S446" s="371"/>
      <c r="T446" s="371"/>
      <c r="U446" s="371"/>
      <c r="V446" s="371"/>
      <c r="W446" s="370"/>
      <c r="X446" s="371"/>
      <c r="Y446" s="371"/>
      <c r="Z446" s="371"/>
      <c r="AA446" s="372"/>
      <c r="AB446" s="812"/>
      <c r="AC446" s="812"/>
    </row>
    <row r="447" spans="1:30" s="351" customFormat="1">
      <c r="A447" s="373" t="s">
        <v>336</v>
      </c>
      <c r="B447" s="373"/>
      <c r="C447" s="374"/>
      <c r="D447" s="374"/>
      <c r="E447" s="374"/>
      <c r="F447" s="374"/>
      <c r="G447" s="374"/>
      <c r="H447" s="374"/>
      <c r="I447" s="374"/>
      <c r="J447" s="374"/>
      <c r="K447" s="374"/>
      <c r="N447" s="811"/>
      <c r="P447" s="352"/>
      <c r="Q447" s="373" t="s">
        <v>336</v>
      </c>
      <c r="R447" s="373"/>
      <c r="S447" s="374"/>
      <c r="T447" s="371"/>
      <c r="U447" s="371"/>
      <c r="V447" s="371"/>
      <c r="W447" s="371"/>
      <c r="X447" s="371"/>
      <c r="Y447" s="371"/>
      <c r="Z447" s="371"/>
      <c r="AA447" s="372"/>
      <c r="AB447" s="813"/>
      <c r="AC447" s="813"/>
    </row>
    <row r="448" spans="1:30" s="351" customFormat="1">
      <c r="A448" s="373" t="s">
        <v>337</v>
      </c>
      <c r="B448" s="373"/>
      <c r="C448" s="374"/>
      <c r="D448" s="374"/>
      <c r="E448" s="374"/>
      <c r="F448" s="374"/>
      <c r="G448" s="374"/>
      <c r="H448" s="373"/>
      <c r="I448" s="374"/>
      <c r="J448" s="374"/>
      <c r="K448" s="374"/>
      <c r="N448" s="811"/>
      <c r="P448" s="352"/>
      <c r="Q448" s="373" t="s">
        <v>337</v>
      </c>
      <c r="R448" s="373"/>
      <c r="S448" s="374"/>
      <c r="T448" s="372"/>
      <c r="U448" s="372"/>
      <c r="V448" s="372"/>
      <c r="W448" s="372"/>
      <c r="X448" s="372"/>
      <c r="Y448" s="372"/>
      <c r="Z448" s="372"/>
      <c r="AA448" s="372"/>
      <c r="AB448" s="813"/>
      <c r="AC448" s="813"/>
    </row>
    <row r="449" spans="1:30" s="351" customFormat="1" ht="58.9" customHeight="1">
      <c r="A449" s="373"/>
      <c r="B449" s="373"/>
      <c r="C449" s="374"/>
      <c r="D449" s="374"/>
      <c r="E449" s="374"/>
      <c r="F449" s="374"/>
      <c r="G449" s="374"/>
      <c r="H449" s="374"/>
      <c r="I449" s="374"/>
      <c r="J449" s="374"/>
      <c r="K449" s="374"/>
      <c r="N449" s="811"/>
      <c r="P449" s="352"/>
      <c r="AB449" s="813"/>
      <c r="AC449" s="813"/>
    </row>
    <row r="450" spans="1:30" s="351" customFormat="1" ht="42" customHeight="1">
      <c r="A450" s="721" t="s">
        <v>309</v>
      </c>
      <c r="B450" s="721"/>
      <c r="C450" s="721"/>
      <c r="D450" s="721"/>
      <c r="E450" s="721"/>
      <c r="F450" s="721"/>
      <c r="G450" s="721"/>
      <c r="H450" s="721"/>
      <c r="I450" s="721"/>
      <c r="J450" s="721"/>
      <c r="K450" s="721"/>
      <c r="L450" s="721"/>
      <c r="M450" s="721"/>
      <c r="N450" s="721"/>
      <c r="P450" s="352"/>
      <c r="Q450" s="721" t="s">
        <v>310</v>
      </c>
      <c r="R450" s="721"/>
      <c r="S450" s="721"/>
      <c r="T450" s="721"/>
      <c r="U450" s="721"/>
      <c r="V450" s="721"/>
      <c r="W450" s="721"/>
      <c r="X450" s="721"/>
      <c r="Y450" s="721"/>
      <c r="Z450" s="721"/>
      <c r="AA450" s="721"/>
      <c r="AB450" s="721"/>
      <c r="AC450" s="721"/>
    </row>
    <row r="451" spans="1:30" s="351" customFormat="1" ht="23.25" customHeight="1" thickBot="1">
      <c r="A451" s="353"/>
      <c r="B451" s="354"/>
      <c r="D451" s="814"/>
      <c r="E451" s="814"/>
      <c r="F451" s="814"/>
      <c r="G451" s="814"/>
      <c r="H451" s="814"/>
      <c r="I451" s="814"/>
      <c r="J451" s="814"/>
      <c r="K451" s="814"/>
      <c r="L451" s="815" t="s">
        <v>255</v>
      </c>
      <c r="M451" s="815"/>
      <c r="N451" s="815"/>
      <c r="P451" s="352"/>
      <c r="Q451" s="816"/>
      <c r="R451" s="816"/>
      <c r="S451" s="816"/>
      <c r="T451" s="814"/>
      <c r="U451" s="814"/>
      <c r="V451" s="814"/>
      <c r="W451" s="814"/>
      <c r="X451" s="814"/>
      <c r="Y451" s="814"/>
      <c r="Z451" s="814"/>
      <c r="AA451" s="815" t="s">
        <v>255</v>
      </c>
      <c r="AB451" s="815"/>
      <c r="AC451" s="815"/>
    </row>
    <row r="452" spans="1:30" s="358" customFormat="1" ht="15" customHeight="1">
      <c r="A452" s="355" t="s">
        <v>311</v>
      </c>
      <c r="B452" s="356"/>
      <c r="C452" s="357" t="s">
        <v>271</v>
      </c>
      <c r="D452" s="794">
        <f>②選手情報入力!$E$37</f>
        <v>0</v>
      </c>
      <c r="E452" s="795"/>
      <c r="F452" s="795"/>
      <c r="G452" s="795"/>
      <c r="H452" s="796"/>
      <c r="I452" s="797" t="s">
        <v>312</v>
      </c>
      <c r="J452" s="798"/>
      <c r="K452" s="800">
        <f>①団体情報入力!$D$5</f>
        <v>0</v>
      </c>
      <c r="L452" s="801"/>
      <c r="M452" s="801"/>
      <c r="N452" s="802"/>
      <c r="P452" s="359"/>
      <c r="Q452" s="355" t="s">
        <v>311</v>
      </c>
      <c r="R452" s="356"/>
      <c r="S452" s="357" t="s">
        <v>271</v>
      </c>
      <c r="T452" s="794">
        <f>②選手情報入力!$E$37</f>
        <v>0</v>
      </c>
      <c r="U452" s="795"/>
      <c r="V452" s="795"/>
      <c r="W452" s="795"/>
      <c r="X452" s="796"/>
      <c r="Y452" s="797" t="s">
        <v>312</v>
      </c>
      <c r="Z452" s="798"/>
      <c r="AA452" s="800">
        <f>①団体情報入力!$D$5</f>
        <v>0</v>
      </c>
      <c r="AB452" s="801"/>
      <c r="AC452" s="801"/>
      <c r="AD452" s="802"/>
    </row>
    <row r="453" spans="1:30" s="351" customFormat="1" ht="35.25" customHeight="1" thickBot="1">
      <c r="A453" s="806" t="str">
        <f>IF(②選手情報入力!$B$37="","",②選手情報入力!$B$37)</f>
        <v/>
      </c>
      <c r="B453" s="807"/>
      <c r="C453" s="360" t="s">
        <v>286</v>
      </c>
      <c r="D453" s="808">
        <f>②選手情報入力!$D$37</f>
        <v>0</v>
      </c>
      <c r="E453" s="809"/>
      <c r="F453" s="809"/>
      <c r="G453" s="809"/>
      <c r="H453" s="807"/>
      <c r="I453" s="735"/>
      <c r="J453" s="799"/>
      <c r="K453" s="803"/>
      <c r="L453" s="804"/>
      <c r="M453" s="804"/>
      <c r="N453" s="805"/>
      <c r="P453" s="352"/>
      <c r="Q453" s="806" t="str">
        <f>IF(②選手情報入力!$B$37="","",②選手情報入力!$B$37)</f>
        <v/>
      </c>
      <c r="R453" s="807"/>
      <c r="S453" s="360" t="s">
        <v>286</v>
      </c>
      <c r="T453" s="808">
        <f>②選手情報入力!$D$37</f>
        <v>0</v>
      </c>
      <c r="U453" s="809"/>
      <c r="V453" s="809"/>
      <c r="W453" s="809"/>
      <c r="X453" s="807"/>
      <c r="Y453" s="735"/>
      <c r="Z453" s="799"/>
      <c r="AA453" s="803"/>
      <c r="AB453" s="804"/>
      <c r="AC453" s="804"/>
      <c r="AD453" s="805"/>
    </row>
    <row r="454" spans="1:30" s="351" customFormat="1" ht="30" customHeight="1">
      <c r="A454" s="783" t="s">
        <v>313</v>
      </c>
      <c r="B454" s="784"/>
      <c r="C454" s="783" t="s">
        <v>314</v>
      </c>
      <c r="D454" s="784"/>
      <c r="E454" s="789">
        <f>②選手情報入力!$J$37</f>
        <v>0</v>
      </c>
      <c r="F454" s="789"/>
      <c r="G454" s="361" t="s">
        <v>315</v>
      </c>
      <c r="H454" s="790" t="s">
        <v>316</v>
      </c>
      <c r="I454" s="784"/>
      <c r="J454" s="791"/>
      <c r="K454" s="362"/>
      <c r="L454" s="363" t="s">
        <v>317</v>
      </c>
      <c r="M454" s="364"/>
      <c r="N454" s="365" t="s">
        <v>318</v>
      </c>
      <c r="P454" s="352"/>
      <c r="Q454" s="783" t="s">
        <v>313</v>
      </c>
      <c r="R454" s="784"/>
      <c r="S454" s="783" t="s">
        <v>314</v>
      </c>
      <c r="T454" s="784"/>
      <c r="U454" s="789">
        <f>②選手情報入力!$J$37</f>
        <v>0</v>
      </c>
      <c r="V454" s="789"/>
      <c r="W454" s="361" t="s">
        <v>315</v>
      </c>
      <c r="X454" s="790" t="s">
        <v>316</v>
      </c>
      <c r="Y454" s="784"/>
      <c r="Z454" s="791"/>
      <c r="AA454" s="362"/>
      <c r="AB454" s="363" t="s">
        <v>317</v>
      </c>
      <c r="AC454" s="364"/>
      <c r="AD454" s="365" t="s">
        <v>318</v>
      </c>
    </row>
    <row r="455" spans="1:30" s="351" customFormat="1" ht="15.75" customHeight="1">
      <c r="A455" s="785"/>
      <c r="B455" s="786"/>
      <c r="C455" s="792" t="s">
        <v>321</v>
      </c>
      <c r="D455" s="763"/>
      <c r="E455" s="763"/>
      <c r="F455" s="763"/>
      <c r="G455" s="793"/>
      <c r="H455" s="762" t="s">
        <v>322</v>
      </c>
      <c r="I455" s="763"/>
      <c r="J455" s="793"/>
      <c r="K455" s="762" t="s">
        <v>323</v>
      </c>
      <c r="L455" s="763"/>
      <c r="M455" s="763"/>
      <c r="N455" s="764"/>
      <c r="P455" s="352"/>
      <c r="Q455" s="785"/>
      <c r="R455" s="786"/>
      <c r="S455" s="792" t="s">
        <v>321</v>
      </c>
      <c r="T455" s="763"/>
      <c r="U455" s="763"/>
      <c r="V455" s="763"/>
      <c r="W455" s="793"/>
      <c r="X455" s="762" t="s">
        <v>322</v>
      </c>
      <c r="Y455" s="763"/>
      <c r="Z455" s="793"/>
      <c r="AA455" s="762" t="s">
        <v>323</v>
      </c>
      <c r="AB455" s="763"/>
      <c r="AC455" s="763"/>
      <c r="AD455" s="764"/>
    </row>
    <row r="456" spans="1:30" s="351" customFormat="1" ht="24.75" customHeight="1" thickBot="1">
      <c r="A456" s="787"/>
      <c r="B456" s="788"/>
      <c r="C456" s="765"/>
      <c r="D456" s="766"/>
      <c r="E456" s="766"/>
      <c r="F456" s="766"/>
      <c r="G456" s="767"/>
      <c r="H456" s="768"/>
      <c r="I456" s="769"/>
      <c r="J456" s="770"/>
      <c r="K456" s="771"/>
      <c r="L456" s="766"/>
      <c r="M456" s="766"/>
      <c r="N456" s="772"/>
      <c r="P456" s="352"/>
      <c r="Q456" s="787"/>
      <c r="R456" s="788"/>
      <c r="S456" s="765"/>
      <c r="T456" s="766"/>
      <c r="U456" s="766"/>
      <c r="V456" s="766"/>
      <c r="W456" s="767"/>
      <c r="X456" s="768"/>
      <c r="Y456" s="769"/>
      <c r="Z456" s="770"/>
      <c r="AA456" s="771"/>
      <c r="AB456" s="766"/>
      <c r="AC456" s="766"/>
      <c r="AD456" s="772"/>
    </row>
    <row r="457" spans="1:30" s="351" customFormat="1" ht="15" customHeight="1">
      <c r="A457" s="773" t="s">
        <v>325</v>
      </c>
      <c r="B457" s="774"/>
      <c r="C457" s="366" t="s">
        <v>326</v>
      </c>
      <c r="D457" s="366"/>
      <c r="E457" s="777" t="s">
        <v>327</v>
      </c>
      <c r="F457" s="778"/>
      <c r="G457" s="779"/>
      <c r="H457" s="777" t="s">
        <v>322</v>
      </c>
      <c r="I457" s="779"/>
      <c r="J457" s="780" t="s">
        <v>264</v>
      </c>
      <c r="K457" s="781"/>
      <c r="L457" s="777" t="s">
        <v>328</v>
      </c>
      <c r="M457" s="778"/>
      <c r="N457" s="782"/>
      <c r="P457" s="352"/>
      <c r="Q457" s="773" t="s">
        <v>325</v>
      </c>
      <c r="R457" s="774"/>
      <c r="S457" s="366" t="s">
        <v>326</v>
      </c>
      <c r="T457" s="366"/>
      <c r="U457" s="777" t="s">
        <v>327</v>
      </c>
      <c r="V457" s="778"/>
      <c r="W457" s="779"/>
      <c r="X457" s="777" t="s">
        <v>322</v>
      </c>
      <c r="Y457" s="779"/>
      <c r="Z457" s="780" t="s">
        <v>264</v>
      </c>
      <c r="AA457" s="781"/>
      <c r="AB457" s="777" t="s">
        <v>328</v>
      </c>
      <c r="AC457" s="778"/>
      <c r="AD457" s="782"/>
    </row>
    <row r="458" spans="1:30" s="351" customFormat="1" ht="22.5" customHeight="1">
      <c r="A458" s="775"/>
      <c r="B458" s="776"/>
      <c r="C458" s="759"/>
      <c r="D458" s="760"/>
      <c r="E458" s="756"/>
      <c r="F458" s="757"/>
      <c r="G458" s="761"/>
      <c r="H458" s="750"/>
      <c r="I458" s="751"/>
      <c r="J458" s="754"/>
      <c r="K458" s="755"/>
      <c r="L458" s="756"/>
      <c r="M458" s="757"/>
      <c r="N458" s="758"/>
      <c r="P458" s="352"/>
      <c r="Q458" s="775"/>
      <c r="R458" s="776"/>
      <c r="S458" s="759"/>
      <c r="T458" s="760"/>
      <c r="U458" s="756"/>
      <c r="V458" s="757"/>
      <c r="W458" s="761"/>
      <c r="X458" s="750"/>
      <c r="Y458" s="751"/>
      <c r="Z458" s="754"/>
      <c r="AA458" s="755"/>
      <c r="AB458" s="756"/>
      <c r="AC458" s="757"/>
      <c r="AD458" s="758"/>
    </row>
    <row r="459" spans="1:30" s="351" customFormat="1" ht="22.5" customHeight="1">
      <c r="A459" s="775"/>
      <c r="B459" s="776"/>
      <c r="C459" s="759"/>
      <c r="D459" s="760"/>
      <c r="E459" s="756"/>
      <c r="F459" s="757"/>
      <c r="G459" s="761"/>
      <c r="H459" s="750"/>
      <c r="I459" s="751"/>
      <c r="J459" s="754"/>
      <c r="K459" s="755"/>
      <c r="L459" s="756"/>
      <c r="M459" s="757"/>
      <c r="N459" s="758"/>
      <c r="P459" s="352"/>
      <c r="Q459" s="775"/>
      <c r="R459" s="776"/>
      <c r="S459" s="759"/>
      <c r="T459" s="760"/>
      <c r="U459" s="756"/>
      <c r="V459" s="757"/>
      <c r="W459" s="761"/>
      <c r="X459" s="750"/>
      <c r="Y459" s="751"/>
      <c r="Z459" s="754"/>
      <c r="AA459" s="755"/>
      <c r="AB459" s="756"/>
      <c r="AC459" s="757"/>
      <c r="AD459" s="758"/>
    </row>
    <row r="460" spans="1:30" s="351" customFormat="1" ht="22.5" customHeight="1" thickBot="1">
      <c r="A460" s="775"/>
      <c r="B460" s="776"/>
      <c r="C460" s="747"/>
      <c r="D460" s="748"/>
      <c r="E460" s="732"/>
      <c r="F460" s="733"/>
      <c r="G460" s="749"/>
      <c r="H460" s="750"/>
      <c r="I460" s="751"/>
      <c r="J460" s="752"/>
      <c r="K460" s="753"/>
      <c r="L460" s="732"/>
      <c r="M460" s="733"/>
      <c r="N460" s="734"/>
      <c r="P460" s="352"/>
      <c r="Q460" s="775"/>
      <c r="R460" s="776"/>
      <c r="S460" s="747"/>
      <c r="T460" s="748"/>
      <c r="U460" s="732"/>
      <c r="V460" s="733"/>
      <c r="W460" s="749"/>
      <c r="X460" s="750"/>
      <c r="Y460" s="751"/>
      <c r="Z460" s="752"/>
      <c r="AA460" s="753"/>
      <c r="AB460" s="732"/>
      <c r="AC460" s="733"/>
      <c r="AD460" s="734"/>
    </row>
    <row r="461" spans="1:30" s="351" customFormat="1" ht="22.5" customHeight="1" thickBot="1">
      <c r="A461" s="735" t="s">
        <v>329</v>
      </c>
      <c r="B461" s="736"/>
      <c r="C461" s="737"/>
      <c r="D461" s="738"/>
      <c r="E461" s="739"/>
      <c r="F461" s="739"/>
      <c r="G461" s="740"/>
      <c r="H461" s="741" t="s">
        <v>330</v>
      </c>
      <c r="I461" s="742"/>
      <c r="J461" s="742"/>
      <c r="K461" s="743"/>
      <c r="L461" s="744"/>
      <c r="M461" s="745"/>
      <c r="N461" s="746"/>
      <c r="P461" s="352"/>
      <c r="Q461" s="735" t="s">
        <v>331</v>
      </c>
      <c r="R461" s="736"/>
      <c r="S461" s="737"/>
      <c r="T461" s="738"/>
      <c r="U461" s="739"/>
      <c r="V461" s="739"/>
      <c r="W461" s="740"/>
      <c r="X461" s="741" t="s">
        <v>330</v>
      </c>
      <c r="Y461" s="742"/>
      <c r="Z461" s="742"/>
      <c r="AA461" s="743"/>
      <c r="AB461" s="744"/>
      <c r="AC461" s="745"/>
      <c r="AD461" s="746"/>
    </row>
    <row r="462" spans="1:30" s="351" customFormat="1" ht="22.5" customHeight="1" thickBot="1">
      <c r="A462" s="722" t="s">
        <v>332</v>
      </c>
      <c r="B462" s="723"/>
      <c r="C462" s="723"/>
      <c r="D462" s="723"/>
      <c r="E462" s="723"/>
      <c r="F462" s="724"/>
      <c r="G462" s="725" t="s">
        <v>333</v>
      </c>
      <c r="H462" s="726"/>
      <c r="I462" s="727"/>
      <c r="J462" s="728"/>
      <c r="K462" s="725" t="s">
        <v>334</v>
      </c>
      <c r="L462" s="726"/>
      <c r="M462" s="729"/>
      <c r="N462" s="730"/>
      <c r="P462" s="352"/>
      <c r="Q462" s="722" t="s">
        <v>335</v>
      </c>
      <c r="R462" s="723"/>
      <c r="S462" s="723"/>
      <c r="T462" s="723"/>
      <c r="U462" s="724"/>
      <c r="V462" s="725" t="s">
        <v>333</v>
      </c>
      <c r="W462" s="726"/>
      <c r="X462" s="727"/>
      <c r="Y462" s="728"/>
      <c r="Z462" s="725"/>
      <c r="AA462" s="731"/>
      <c r="AB462" s="367"/>
      <c r="AC462" s="719"/>
      <c r="AD462" s="720"/>
    </row>
    <row r="463" spans="1:30" s="351" customFormat="1" ht="7.5" customHeight="1">
      <c r="A463" s="368"/>
      <c r="B463" s="368"/>
      <c r="C463" s="369"/>
      <c r="D463" s="369"/>
      <c r="E463" s="369"/>
      <c r="F463" s="369"/>
      <c r="G463" s="369"/>
      <c r="H463" s="369"/>
      <c r="I463" s="369"/>
      <c r="J463" s="369"/>
      <c r="K463" s="369"/>
      <c r="L463" s="369"/>
      <c r="M463" s="369"/>
      <c r="N463" s="328"/>
      <c r="P463" s="352"/>
      <c r="Q463" s="370"/>
      <c r="R463" s="370"/>
      <c r="S463" s="371"/>
      <c r="T463" s="371"/>
      <c r="U463" s="371"/>
      <c r="V463" s="371"/>
      <c r="W463" s="370"/>
      <c r="X463" s="371"/>
      <c r="Y463" s="371"/>
      <c r="Z463" s="371"/>
      <c r="AA463" s="372"/>
      <c r="AB463" s="328"/>
      <c r="AC463" s="328"/>
    </row>
    <row r="464" spans="1:30" s="351" customFormat="1">
      <c r="A464" s="373" t="s">
        <v>336</v>
      </c>
      <c r="B464" s="373"/>
      <c r="C464" s="374"/>
      <c r="D464" s="374"/>
      <c r="E464" s="374"/>
      <c r="F464" s="374"/>
      <c r="G464" s="374"/>
      <c r="H464" s="374"/>
      <c r="I464" s="374"/>
      <c r="J464" s="374"/>
      <c r="K464" s="374"/>
      <c r="N464" s="328"/>
      <c r="P464" s="352"/>
      <c r="Q464" s="373" t="s">
        <v>336</v>
      </c>
      <c r="R464" s="373"/>
      <c r="S464" s="374"/>
      <c r="T464" s="371"/>
      <c r="U464" s="371"/>
      <c r="V464" s="371"/>
      <c r="W464" s="371"/>
      <c r="X464" s="371"/>
      <c r="Y464" s="371"/>
      <c r="Z464" s="371"/>
      <c r="AA464" s="372"/>
      <c r="AB464" s="328"/>
      <c r="AC464" s="328"/>
    </row>
    <row r="465" spans="1:30" s="351" customFormat="1">
      <c r="A465" s="373" t="s">
        <v>337</v>
      </c>
      <c r="B465" s="373"/>
      <c r="C465" s="374"/>
      <c r="D465" s="374"/>
      <c r="E465" s="374"/>
      <c r="F465" s="374"/>
      <c r="G465" s="374"/>
      <c r="H465" s="373"/>
      <c r="I465" s="374"/>
      <c r="J465" s="374"/>
      <c r="K465" s="374"/>
      <c r="N465" s="328"/>
      <c r="P465" s="352"/>
      <c r="Q465" s="373" t="s">
        <v>337</v>
      </c>
      <c r="R465" s="373"/>
      <c r="S465" s="374"/>
      <c r="T465" s="372"/>
      <c r="U465" s="372"/>
      <c r="V465" s="372"/>
      <c r="W465" s="372"/>
      <c r="X465" s="372"/>
      <c r="Y465" s="372"/>
      <c r="Z465" s="372"/>
      <c r="AA465" s="372"/>
      <c r="AB465" s="328"/>
      <c r="AC465" s="328"/>
    </row>
    <row r="466" spans="1:30" s="351" customFormat="1" ht="42" customHeight="1">
      <c r="A466" s="721" t="s">
        <v>309</v>
      </c>
      <c r="B466" s="721"/>
      <c r="C466" s="721"/>
      <c r="D466" s="721"/>
      <c r="E466" s="721"/>
      <c r="F466" s="721"/>
      <c r="G466" s="721"/>
      <c r="H466" s="721"/>
      <c r="I466" s="721"/>
      <c r="J466" s="721"/>
      <c r="K466" s="721"/>
      <c r="L466" s="721"/>
      <c r="M466" s="721"/>
      <c r="N466" s="721"/>
      <c r="P466" s="352"/>
      <c r="Q466" s="721" t="s">
        <v>310</v>
      </c>
      <c r="R466" s="721"/>
      <c r="S466" s="721"/>
      <c r="T466" s="721"/>
      <c r="U466" s="721"/>
      <c r="V466" s="721"/>
      <c r="W466" s="721"/>
      <c r="X466" s="721"/>
      <c r="Y466" s="721"/>
      <c r="Z466" s="721"/>
      <c r="AA466" s="721"/>
      <c r="AB466" s="721"/>
      <c r="AC466" s="721"/>
    </row>
    <row r="467" spans="1:30" s="351" customFormat="1" ht="23.25" customHeight="1" thickBot="1">
      <c r="A467" s="353"/>
      <c r="B467" s="354"/>
      <c r="D467" s="814"/>
      <c r="E467" s="814"/>
      <c r="F467" s="814"/>
      <c r="G467" s="814"/>
      <c r="H467" s="814"/>
      <c r="I467" s="814"/>
      <c r="J467" s="814"/>
      <c r="K467" s="814"/>
      <c r="L467" s="815" t="s">
        <v>255</v>
      </c>
      <c r="M467" s="815"/>
      <c r="N467" s="815"/>
      <c r="P467" s="352"/>
      <c r="Q467" s="816"/>
      <c r="R467" s="816"/>
      <c r="S467" s="816"/>
      <c r="T467" s="814"/>
      <c r="U467" s="814"/>
      <c r="V467" s="814"/>
      <c r="W467" s="814"/>
      <c r="X467" s="814"/>
      <c r="Y467" s="814"/>
      <c r="Z467" s="814"/>
      <c r="AA467" s="815" t="s">
        <v>255</v>
      </c>
      <c r="AB467" s="815"/>
      <c r="AC467" s="815"/>
    </row>
    <row r="468" spans="1:30" s="358" customFormat="1" ht="15" customHeight="1">
      <c r="A468" s="355" t="s">
        <v>311</v>
      </c>
      <c r="B468" s="356"/>
      <c r="C468" s="357" t="s">
        <v>271</v>
      </c>
      <c r="D468" s="794">
        <f>②選手情報入力!$E$38</f>
        <v>0</v>
      </c>
      <c r="E468" s="795"/>
      <c r="F468" s="795"/>
      <c r="G468" s="795"/>
      <c r="H468" s="796"/>
      <c r="I468" s="797" t="s">
        <v>312</v>
      </c>
      <c r="J468" s="798"/>
      <c r="K468" s="800">
        <f>①団体情報入力!$D$5</f>
        <v>0</v>
      </c>
      <c r="L468" s="801"/>
      <c r="M468" s="801"/>
      <c r="N468" s="802"/>
      <c r="P468" s="359"/>
      <c r="Q468" s="355" t="s">
        <v>311</v>
      </c>
      <c r="R468" s="356"/>
      <c r="S468" s="357" t="s">
        <v>271</v>
      </c>
      <c r="T468" s="794">
        <f>②選手情報入力!$E$38</f>
        <v>0</v>
      </c>
      <c r="U468" s="795"/>
      <c r="V468" s="795"/>
      <c r="W468" s="795"/>
      <c r="X468" s="796"/>
      <c r="Y468" s="797" t="s">
        <v>312</v>
      </c>
      <c r="Z468" s="798"/>
      <c r="AA468" s="800">
        <f>①団体情報入力!$D$5</f>
        <v>0</v>
      </c>
      <c r="AB468" s="801"/>
      <c r="AC468" s="801"/>
      <c r="AD468" s="802"/>
    </row>
    <row r="469" spans="1:30" s="351" customFormat="1" ht="35.25" customHeight="1" thickBot="1">
      <c r="A469" s="806" t="str">
        <f>IF(②選手情報入力!$B$38="","",②選手情報入力!$B$38)</f>
        <v/>
      </c>
      <c r="B469" s="807"/>
      <c r="C469" s="360" t="s">
        <v>286</v>
      </c>
      <c r="D469" s="808">
        <f>②選手情報入力!$D$38</f>
        <v>0</v>
      </c>
      <c r="E469" s="809"/>
      <c r="F469" s="809"/>
      <c r="G469" s="809"/>
      <c r="H469" s="807"/>
      <c r="I469" s="735"/>
      <c r="J469" s="799"/>
      <c r="K469" s="803"/>
      <c r="L469" s="804"/>
      <c r="M469" s="804"/>
      <c r="N469" s="805"/>
      <c r="P469" s="352"/>
      <c r="Q469" s="806" t="str">
        <f>IF(②選手情報入力!$B$38="","",②選手情報入力!$B$38)</f>
        <v/>
      </c>
      <c r="R469" s="807"/>
      <c r="S469" s="360" t="s">
        <v>286</v>
      </c>
      <c r="T469" s="808">
        <f>②選手情報入力!$D$38</f>
        <v>0</v>
      </c>
      <c r="U469" s="809"/>
      <c r="V469" s="809"/>
      <c r="W469" s="809"/>
      <c r="X469" s="807"/>
      <c r="Y469" s="735"/>
      <c r="Z469" s="799"/>
      <c r="AA469" s="803"/>
      <c r="AB469" s="804"/>
      <c r="AC469" s="804"/>
      <c r="AD469" s="805"/>
    </row>
    <row r="470" spans="1:30" s="351" customFormat="1" ht="30" customHeight="1">
      <c r="A470" s="783" t="s">
        <v>313</v>
      </c>
      <c r="B470" s="784"/>
      <c r="C470" s="783" t="s">
        <v>314</v>
      </c>
      <c r="D470" s="784"/>
      <c r="E470" s="789">
        <f>②選手情報入力!$J$38</f>
        <v>0</v>
      </c>
      <c r="F470" s="789"/>
      <c r="G470" s="361" t="s">
        <v>315</v>
      </c>
      <c r="H470" s="790" t="s">
        <v>316</v>
      </c>
      <c r="I470" s="784"/>
      <c r="J470" s="791"/>
      <c r="K470" s="362"/>
      <c r="L470" s="363" t="s">
        <v>317</v>
      </c>
      <c r="M470" s="364"/>
      <c r="N470" s="365" t="s">
        <v>318</v>
      </c>
      <c r="P470" s="352"/>
      <c r="Q470" s="783" t="s">
        <v>313</v>
      </c>
      <c r="R470" s="784"/>
      <c r="S470" s="783" t="s">
        <v>314</v>
      </c>
      <c r="T470" s="784"/>
      <c r="U470" s="789">
        <f>②選手情報入力!$J$38</f>
        <v>0</v>
      </c>
      <c r="V470" s="789"/>
      <c r="W470" s="361" t="s">
        <v>315</v>
      </c>
      <c r="X470" s="790" t="s">
        <v>316</v>
      </c>
      <c r="Y470" s="784"/>
      <c r="Z470" s="791"/>
      <c r="AA470" s="362"/>
      <c r="AB470" s="363" t="s">
        <v>317</v>
      </c>
      <c r="AC470" s="364"/>
      <c r="AD470" s="365" t="s">
        <v>318</v>
      </c>
    </row>
    <row r="471" spans="1:30" s="351" customFormat="1" ht="15.75" customHeight="1">
      <c r="A471" s="785"/>
      <c r="B471" s="786"/>
      <c r="C471" s="792" t="s">
        <v>321</v>
      </c>
      <c r="D471" s="763"/>
      <c r="E471" s="763"/>
      <c r="F471" s="763"/>
      <c r="G471" s="793"/>
      <c r="H471" s="762" t="s">
        <v>322</v>
      </c>
      <c r="I471" s="763"/>
      <c r="J471" s="793"/>
      <c r="K471" s="762" t="s">
        <v>323</v>
      </c>
      <c r="L471" s="763"/>
      <c r="M471" s="763"/>
      <c r="N471" s="764"/>
      <c r="P471" s="352"/>
      <c r="Q471" s="785"/>
      <c r="R471" s="786"/>
      <c r="S471" s="792" t="s">
        <v>321</v>
      </c>
      <c r="T471" s="763"/>
      <c r="U471" s="763"/>
      <c r="V471" s="763"/>
      <c r="W471" s="793"/>
      <c r="X471" s="762" t="s">
        <v>322</v>
      </c>
      <c r="Y471" s="763"/>
      <c r="Z471" s="793"/>
      <c r="AA471" s="762" t="s">
        <v>323</v>
      </c>
      <c r="AB471" s="763"/>
      <c r="AC471" s="763"/>
      <c r="AD471" s="764"/>
    </row>
    <row r="472" spans="1:30" s="351" customFormat="1" ht="24.75" customHeight="1" thickBot="1">
      <c r="A472" s="787"/>
      <c r="B472" s="788"/>
      <c r="C472" s="765"/>
      <c r="D472" s="766"/>
      <c r="E472" s="766"/>
      <c r="F472" s="766"/>
      <c r="G472" s="767"/>
      <c r="H472" s="768"/>
      <c r="I472" s="769"/>
      <c r="J472" s="770"/>
      <c r="K472" s="771"/>
      <c r="L472" s="766"/>
      <c r="M472" s="766"/>
      <c r="N472" s="772"/>
      <c r="P472" s="352"/>
      <c r="Q472" s="787"/>
      <c r="R472" s="788"/>
      <c r="S472" s="765"/>
      <c r="T472" s="766"/>
      <c r="U472" s="766"/>
      <c r="V472" s="766"/>
      <c r="W472" s="767"/>
      <c r="X472" s="768"/>
      <c r="Y472" s="769"/>
      <c r="Z472" s="770"/>
      <c r="AA472" s="771"/>
      <c r="AB472" s="766"/>
      <c r="AC472" s="766"/>
      <c r="AD472" s="772"/>
    </row>
    <row r="473" spans="1:30" s="351" customFormat="1" ht="15" customHeight="1">
      <c r="A473" s="773" t="s">
        <v>325</v>
      </c>
      <c r="B473" s="774"/>
      <c r="C473" s="366" t="s">
        <v>326</v>
      </c>
      <c r="D473" s="366"/>
      <c r="E473" s="777" t="s">
        <v>327</v>
      </c>
      <c r="F473" s="778"/>
      <c r="G473" s="779"/>
      <c r="H473" s="777" t="s">
        <v>322</v>
      </c>
      <c r="I473" s="779"/>
      <c r="J473" s="780" t="s">
        <v>264</v>
      </c>
      <c r="K473" s="781"/>
      <c r="L473" s="777" t="s">
        <v>328</v>
      </c>
      <c r="M473" s="778"/>
      <c r="N473" s="782"/>
      <c r="P473" s="352"/>
      <c r="Q473" s="773" t="s">
        <v>325</v>
      </c>
      <c r="R473" s="774"/>
      <c r="S473" s="366" t="s">
        <v>326</v>
      </c>
      <c r="T473" s="366"/>
      <c r="U473" s="777" t="s">
        <v>327</v>
      </c>
      <c r="V473" s="778"/>
      <c r="W473" s="779"/>
      <c r="X473" s="777" t="s">
        <v>322</v>
      </c>
      <c r="Y473" s="779"/>
      <c r="Z473" s="780" t="s">
        <v>264</v>
      </c>
      <c r="AA473" s="781"/>
      <c r="AB473" s="777" t="s">
        <v>328</v>
      </c>
      <c r="AC473" s="778"/>
      <c r="AD473" s="782"/>
    </row>
    <row r="474" spans="1:30" s="351" customFormat="1" ht="22.5" customHeight="1">
      <c r="A474" s="775"/>
      <c r="B474" s="776"/>
      <c r="C474" s="759"/>
      <c r="D474" s="760"/>
      <c r="E474" s="756"/>
      <c r="F474" s="757"/>
      <c r="G474" s="761"/>
      <c r="H474" s="750"/>
      <c r="I474" s="751"/>
      <c r="J474" s="754"/>
      <c r="K474" s="755"/>
      <c r="L474" s="756"/>
      <c r="M474" s="757"/>
      <c r="N474" s="758"/>
      <c r="P474" s="352"/>
      <c r="Q474" s="775"/>
      <c r="R474" s="776"/>
      <c r="S474" s="759"/>
      <c r="T474" s="760"/>
      <c r="U474" s="756"/>
      <c r="V474" s="757"/>
      <c r="W474" s="761"/>
      <c r="X474" s="750"/>
      <c r="Y474" s="751"/>
      <c r="Z474" s="754"/>
      <c r="AA474" s="755"/>
      <c r="AB474" s="756"/>
      <c r="AC474" s="757"/>
      <c r="AD474" s="758"/>
    </row>
    <row r="475" spans="1:30" s="351" customFormat="1" ht="22.5" customHeight="1">
      <c r="A475" s="775"/>
      <c r="B475" s="776"/>
      <c r="C475" s="759"/>
      <c r="D475" s="760"/>
      <c r="E475" s="756"/>
      <c r="F475" s="757"/>
      <c r="G475" s="761"/>
      <c r="H475" s="750"/>
      <c r="I475" s="751"/>
      <c r="J475" s="754"/>
      <c r="K475" s="755"/>
      <c r="L475" s="756"/>
      <c r="M475" s="757"/>
      <c r="N475" s="758"/>
      <c r="P475" s="352"/>
      <c r="Q475" s="775"/>
      <c r="R475" s="776"/>
      <c r="S475" s="759"/>
      <c r="T475" s="760"/>
      <c r="U475" s="756"/>
      <c r="V475" s="757"/>
      <c r="W475" s="761"/>
      <c r="X475" s="750"/>
      <c r="Y475" s="751"/>
      <c r="Z475" s="754"/>
      <c r="AA475" s="755"/>
      <c r="AB475" s="756"/>
      <c r="AC475" s="757"/>
      <c r="AD475" s="758"/>
    </row>
    <row r="476" spans="1:30" s="351" customFormat="1" ht="22.5" customHeight="1" thickBot="1">
      <c r="A476" s="775"/>
      <c r="B476" s="776"/>
      <c r="C476" s="747"/>
      <c r="D476" s="748"/>
      <c r="E476" s="732"/>
      <c r="F476" s="733"/>
      <c r="G476" s="749"/>
      <c r="H476" s="750"/>
      <c r="I476" s="751"/>
      <c r="J476" s="752"/>
      <c r="K476" s="753"/>
      <c r="L476" s="732"/>
      <c r="M476" s="733"/>
      <c r="N476" s="734"/>
      <c r="P476" s="352"/>
      <c r="Q476" s="775"/>
      <c r="R476" s="776"/>
      <c r="S476" s="747"/>
      <c r="T476" s="748"/>
      <c r="U476" s="732"/>
      <c r="V476" s="733"/>
      <c r="W476" s="749"/>
      <c r="X476" s="750"/>
      <c r="Y476" s="751"/>
      <c r="Z476" s="752"/>
      <c r="AA476" s="753"/>
      <c r="AB476" s="732"/>
      <c r="AC476" s="733"/>
      <c r="AD476" s="734"/>
    </row>
    <row r="477" spans="1:30" s="351" customFormat="1" ht="22.5" customHeight="1" thickBot="1">
      <c r="A477" s="735" t="s">
        <v>329</v>
      </c>
      <c r="B477" s="736"/>
      <c r="C477" s="737"/>
      <c r="D477" s="738"/>
      <c r="E477" s="739"/>
      <c r="F477" s="739"/>
      <c r="G477" s="740"/>
      <c r="H477" s="741" t="s">
        <v>330</v>
      </c>
      <c r="I477" s="742"/>
      <c r="J477" s="742"/>
      <c r="K477" s="743"/>
      <c r="L477" s="744"/>
      <c r="M477" s="745"/>
      <c r="N477" s="746"/>
      <c r="P477" s="352"/>
      <c r="Q477" s="735" t="s">
        <v>331</v>
      </c>
      <c r="R477" s="736"/>
      <c r="S477" s="737"/>
      <c r="T477" s="738"/>
      <c r="U477" s="739"/>
      <c r="V477" s="739"/>
      <c r="W477" s="740"/>
      <c r="X477" s="741" t="s">
        <v>330</v>
      </c>
      <c r="Y477" s="742"/>
      <c r="Z477" s="742"/>
      <c r="AA477" s="743"/>
      <c r="AB477" s="744"/>
      <c r="AC477" s="745"/>
      <c r="AD477" s="746"/>
    </row>
    <row r="478" spans="1:30" s="351" customFormat="1" ht="22.5" customHeight="1" thickBot="1">
      <c r="A478" s="722" t="s">
        <v>332</v>
      </c>
      <c r="B478" s="723"/>
      <c r="C478" s="723"/>
      <c r="D478" s="723"/>
      <c r="E478" s="723"/>
      <c r="F478" s="724"/>
      <c r="G478" s="725" t="s">
        <v>333</v>
      </c>
      <c r="H478" s="726"/>
      <c r="I478" s="727"/>
      <c r="J478" s="728"/>
      <c r="K478" s="725" t="s">
        <v>334</v>
      </c>
      <c r="L478" s="726"/>
      <c r="M478" s="729"/>
      <c r="N478" s="730"/>
      <c r="P478" s="352"/>
      <c r="Q478" s="722" t="s">
        <v>335</v>
      </c>
      <c r="R478" s="723"/>
      <c r="S478" s="723"/>
      <c r="T478" s="723"/>
      <c r="U478" s="724"/>
      <c r="V478" s="725" t="s">
        <v>333</v>
      </c>
      <c r="W478" s="726"/>
      <c r="X478" s="727"/>
      <c r="Y478" s="728"/>
      <c r="Z478" s="725"/>
      <c r="AA478" s="731"/>
      <c r="AB478" s="367"/>
      <c r="AC478" s="719"/>
      <c r="AD478" s="720"/>
    </row>
    <row r="479" spans="1:30" s="351" customFormat="1" ht="7.5" customHeight="1">
      <c r="A479" s="368"/>
      <c r="B479" s="368"/>
      <c r="C479" s="369"/>
      <c r="D479" s="369"/>
      <c r="E479" s="369"/>
      <c r="F479" s="369"/>
      <c r="G479" s="369"/>
      <c r="H479" s="369"/>
      <c r="I479" s="369"/>
      <c r="J479" s="369"/>
      <c r="K479" s="369"/>
      <c r="L479" s="369"/>
      <c r="M479" s="369"/>
      <c r="N479" s="810"/>
      <c r="P479" s="352"/>
      <c r="Q479" s="370"/>
      <c r="R479" s="370"/>
      <c r="S479" s="371"/>
      <c r="T479" s="371"/>
      <c r="U479" s="371"/>
      <c r="V479" s="371"/>
      <c r="W479" s="370"/>
      <c r="X479" s="371"/>
      <c r="Y479" s="371"/>
      <c r="Z479" s="371"/>
      <c r="AA479" s="372"/>
      <c r="AB479" s="812"/>
      <c r="AC479" s="812"/>
    </row>
    <row r="480" spans="1:30" s="351" customFormat="1">
      <c r="A480" s="373" t="s">
        <v>336</v>
      </c>
      <c r="B480" s="373"/>
      <c r="C480" s="374"/>
      <c r="D480" s="374"/>
      <c r="E480" s="374"/>
      <c r="F480" s="374"/>
      <c r="G480" s="374"/>
      <c r="H480" s="374"/>
      <c r="I480" s="374"/>
      <c r="J480" s="374"/>
      <c r="K480" s="374"/>
      <c r="N480" s="811"/>
      <c r="P480" s="352"/>
      <c r="Q480" s="373" t="s">
        <v>336</v>
      </c>
      <c r="R480" s="373"/>
      <c r="S480" s="374"/>
      <c r="T480" s="371"/>
      <c r="U480" s="371"/>
      <c r="V480" s="371"/>
      <c r="W480" s="371"/>
      <c r="X480" s="371"/>
      <c r="Y480" s="371"/>
      <c r="Z480" s="371"/>
      <c r="AA480" s="372"/>
      <c r="AB480" s="813"/>
      <c r="AC480" s="813"/>
    </row>
    <row r="481" spans="1:30" s="351" customFormat="1">
      <c r="A481" s="373" t="s">
        <v>337</v>
      </c>
      <c r="B481" s="373"/>
      <c r="C481" s="374"/>
      <c r="D481" s="374"/>
      <c r="E481" s="374"/>
      <c r="F481" s="374"/>
      <c r="G481" s="374"/>
      <c r="H481" s="373"/>
      <c r="I481" s="374"/>
      <c r="J481" s="374"/>
      <c r="K481" s="374"/>
      <c r="N481" s="811"/>
      <c r="P481" s="352"/>
      <c r="Q481" s="373" t="s">
        <v>337</v>
      </c>
      <c r="R481" s="373"/>
      <c r="S481" s="374"/>
      <c r="T481" s="372"/>
      <c r="U481" s="372"/>
      <c r="V481" s="372"/>
      <c r="W481" s="372"/>
      <c r="X481" s="372"/>
      <c r="Y481" s="372"/>
      <c r="Z481" s="372"/>
      <c r="AA481" s="372"/>
      <c r="AB481" s="813"/>
      <c r="AC481" s="813"/>
    </row>
    <row r="482" spans="1:30" s="351" customFormat="1" ht="73.900000000000006" customHeight="1">
      <c r="A482" s="373"/>
      <c r="B482" s="373"/>
      <c r="C482" s="374"/>
      <c r="D482" s="374"/>
      <c r="E482" s="374"/>
      <c r="F482" s="374"/>
      <c r="G482" s="374"/>
      <c r="H482" s="374"/>
      <c r="I482" s="374"/>
      <c r="J482" s="374"/>
      <c r="K482" s="374"/>
      <c r="N482" s="811"/>
      <c r="P482" s="352"/>
      <c r="AB482" s="813"/>
      <c r="AC482" s="813"/>
    </row>
    <row r="483" spans="1:30" s="351" customFormat="1" ht="42" customHeight="1">
      <c r="A483" s="721" t="s">
        <v>309</v>
      </c>
      <c r="B483" s="721"/>
      <c r="C483" s="721"/>
      <c r="D483" s="721"/>
      <c r="E483" s="721"/>
      <c r="F483" s="721"/>
      <c r="G483" s="721"/>
      <c r="H483" s="721"/>
      <c r="I483" s="721"/>
      <c r="J483" s="721"/>
      <c r="K483" s="721"/>
      <c r="L483" s="721"/>
      <c r="M483" s="721"/>
      <c r="N483" s="721"/>
      <c r="P483" s="352"/>
      <c r="Q483" s="721" t="s">
        <v>310</v>
      </c>
      <c r="R483" s="721"/>
      <c r="S483" s="721"/>
      <c r="T483" s="721"/>
      <c r="U483" s="721"/>
      <c r="V483" s="721"/>
      <c r="W483" s="721"/>
      <c r="X483" s="721"/>
      <c r="Y483" s="721"/>
      <c r="Z483" s="721"/>
      <c r="AA483" s="721"/>
      <c r="AB483" s="721"/>
      <c r="AC483" s="721"/>
    </row>
    <row r="484" spans="1:30" s="351" customFormat="1" ht="23.25" customHeight="1" thickBot="1">
      <c r="A484" s="353"/>
      <c r="B484" s="354"/>
      <c r="D484" s="814"/>
      <c r="E484" s="814"/>
      <c r="F484" s="814"/>
      <c r="G484" s="814"/>
      <c r="H484" s="814"/>
      <c r="I484" s="814"/>
      <c r="J484" s="814"/>
      <c r="K484" s="814"/>
      <c r="L484" s="815" t="s">
        <v>255</v>
      </c>
      <c r="M484" s="815"/>
      <c r="N484" s="815"/>
      <c r="P484" s="352"/>
      <c r="Q484" s="816"/>
      <c r="R484" s="816"/>
      <c r="S484" s="816"/>
      <c r="T484" s="814"/>
      <c r="U484" s="814"/>
      <c r="V484" s="814"/>
      <c r="W484" s="814"/>
      <c r="X484" s="814"/>
      <c r="Y484" s="814"/>
      <c r="Z484" s="814"/>
      <c r="AA484" s="815" t="s">
        <v>255</v>
      </c>
      <c r="AB484" s="815"/>
      <c r="AC484" s="815"/>
    </row>
    <row r="485" spans="1:30" s="358" customFormat="1" ht="15" customHeight="1">
      <c r="A485" s="355" t="s">
        <v>311</v>
      </c>
      <c r="B485" s="356"/>
      <c r="C485" s="357" t="s">
        <v>271</v>
      </c>
      <c r="D485" s="794">
        <f>②選手情報入力!$E$39</f>
        <v>0</v>
      </c>
      <c r="E485" s="795"/>
      <c r="F485" s="795"/>
      <c r="G485" s="795"/>
      <c r="H485" s="796"/>
      <c r="I485" s="797" t="s">
        <v>312</v>
      </c>
      <c r="J485" s="798"/>
      <c r="K485" s="800">
        <f>①団体情報入力!$D$5</f>
        <v>0</v>
      </c>
      <c r="L485" s="801"/>
      <c r="M485" s="801"/>
      <c r="N485" s="802"/>
      <c r="P485" s="359"/>
      <c r="Q485" s="355" t="s">
        <v>311</v>
      </c>
      <c r="R485" s="356"/>
      <c r="S485" s="357" t="s">
        <v>271</v>
      </c>
      <c r="T485" s="794">
        <f>②選手情報入力!$E$39</f>
        <v>0</v>
      </c>
      <c r="U485" s="795"/>
      <c r="V485" s="795"/>
      <c r="W485" s="795"/>
      <c r="X485" s="796"/>
      <c r="Y485" s="797" t="s">
        <v>312</v>
      </c>
      <c r="Z485" s="798"/>
      <c r="AA485" s="800">
        <f>①団体情報入力!$D$5</f>
        <v>0</v>
      </c>
      <c r="AB485" s="801"/>
      <c r="AC485" s="801"/>
      <c r="AD485" s="802"/>
    </row>
    <row r="486" spans="1:30" s="351" customFormat="1" ht="35.25" customHeight="1" thickBot="1">
      <c r="A486" s="806" t="str">
        <f>IF(②選手情報入力!$B$39="","",②選手情報入力!$B$39)</f>
        <v/>
      </c>
      <c r="B486" s="807"/>
      <c r="C486" s="360" t="s">
        <v>286</v>
      </c>
      <c r="D486" s="808">
        <f>②選手情報入力!$D$39</f>
        <v>0</v>
      </c>
      <c r="E486" s="809"/>
      <c r="F486" s="809"/>
      <c r="G486" s="809"/>
      <c r="H486" s="807"/>
      <c r="I486" s="735"/>
      <c r="J486" s="799"/>
      <c r="K486" s="803"/>
      <c r="L486" s="804"/>
      <c r="M486" s="804"/>
      <c r="N486" s="805"/>
      <c r="P486" s="352"/>
      <c r="Q486" s="806" t="str">
        <f>IF(②選手情報入力!$B$39="","",②選手情報入力!$B$39)</f>
        <v/>
      </c>
      <c r="R486" s="807"/>
      <c r="S486" s="360" t="s">
        <v>286</v>
      </c>
      <c r="T486" s="808">
        <f>②選手情報入力!$D$39</f>
        <v>0</v>
      </c>
      <c r="U486" s="809"/>
      <c r="V486" s="809"/>
      <c r="W486" s="809"/>
      <c r="X486" s="807"/>
      <c r="Y486" s="735"/>
      <c r="Z486" s="799"/>
      <c r="AA486" s="803"/>
      <c r="AB486" s="804"/>
      <c r="AC486" s="804"/>
      <c r="AD486" s="805"/>
    </row>
    <row r="487" spans="1:30" s="351" customFormat="1" ht="30" customHeight="1">
      <c r="A487" s="783" t="s">
        <v>313</v>
      </c>
      <c r="B487" s="784"/>
      <c r="C487" s="783" t="s">
        <v>314</v>
      </c>
      <c r="D487" s="784"/>
      <c r="E487" s="789">
        <f>②選手情報入力!$J$39</f>
        <v>0</v>
      </c>
      <c r="F487" s="789"/>
      <c r="G487" s="361" t="s">
        <v>315</v>
      </c>
      <c r="H487" s="790" t="s">
        <v>316</v>
      </c>
      <c r="I487" s="784"/>
      <c r="J487" s="791"/>
      <c r="K487" s="362"/>
      <c r="L487" s="363" t="s">
        <v>317</v>
      </c>
      <c r="M487" s="364"/>
      <c r="N487" s="365" t="s">
        <v>318</v>
      </c>
      <c r="P487" s="352"/>
      <c r="Q487" s="783" t="s">
        <v>313</v>
      </c>
      <c r="R487" s="784"/>
      <c r="S487" s="783" t="s">
        <v>314</v>
      </c>
      <c r="T487" s="784"/>
      <c r="U487" s="789">
        <f>②選手情報入力!$J$39</f>
        <v>0</v>
      </c>
      <c r="V487" s="789"/>
      <c r="W487" s="361" t="s">
        <v>315</v>
      </c>
      <c r="X487" s="790" t="s">
        <v>316</v>
      </c>
      <c r="Y487" s="784"/>
      <c r="Z487" s="791"/>
      <c r="AA487" s="362"/>
      <c r="AB487" s="363" t="s">
        <v>317</v>
      </c>
      <c r="AC487" s="364"/>
      <c r="AD487" s="365" t="s">
        <v>318</v>
      </c>
    </row>
    <row r="488" spans="1:30" s="351" customFormat="1" ht="15.75" customHeight="1">
      <c r="A488" s="785"/>
      <c r="B488" s="786"/>
      <c r="C488" s="792" t="s">
        <v>321</v>
      </c>
      <c r="D488" s="763"/>
      <c r="E488" s="763"/>
      <c r="F488" s="763"/>
      <c r="G488" s="793"/>
      <c r="H488" s="762" t="s">
        <v>322</v>
      </c>
      <c r="I488" s="763"/>
      <c r="J488" s="793"/>
      <c r="K488" s="762" t="s">
        <v>323</v>
      </c>
      <c r="L488" s="763"/>
      <c r="M488" s="763"/>
      <c r="N488" s="764"/>
      <c r="P488" s="352"/>
      <c r="Q488" s="785"/>
      <c r="R488" s="786"/>
      <c r="S488" s="792" t="s">
        <v>321</v>
      </c>
      <c r="T488" s="763"/>
      <c r="U488" s="763"/>
      <c r="V488" s="763"/>
      <c r="W488" s="793"/>
      <c r="X488" s="762" t="s">
        <v>322</v>
      </c>
      <c r="Y488" s="763"/>
      <c r="Z488" s="793"/>
      <c r="AA488" s="762" t="s">
        <v>323</v>
      </c>
      <c r="AB488" s="763"/>
      <c r="AC488" s="763"/>
      <c r="AD488" s="764"/>
    </row>
    <row r="489" spans="1:30" s="351" customFormat="1" ht="24.75" customHeight="1" thickBot="1">
      <c r="A489" s="787"/>
      <c r="B489" s="788"/>
      <c r="C489" s="765"/>
      <c r="D489" s="766"/>
      <c r="E489" s="766"/>
      <c r="F489" s="766"/>
      <c r="G489" s="767"/>
      <c r="H489" s="768"/>
      <c r="I489" s="769"/>
      <c r="J489" s="770"/>
      <c r="K489" s="771"/>
      <c r="L489" s="766"/>
      <c r="M489" s="766"/>
      <c r="N489" s="772"/>
      <c r="P489" s="352"/>
      <c r="Q489" s="787"/>
      <c r="R489" s="788"/>
      <c r="S489" s="765"/>
      <c r="T489" s="766"/>
      <c r="U489" s="766"/>
      <c r="V489" s="766"/>
      <c r="W489" s="767"/>
      <c r="X489" s="768"/>
      <c r="Y489" s="769"/>
      <c r="Z489" s="770"/>
      <c r="AA489" s="771"/>
      <c r="AB489" s="766"/>
      <c r="AC489" s="766"/>
      <c r="AD489" s="772"/>
    </row>
    <row r="490" spans="1:30" s="351" customFormat="1" ht="15" customHeight="1">
      <c r="A490" s="773" t="s">
        <v>325</v>
      </c>
      <c r="B490" s="774"/>
      <c r="C490" s="366" t="s">
        <v>326</v>
      </c>
      <c r="D490" s="366"/>
      <c r="E490" s="777" t="s">
        <v>327</v>
      </c>
      <c r="F490" s="778"/>
      <c r="G490" s="779"/>
      <c r="H490" s="777" t="s">
        <v>322</v>
      </c>
      <c r="I490" s="779"/>
      <c r="J490" s="780" t="s">
        <v>264</v>
      </c>
      <c r="K490" s="781"/>
      <c r="L490" s="777" t="s">
        <v>328</v>
      </c>
      <c r="M490" s="778"/>
      <c r="N490" s="782"/>
      <c r="P490" s="352"/>
      <c r="Q490" s="773" t="s">
        <v>325</v>
      </c>
      <c r="R490" s="774"/>
      <c r="S490" s="366" t="s">
        <v>326</v>
      </c>
      <c r="T490" s="366"/>
      <c r="U490" s="777" t="s">
        <v>327</v>
      </c>
      <c r="V490" s="778"/>
      <c r="W490" s="779"/>
      <c r="X490" s="777" t="s">
        <v>322</v>
      </c>
      <c r="Y490" s="779"/>
      <c r="Z490" s="780" t="s">
        <v>264</v>
      </c>
      <c r="AA490" s="781"/>
      <c r="AB490" s="777" t="s">
        <v>328</v>
      </c>
      <c r="AC490" s="778"/>
      <c r="AD490" s="782"/>
    </row>
    <row r="491" spans="1:30" s="351" customFormat="1" ht="22.5" customHeight="1">
      <c r="A491" s="775"/>
      <c r="B491" s="776"/>
      <c r="C491" s="759"/>
      <c r="D491" s="760"/>
      <c r="E491" s="756"/>
      <c r="F491" s="757"/>
      <c r="G491" s="761"/>
      <c r="H491" s="750"/>
      <c r="I491" s="751"/>
      <c r="J491" s="754"/>
      <c r="K491" s="755"/>
      <c r="L491" s="756"/>
      <c r="M491" s="757"/>
      <c r="N491" s="758"/>
      <c r="P491" s="352"/>
      <c r="Q491" s="775"/>
      <c r="R491" s="776"/>
      <c r="S491" s="759"/>
      <c r="T491" s="760"/>
      <c r="U491" s="756"/>
      <c r="V491" s="757"/>
      <c r="W491" s="761"/>
      <c r="X491" s="750"/>
      <c r="Y491" s="751"/>
      <c r="Z491" s="754"/>
      <c r="AA491" s="755"/>
      <c r="AB491" s="756"/>
      <c r="AC491" s="757"/>
      <c r="AD491" s="758"/>
    </row>
    <row r="492" spans="1:30" s="351" customFormat="1" ht="22.5" customHeight="1">
      <c r="A492" s="775"/>
      <c r="B492" s="776"/>
      <c r="C492" s="759"/>
      <c r="D492" s="760"/>
      <c r="E492" s="756"/>
      <c r="F492" s="757"/>
      <c r="G492" s="761"/>
      <c r="H492" s="750"/>
      <c r="I492" s="751"/>
      <c r="J492" s="754"/>
      <c r="K492" s="755"/>
      <c r="L492" s="756"/>
      <c r="M492" s="757"/>
      <c r="N492" s="758"/>
      <c r="P492" s="352"/>
      <c r="Q492" s="775"/>
      <c r="R492" s="776"/>
      <c r="S492" s="759"/>
      <c r="T492" s="760"/>
      <c r="U492" s="756"/>
      <c r="V492" s="757"/>
      <c r="W492" s="761"/>
      <c r="X492" s="750"/>
      <c r="Y492" s="751"/>
      <c r="Z492" s="754"/>
      <c r="AA492" s="755"/>
      <c r="AB492" s="756"/>
      <c r="AC492" s="757"/>
      <c r="AD492" s="758"/>
    </row>
    <row r="493" spans="1:30" s="351" customFormat="1" ht="22.5" customHeight="1" thickBot="1">
      <c r="A493" s="775"/>
      <c r="B493" s="776"/>
      <c r="C493" s="747"/>
      <c r="D493" s="748"/>
      <c r="E493" s="732"/>
      <c r="F493" s="733"/>
      <c r="G493" s="749"/>
      <c r="H493" s="750"/>
      <c r="I493" s="751"/>
      <c r="J493" s="752"/>
      <c r="K493" s="753"/>
      <c r="L493" s="732"/>
      <c r="M493" s="733"/>
      <c r="N493" s="734"/>
      <c r="P493" s="352"/>
      <c r="Q493" s="775"/>
      <c r="R493" s="776"/>
      <c r="S493" s="747"/>
      <c r="T493" s="748"/>
      <c r="U493" s="732"/>
      <c r="V493" s="733"/>
      <c r="W493" s="749"/>
      <c r="X493" s="750"/>
      <c r="Y493" s="751"/>
      <c r="Z493" s="752"/>
      <c r="AA493" s="753"/>
      <c r="AB493" s="732"/>
      <c r="AC493" s="733"/>
      <c r="AD493" s="734"/>
    </row>
    <row r="494" spans="1:30" s="351" customFormat="1" ht="22.5" customHeight="1" thickBot="1">
      <c r="A494" s="735" t="s">
        <v>329</v>
      </c>
      <c r="B494" s="736"/>
      <c r="C494" s="737"/>
      <c r="D494" s="738"/>
      <c r="E494" s="739"/>
      <c r="F494" s="739"/>
      <c r="G494" s="740"/>
      <c r="H494" s="741" t="s">
        <v>330</v>
      </c>
      <c r="I494" s="742"/>
      <c r="J494" s="742"/>
      <c r="K494" s="743"/>
      <c r="L494" s="744"/>
      <c r="M494" s="745"/>
      <c r="N494" s="746"/>
      <c r="P494" s="352"/>
      <c r="Q494" s="735" t="s">
        <v>331</v>
      </c>
      <c r="R494" s="736"/>
      <c r="S494" s="737"/>
      <c r="T494" s="738"/>
      <c r="U494" s="739"/>
      <c r="V494" s="739"/>
      <c r="W494" s="740"/>
      <c r="X494" s="741" t="s">
        <v>330</v>
      </c>
      <c r="Y494" s="742"/>
      <c r="Z494" s="742"/>
      <c r="AA494" s="743"/>
      <c r="AB494" s="744"/>
      <c r="AC494" s="745"/>
      <c r="AD494" s="746"/>
    </row>
    <row r="495" spans="1:30" s="351" customFormat="1" ht="22.5" customHeight="1" thickBot="1">
      <c r="A495" s="722" t="s">
        <v>332</v>
      </c>
      <c r="B495" s="723"/>
      <c r="C495" s="723"/>
      <c r="D495" s="723"/>
      <c r="E495" s="723"/>
      <c r="F495" s="724"/>
      <c r="G495" s="725" t="s">
        <v>333</v>
      </c>
      <c r="H495" s="726"/>
      <c r="I495" s="727"/>
      <c r="J495" s="728"/>
      <c r="K495" s="725" t="s">
        <v>334</v>
      </c>
      <c r="L495" s="726"/>
      <c r="M495" s="729"/>
      <c r="N495" s="730"/>
      <c r="P495" s="352"/>
      <c r="Q495" s="722" t="s">
        <v>335</v>
      </c>
      <c r="R495" s="723"/>
      <c r="S495" s="723"/>
      <c r="T495" s="723"/>
      <c r="U495" s="724"/>
      <c r="V495" s="725" t="s">
        <v>333</v>
      </c>
      <c r="W495" s="726"/>
      <c r="X495" s="727"/>
      <c r="Y495" s="728"/>
      <c r="Z495" s="725"/>
      <c r="AA495" s="731"/>
      <c r="AB495" s="367"/>
      <c r="AC495" s="719"/>
      <c r="AD495" s="720"/>
    </row>
    <row r="496" spans="1:30" s="351" customFormat="1" ht="7.5" customHeight="1">
      <c r="A496" s="368"/>
      <c r="B496" s="368"/>
      <c r="C496" s="369"/>
      <c r="D496" s="369"/>
      <c r="E496" s="369"/>
      <c r="F496" s="369"/>
      <c r="G496" s="369"/>
      <c r="H496" s="369"/>
      <c r="I496" s="369"/>
      <c r="J496" s="369"/>
      <c r="K496" s="369"/>
      <c r="L496" s="369"/>
      <c r="M496" s="369"/>
      <c r="N496" s="328"/>
      <c r="P496" s="352"/>
      <c r="Q496" s="370"/>
      <c r="R496" s="370"/>
      <c r="S496" s="371"/>
      <c r="T496" s="371"/>
      <c r="U496" s="371"/>
      <c r="V496" s="371"/>
      <c r="W496" s="370"/>
      <c r="X496" s="371"/>
      <c r="Y496" s="371"/>
      <c r="Z496" s="371"/>
      <c r="AA496" s="372"/>
      <c r="AB496" s="328"/>
      <c r="AC496" s="328"/>
    </row>
    <row r="497" spans="1:30" s="351" customFormat="1">
      <c r="A497" s="373" t="s">
        <v>336</v>
      </c>
      <c r="B497" s="373"/>
      <c r="C497" s="374"/>
      <c r="D497" s="374"/>
      <c r="E497" s="374"/>
      <c r="F497" s="374"/>
      <c r="G497" s="374"/>
      <c r="H497" s="374"/>
      <c r="I497" s="374"/>
      <c r="J497" s="374"/>
      <c r="K497" s="374"/>
      <c r="N497" s="328"/>
      <c r="P497" s="352"/>
      <c r="Q497" s="373" t="s">
        <v>336</v>
      </c>
      <c r="R497" s="373"/>
      <c r="S497" s="374"/>
      <c r="T497" s="371"/>
      <c r="U497" s="371"/>
      <c r="V497" s="371"/>
      <c r="W497" s="371"/>
      <c r="X497" s="371"/>
      <c r="Y497" s="371"/>
      <c r="Z497" s="371"/>
      <c r="AA497" s="372"/>
      <c r="AB497" s="328"/>
      <c r="AC497" s="328"/>
    </row>
    <row r="498" spans="1:30" s="351" customFormat="1">
      <c r="A498" s="373" t="s">
        <v>337</v>
      </c>
      <c r="B498" s="373"/>
      <c r="C498" s="374"/>
      <c r="D498" s="374"/>
      <c r="E498" s="374"/>
      <c r="F498" s="374"/>
      <c r="G498" s="374"/>
      <c r="H498" s="373"/>
      <c r="I498" s="374"/>
      <c r="J498" s="374"/>
      <c r="K498" s="374"/>
      <c r="N498" s="328"/>
      <c r="P498" s="352"/>
      <c r="Q498" s="373" t="s">
        <v>337</v>
      </c>
      <c r="R498" s="373"/>
      <c r="S498" s="374"/>
      <c r="T498" s="372"/>
      <c r="U498" s="372"/>
      <c r="V498" s="372"/>
      <c r="W498" s="372"/>
      <c r="X498" s="372"/>
      <c r="Y498" s="372"/>
      <c r="Z498" s="372"/>
      <c r="AA498" s="372"/>
      <c r="AB498" s="328"/>
      <c r="AC498" s="328"/>
    </row>
    <row r="499" spans="1:30" s="351" customFormat="1" ht="42" customHeight="1">
      <c r="A499" s="721" t="s">
        <v>309</v>
      </c>
      <c r="B499" s="721"/>
      <c r="C499" s="721"/>
      <c r="D499" s="721"/>
      <c r="E499" s="721"/>
      <c r="F499" s="721"/>
      <c r="G499" s="721"/>
      <c r="H499" s="721"/>
      <c r="I499" s="721"/>
      <c r="J499" s="721"/>
      <c r="K499" s="721"/>
      <c r="L499" s="721"/>
      <c r="M499" s="721"/>
      <c r="N499" s="721"/>
      <c r="P499" s="352"/>
      <c r="Q499" s="721" t="s">
        <v>310</v>
      </c>
      <c r="R499" s="721"/>
      <c r="S499" s="721"/>
      <c r="T499" s="721"/>
      <c r="U499" s="721"/>
      <c r="V499" s="721"/>
      <c r="W499" s="721"/>
      <c r="X499" s="721"/>
      <c r="Y499" s="721"/>
      <c r="Z499" s="721"/>
      <c r="AA499" s="721"/>
      <c r="AB499" s="721"/>
      <c r="AC499" s="721"/>
    </row>
    <row r="500" spans="1:30" s="351" customFormat="1" ht="23.25" customHeight="1" thickBot="1">
      <c r="A500" s="353"/>
      <c r="B500" s="354"/>
      <c r="D500" s="814"/>
      <c r="E500" s="814"/>
      <c r="F500" s="814"/>
      <c r="G500" s="814"/>
      <c r="H500" s="814"/>
      <c r="I500" s="814"/>
      <c r="J500" s="814"/>
      <c r="K500" s="814"/>
      <c r="L500" s="815" t="s">
        <v>255</v>
      </c>
      <c r="M500" s="815"/>
      <c r="N500" s="815"/>
      <c r="P500" s="352"/>
      <c r="Q500" s="816"/>
      <c r="R500" s="816"/>
      <c r="S500" s="816"/>
      <c r="T500" s="814"/>
      <c r="U500" s="814"/>
      <c r="V500" s="814"/>
      <c r="W500" s="814"/>
      <c r="X500" s="814"/>
      <c r="Y500" s="814"/>
      <c r="Z500" s="814"/>
      <c r="AA500" s="815" t="s">
        <v>255</v>
      </c>
      <c r="AB500" s="815"/>
      <c r="AC500" s="815"/>
    </row>
    <row r="501" spans="1:30" s="358" customFormat="1" ht="15" customHeight="1">
      <c r="A501" s="355" t="s">
        <v>311</v>
      </c>
      <c r="B501" s="356"/>
      <c r="C501" s="357" t="s">
        <v>271</v>
      </c>
      <c r="D501" s="794">
        <f>②選手情報入力!$E$40</f>
        <v>0</v>
      </c>
      <c r="E501" s="795"/>
      <c r="F501" s="795"/>
      <c r="G501" s="795"/>
      <c r="H501" s="796"/>
      <c r="I501" s="797" t="s">
        <v>312</v>
      </c>
      <c r="J501" s="798"/>
      <c r="K501" s="800">
        <f>①団体情報入力!$D$5</f>
        <v>0</v>
      </c>
      <c r="L501" s="801"/>
      <c r="M501" s="801"/>
      <c r="N501" s="802"/>
      <c r="P501" s="359"/>
      <c r="Q501" s="355" t="s">
        <v>311</v>
      </c>
      <c r="R501" s="356"/>
      <c r="S501" s="357" t="s">
        <v>271</v>
      </c>
      <c r="T501" s="794">
        <f>②選手情報入力!$E$40</f>
        <v>0</v>
      </c>
      <c r="U501" s="795"/>
      <c r="V501" s="795"/>
      <c r="W501" s="795"/>
      <c r="X501" s="796"/>
      <c r="Y501" s="797" t="s">
        <v>312</v>
      </c>
      <c r="Z501" s="798"/>
      <c r="AA501" s="800">
        <f>①団体情報入力!$D$5</f>
        <v>0</v>
      </c>
      <c r="AB501" s="801"/>
      <c r="AC501" s="801"/>
      <c r="AD501" s="802"/>
    </row>
    <row r="502" spans="1:30" s="351" customFormat="1" ht="35.25" customHeight="1" thickBot="1">
      <c r="A502" s="806" t="str">
        <f>IF(②選手情報入力!$B$40="","",②選手情報入力!$B$40)</f>
        <v/>
      </c>
      <c r="B502" s="807"/>
      <c r="C502" s="360" t="s">
        <v>286</v>
      </c>
      <c r="D502" s="808">
        <f>②選手情報入力!$D$40</f>
        <v>0</v>
      </c>
      <c r="E502" s="809"/>
      <c r="F502" s="809"/>
      <c r="G502" s="809"/>
      <c r="H502" s="807"/>
      <c r="I502" s="735"/>
      <c r="J502" s="799"/>
      <c r="K502" s="803"/>
      <c r="L502" s="804"/>
      <c r="M502" s="804"/>
      <c r="N502" s="805"/>
      <c r="P502" s="352"/>
      <c r="Q502" s="806" t="str">
        <f>IF(②選手情報入力!$B$40="","",②選手情報入力!$B$40)</f>
        <v/>
      </c>
      <c r="R502" s="807"/>
      <c r="S502" s="360" t="s">
        <v>286</v>
      </c>
      <c r="T502" s="808">
        <f>②選手情報入力!$D$40</f>
        <v>0</v>
      </c>
      <c r="U502" s="809"/>
      <c r="V502" s="809"/>
      <c r="W502" s="809"/>
      <c r="X502" s="807"/>
      <c r="Y502" s="735"/>
      <c r="Z502" s="799"/>
      <c r="AA502" s="803"/>
      <c r="AB502" s="804"/>
      <c r="AC502" s="804"/>
      <c r="AD502" s="805"/>
    </row>
    <row r="503" spans="1:30" s="351" customFormat="1" ht="30" customHeight="1">
      <c r="A503" s="783" t="s">
        <v>313</v>
      </c>
      <c r="B503" s="784"/>
      <c r="C503" s="783" t="s">
        <v>314</v>
      </c>
      <c r="D503" s="784"/>
      <c r="E503" s="789">
        <f>②選手情報入力!$J$40</f>
        <v>0</v>
      </c>
      <c r="F503" s="789"/>
      <c r="G503" s="361" t="s">
        <v>315</v>
      </c>
      <c r="H503" s="790" t="s">
        <v>316</v>
      </c>
      <c r="I503" s="784"/>
      <c r="J503" s="791"/>
      <c r="K503" s="362"/>
      <c r="L503" s="363" t="s">
        <v>317</v>
      </c>
      <c r="M503" s="364"/>
      <c r="N503" s="365" t="s">
        <v>318</v>
      </c>
      <c r="P503" s="352"/>
      <c r="Q503" s="783" t="s">
        <v>313</v>
      </c>
      <c r="R503" s="784"/>
      <c r="S503" s="783" t="s">
        <v>314</v>
      </c>
      <c r="T503" s="784"/>
      <c r="U503" s="789">
        <f>②選手情報入力!$J$40</f>
        <v>0</v>
      </c>
      <c r="V503" s="789"/>
      <c r="W503" s="361" t="s">
        <v>315</v>
      </c>
      <c r="X503" s="790" t="s">
        <v>316</v>
      </c>
      <c r="Y503" s="784"/>
      <c r="Z503" s="791"/>
      <c r="AA503" s="362"/>
      <c r="AB503" s="363" t="s">
        <v>317</v>
      </c>
      <c r="AC503" s="364"/>
      <c r="AD503" s="365" t="s">
        <v>318</v>
      </c>
    </row>
    <row r="504" spans="1:30" s="351" customFormat="1" ht="15.75" customHeight="1">
      <c r="A504" s="785"/>
      <c r="B504" s="786"/>
      <c r="C504" s="792" t="s">
        <v>321</v>
      </c>
      <c r="D504" s="763"/>
      <c r="E504" s="763"/>
      <c r="F504" s="763"/>
      <c r="G504" s="793"/>
      <c r="H504" s="762" t="s">
        <v>322</v>
      </c>
      <c r="I504" s="763"/>
      <c r="J504" s="793"/>
      <c r="K504" s="762" t="s">
        <v>323</v>
      </c>
      <c r="L504" s="763"/>
      <c r="M504" s="763"/>
      <c r="N504" s="764"/>
      <c r="P504" s="352"/>
      <c r="Q504" s="785"/>
      <c r="R504" s="786"/>
      <c r="S504" s="792" t="s">
        <v>321</v>
      </c>
      <c r="T504" s="763"/>
      <c r="U504" s="763"/>
      <c r="V504" s="763"/>
      <c r="W504" s="793"/>
      <c r="X504" s="762" t="s">
        <v>322</v>
      </c>
      <c r="Y504" s="763"/>
      <c r="Z504" s="793"/>
      <c r="AA504" s="762" t="s">
        <v>323</v>
      </c>
      <c r="AB504" s="763"/>
      <c r="AC504" s="763"/>
      <c r="AD504" s="764"/>
    </row>
    <row r="505" spans="1:30" s="351" customFormat="1" ht="24.75" customHeight="1" thickBot="1">
      <c r="A505" s="787"/>
      <c r="B505" s="788"/>
      <c r="C505" s="765"/>
      <c r="D505" s="766"/>
      <c r="E505" s="766"/>
      <c r="F505" s="766"/>
      <c r="G505" s="767"/>
      <c r="H505" s="768"/>
      <c r="I505" s="769"/>
      <c r="J505" s="770"/>
      <c r="K505" s="771"/>
      <c r="L505" s="766"/>
      <c r="M505" s="766"/>
      <c r="N505" s="772"/>
      <c r="P505" s="352"/>
      <c r="Q505" s="787"/>
      <c r="R505" s="788"/>
      <c r="S505" s="765"/>
      <c r="T505" s="766"/>
      <c r="U505" s="766"/>
      <c r="V505" s="766"/>
      <c r="W505" s="767"/>
      <c r="X505" s="768"/>
      <c r="Y505" s="769"/>
      <c r="Z505" s="770"/>
      <c r="AA505" s="771"/>
      <c r="AB505" s="766"/>
      <c r="AC505" s="766"/>
      <c r="AD505" s="772"/>
    </row>
    <row r="506" spans="1:30" s="351" customFormat="1" ht="15" customHeight="1">
      <c r="A506" s="773" t="s">
        <v>325</v>
      </c>
      <c r="B506" s="774"/>
      <c r="C506" s="366" t="s">
        <v>326</v>
      </c>
      <c r="D506" s="366"/>
      <c r="E506" s="777" t="s">
        <v>327</v>
      </c>
      <c r="F506" s="778"/>
      <c r="G506" s="779"/>
      <c r="H506" s="777" t="s">
        <v>322</v>
      </c>
      <c r="I506" s="779"/>
      <c r="J506" s="780" t="s">
        <v>264</v>
      </c>
      <c r="K506" s="781"/>
      <c r="L506" s="777" t="s">
        <v>328</v>
      </c>
      <c r="M506" s="778"/>
      <c r="N506" s="782"/>
      <c r="P506" s="352"/>
      <c r="Q506" s="773" t="s">
        <v>325</v>
      </c>
      <c r="R506" s="774"/>
      <c r="S506" s="366" t="s">
        <v>326</v>
      </c>
      <c r="T506" s="366"/>
      <c r="U506" s="777" t="s">
        <v>327</v>
      </c>
      <c r="V506" s="778"/>
      <c r="W506" s="779"/>
      <c r="X506" s="777" t="s">
        <v>322</v>
      </c>
      <c r="Y506" s="779"/>
      <c r="Z506" s="780" t="s">
        <v>264</v>
      </c>
      <c r="AA506" s="781"/>
      <c r="AB506" s="777" t="s">
        <v>328</v>
      </c>
      <c r="AC506" s="778"/>
      <c r="AD506" s="782"/>
    </row>
    <row r="507" spans="1:30" s="351" customFormat="1" ht="22.5" customHeight="1">
      <c r="A507" s="775"/>
      <c r="B507" s="776"/>
      <c r="C507" s="759"/>
      <c r="D507" s="760"/>
      <c r="E507" s="756"/>
      <c r="F507" s="757"/>
      <c r="G507" s="761"/>
      <c r="H507" s="750"/>
      <c r="I507" s="751"/>
      <c r="J507" s="754"/>
      <c r="K507" s="755"/>
      <c r="L507" s="756"/>
      <c r="M507" s="757"/>
      <c r="N507" s="758"/>
      <c r="P507" s="352"/>
      <c r="Q507" s="775"/>
      <c r="R507" s="776"/>
      <c r="S507" s="759"/>
      <c r="T507" s="760"/>
      <c r="U507" s="756"/>
      <c r="V507" s="757"/>
      <c r="W507" s="761"/>
      <c r="X507" s="750"/>
      <c r="Y507" s="751"/>
      <c r="Z507" s="754"/>
      <c r="AA507" s="755"/>
      <c r="AB507" s="756"/>
      <c r="AC507" s="757"/>
      <c r="AD507" s="758"/>
    </row>
    <row r="508" spans="1:30" s="351" customFormat="1" ht="22.5" customHeight="1">
      <c r="A508" s="775"/>
      <c r="B508" s="776"/>
      <c r="C508" s="759"/>
      <c r="D508" s="760"/>
      <c r="E508" s="756"/>
      <c r="F508" s="757"/>
      <c r="G508" s="761"/>
      <c r="H508" s="750"/>
      <c r="I508" s="751"/>
      <c r="J508" s="754"/>
      <c r="K508" s="755"/>
      <c r="L508" s="756"/>
      <c r="M508" s="757"/>
      <c r="N508" s="758"/>
      <c r="P508" s="352"/>
      <c r="Q508" s="775"/>
      <c r="R508" s="776"/>
      <c r="S508" s="759"/>
      <c r="T508" s="760"/>
      <c r="U508" s="756"/>
      <c r="V508" s="757"/>
      <c r="W508" s="761"/>
      <c r="X508" s="750"/>
      <c r="Y508" s="751"/>
      <c r="Z508" s="754"/>
      <c r="AA508" s="755"/>
      <c r="AB508" s="756"/>
      <c r="AC508" s="757"/>
      <c r="AD508" s="758"/>
    </row>
    <row r="509" spans="1:30" s="351" customFormat="1" ht="22.5" customHeight="1" thickBot="1">
      <c r="A509" s="775"/>
      <c r="B509" s="776"/>
      <c r="C509" s="747"/>
      <c r="D509" s="748"/>
      <c r="E509" s="732"/>
      <c r="F509" s="733"/>
      <c r="G509" s="749"/>
      <c r="H509" s="750"/>
      <c r="I509" s="751"/>
      <c r="J509" s="752"/>
      <c r="K509" s="753"/>
      <c r="L509" s="732"/>
      <c r="M509" s="733"/>
      <c r="N509" s="734"/>
      <c r="P509" s="352"/>
      <c r="Q509" s="775"/>
      <c r="R509" s="776"/>
      <c r="S509" s="747"/>
      <c r="T509" s="748"/>
      <c r="U509" s="732"/>
      <c r="V509" s="733"/>
      <c r="W509" s="749"/>
      <c r="X509" s="750"/>
      <c r="Y509" s="751"/>
      <c r="Z509" s="752"/>
      <c r="AA509" s="753"/>
      <c r="AB509" s="732"/>
      <c r="AC509" s="733"/>
      <c r="AD509" s="734"/>
    </row>
    <row r="510" spans="1:30" s="351" customFormat="1" ht="22.5" customHeight="1" thickBot="1">
      <c r="A510" s="735" t="s">
        <v>329</v>
      </c>
      <c r="B510" s="736"/>
      <c r="C510" s="737"/>
      <c r="D510" s="738"/>
      <c r="E510" s="739"/>
      <c r="F510" s="739"/>
      <c r="G510" s="740"/>
      <c r="H510" s="741" t="s">
        <v>330</v>
      </c>
      <c r="I510" s="742"/>
      <c r="J510" s="742"/>
      <c r="K510" s="743"/>
      <c r="L510" s="744"/>
      <c r="M510" s="745"/>
      <c r="N510" s="746"/>
      <c r="P510" s="352"/>
      <c r="Q510" s="735" t="s">
        <v>331</v>
      </c>
      <c r="R510" s="736"/>
      <c r="S510" s="737"/>
      <c r="T510" s="738"/>
      <c r="U510" s="739"/>
      <c r="V510" s="739"/>
      <c r="W510" s="740"/>
      <c r="X510" s="741" t="s">
        <v>330</v>
      </c>
      <c r="Y510" s="742"/>
      <c r="Z510" s="742"/>
      <c r="AA510" s="743"/>
      <c r="AB510" s="744"/>
      <c r="AC510" s="745"/>
      <c r="AD510" s="746"/>
    </row>
    <row r="511" spans="1:30" s="351" customFormat="1" ht="22.5" customHeight="1" thickBot="1">
      <c r="A511" s="722" t="s">
        <v>332</v>
      </c>
      <c r="B511" s="723"/>
      <c r="C511" s="723"/>
      <c r="D511" s="723"/>
      <c r="E511" s="723"/>
      <c r="F511" s="724"/>
      <c r="G511" s="725" t="s">
        <v>333</v>
      </c>
      <c r="H511" s="726"/>
      <c r="I511" s="727"/>
      <c r="J511" s="728"/>
      <c r="K511" s="725" t="s">
        <v>334</v>
      </c>
      <c r="L511" s="726"/>
      <c r="M511" s="729"/>
      <c r="N511" s="730"/>
      <c r="P511" s="352"/>
      <c r="Q511" s="722" t="s">
        <v>335</v>
      </c>
      <c r="R511" s="723"/>
      <c r="S511" s="723"/>
      <c r="T511" s="723"/>
      <c r="U511" s="724"/>
      <c r="V511" s="725" t="s">
        <v>333</v>
      </c>
      <c r="W511" s="726"/>
      <c r="X511" s="727"/>
      <c r="Y511" s="728"/>
      <c r="Z511" s="725"/>
      <c r="AA511" s="731"/>
      <c r="AB511" s="367"/>
      <c r="AC511" s="719"/>
      <c r="AD511" s="720"/>
    </row>
    <row r="512" spans="1:30" s="351" customFormat="1" ht="7.5" customHeight="1">
      <c r="A512" s="368"/>
      <c r="B512" s="368"/>
      <c r="C512" s="369"/>
      <c r="D512" s="369"/>
      <c r="E512" s="369"/>
      <c r="F512" s="369"/>
      <c r="G512" s="369"/>
      <c r="H512" s="369"/>
      <c r="I512" s="369"/>
      <c r="J512" s="369"/>
      <c r="K512" s="369"/>
      <c r="L512" s="369"/>
      <c r="M512" s="369"/>
      <c r="N512" s="810"/>
      <c r="P512" s="352"/>
      <c r="Q512" s="370"/>
      <c r="R512" s="370"/>
      <c r="S512" s="371"/>
      <c r="T512" s="371"/>
      <c r="U512" s="371"/>
      <c r="V512" s="371"/>
      <c r="W512" s="370"/>
      <c r="X512" s="371"/>
      <c r="Y512" s="371"/>
      <c r="Z512" s="371"/>
      <c r="AA512" s="372"/>
      <c r="AB512" s="812"/>
      <c r="AC512" s="812"/>
    </row>
    <row r="513" spans="1:30" s="351" customFormat="1">
      <c r="A513" s="373" t="s">
        <v>336</v>
      </c>
      <c r="B513" s="373"/>
      <c r="C513" s="374"/>
      <c r="D513" s="374"/>
      <c r="E513" s="374"/>
      <c r="F513" s="374"/>
      <c r="G513" s="374"/>
      <c r="H513" s="374"/>
      <c r="I513" s="374"/>
      <c r="J513" s="374"/>
      <c r="K513" s="374"/>
      <c r="N513" s="811"/>
      <c r="P513" s="352"/>
      <c r="Q513" s="373" t="s">
        <v>336</v>
      </c>
      <c r="R513" s="373"/>
      <c r="S513" s="374"/>
      <c r="T513" s="371"/>
      <c r="U513" s="371"/>
      <c r="V513" s="371"/>
      <c r="W513" s="371"/>
      <c r="X513" s="371"/>
      <c r="Y513" s="371"/>
      <c r="Z513" s="371"/>
      <c r="AA513" s="372"/>
      <c r="AB513" s="813"/>
      <c r="AC513" s="813"/>
    </row>
    <row r="514" spans="1:30" s="351" customFormat="1">
      <c r="A514" s="373" t="s">
        <v>337</v>
      </c>
      <c r="B514" s="373"/>
      <c r="C514" s="374"/>
      <c r="D514" s="374"/>
      <c r="E514" s="374"/>
      <c r="F514" s="374"/>
      <c r="G514" s="374"/>
      <c r="H514" s="373"/>
      <c r="I514" s="374"/>
      <c r="J514" s="374"/>
      <c r="K514" s="374"/>
      <c r="N514" s="811"/>
      <c r="P514" s="352"/>
      <c r="Q514" s="373" t="s">
        <v>337</v>
      </c>
      <c r="R514" s="373"/>
      <c r="S514" s="374"/>
      <c r="T514" s="372"/>
      <c r="U514" s="372"/>
      <c r="V514" s="372"/>
      <c r="W514" s="372"/>
      <c r="X514" s="372"/>
      <c r="Y514" s="372"/>
      <c r="Z514" s="372"/>
      <c r="AA514" s="372"/>
      <c r="AB514" s="813"/>
      <c r="AC514" s="813"/>
    </row>
    <row r="515" spans="1:30" s="351" customFormat="1" ht="76.900000000000006" customHeight="1">
      <c r="A515" s="373"/>
      <c r="B515" s="373"/>
      <c r="C515" s="374"/>
      <c r="D515" s="374"/>
      <c r="E515" s="374"/>
      <c r="F515" s="374"/>
      <c r="G515" s="374"/>
      <c r="H515" s="374"/>
      <c r="I515" s="374"/>
      <c r="J515" s="374"/>
      <c r="K515" s="374"/>
      <c r="N515" s="811"/>
      <c r="P515" s="352"/>
      <c r="AB515" s="813"/>
      <c r="AC515" s="813"/>
    </row>
    <row r="516" spans="1:30" s="351" customFormat="1" ht="42" customHeight="1">
      <c r="A516" s="721" t="s">
        <v>309</v>
      </c>
      <c r="B516" s="721"/>
      <c r="C516" s="721"/>
      <c r="D516" s="721"/>
      <c r="E516" s="721"/>
      <c r="F516" s="721"/>
      <c r="G516" s="721"/>
      <c r="H516" s="721"/>
      <c r="I516" s="721"/>
      <c r="J516" s="721"/>
      <c r="K516" s="721"/>
      <c r="L516" s="721"/>
      <c r="M516" s="721"/>
      <c r="N516" s="721"/>
      <c r="P516" s="352"/>
      <c r="Q516" s="721" t="s">
        <v>310</v>
      </c>
      <c r="R516" s="721"/>
      <c r="S516" s="721"/>
      <c r="T516" s="721"/>
      <c r="U516" s="721"/>
      <c r="V516" s="721"/>
      <c r="W516" s="721"/>
      <c r="X516" s="721"/>
      <c r="Y516" s="721"/>
      <c r="Z516" s="721"/>
      <c r="AA516" s="721"/>
      <c r="AB516" s="721"/>
      <c r="AC516" s="721"/>
    </row>
    <row r="517" spans="1:30" s="351" customFormat="1" ht="23.25" customHeight="1" thickBot="1">
      <c r="A517" s="353"/>
      <c r="B517" s="354"/>
      <c r="D517" s="814"/>
      <c r="E517" s="814"/>
      <c r="F517" s="814"/>
      <c r="G517" s="814"/>
      <c r="H517" s="814"/>
      <c r="I517" s="814"/>
      <c r="J517" s="814"/>
      <c r="K517" s="814"/>
      <c r="L517" s="815" t="s">
        <v>255</v>
      </c>
      <c r="M517" s="815"/>
      <c r="N517" s="815"/>
      <c r="P517" s="352"/>
      <c r="Q517" s="816"/>
      <c r="R517" s="816"/>
      <c r="S517" s="816"/>
      <c r="T517" s="814"/>
      <c r="U517" s="814"/>
      <c r="V517" s="814"/>
      <c r="W517" s="814"/>
      <c r="X517" s="814"/>
      <c r="Y517" s="814"/>
      <c r="Z517" s="814"/>
      <c r="AA517" s="815" t="s">
        <v>255</v>
      </c>
      <c r="AB517" s="815"/>
      <c r="AC517" s="815"/>
    </row>
    <row r="518" spans="1:30" s="358" customFormat="1" ht="15" customHeight="1">
      <c r="A518" s="355" t="s">
        <v>311</v>
      </c>
      <c r="B518" s="356"/>
      <c r="C518" s="357" t="s">
        <v>271</v>
      </c>
      <c r="D518" s="794">
        <f>②選手情報入力!$E$41</f>
        <v>0</v>
      </c>
      <c r="E518" s="795"/>
      <c r="F518" s="795"/>
      <c r="G518" s="795"/>
      <c r="H518" s="796"/>
      <c r="I518" s="797" t="s">
        <v>312</v>
      </c>
      <c r="J518" s="798"/>
      <c r="K518" s="800">
        <f>①団体情報入力!$D$5</f>
        <v>0</v>
      </c>
      <c r="L518" s="801"/>
      <c r="M518" s="801"/>
      <c r="N518" s="802"/>
      <c r="P518" s="359"/>
      <c r="Q518" s="355" t="s">
        <v>311</v>
      </c>
      <c r="R518" s="356"/>
      <c r="S518" s="357" t="s">
        <v>271</v>
      </c>
      <c r="T518" s="794">
        <f>②選手情報入力!$E$41</f>
        <v>0</v>
      </c>
      <c r="U518" s="795"/>
      <c r="V518" s="795"/>
      <c r="W518" s="795"/>
      <c r="X518" s="796"/>
      <c r="Y518" s="797" t="s">
        <v>312</v>
      </c>
      <c r="Z518" s="798"/>
      <c r="AA518" s="800">
        <f>①団体情報入力!$D$5</f>
        <v>0</v>
      </c>
      <c r="AB518" s="801"/>
      <c r="AC518" s="801"/>
      <c r="AD518" s="802"/>
    </row>
    <row r="519" spans="1:30" s="351" customFormat="1" ht="35.25" customHeight="1" thickBot="1">
      <c r="A519" s="806" t="str">
        <f>IF(②選手情報入力!$B$41="","",②選手情報入力!$B$41)</f>
        <v/>
      </c>
      <c r="B519" s="807"/>
      <c r="C519" s="360" t="s">
        <v>286</v>
      </c>
      <c r="D519" s="808">
        <f>②選手情報入力!$D$41</f>
        <v>0</v>
      </c>
      <c r="E519" s="809"/>
      <c r="F519" s="809"/>
      <c r="G519" s="809"/>
      <c r="H519" s="807"/>
      <c r="I519" s="735"/>
      <c r="J519" s="799"/>
      <c r="K519" s="803"/>
      <c r="L519" s="804"/>
      <c r="M519" s="804"/>
      <c r="N519" s="805"/>
      <c r="P519" s="352"/>
      <c r="Q519" s="806" t="str">
        <f>IF(②選手情報入力!$B$41="","",②選手情報入力!$B$41)</f>
        <v/>
      </c>
      <c r="R519" s="807"/>
      <c r="S519" s="360" t="s">
        <v>286</v>
      </c>
      <c r="T519" s="808">
        <f>②選手情報入力!$D$41</f>
        <v>0</v>
      </c>
      <c r="U519" s="809"/>
      <c r="V519" s="809"/>
      <c r="W519" s="809"/>
      <c r="X519" s="807"/>
      <c r="Y519" s="735"/>
      <c r="Z519" s="799"/>
      <c r="AA519" s="803"/>
      <c r="AB519" s="804"/>
      <c r="AC519" s="804"/>
      <c r="AD519" s="805"/>
    </row>
    <row r="520" spans="1:30" s="351" customFormat="1" ht="30" customHeight="1">
      <c r="A520" s="783" t="s">
        <v>313</v>
      </c>
      <c r="B520" s="784"/>
      <c r="C520" s="783" t="s">
        <v>314</v>
      </c>
      <c r="D520" s="784"/>
      <c r="E520" s="789">
        <f>②選手情報入力!$J$41</f>
        <v>0</v>
      </c>
      <c r="F520" s="789"/>
      <c r="G520" s="361" t="s">
        <v>315</v>
      </c>
      <c r="H520" s="790" t="s">
        <v>316</v>
      </c>
      <c r="I520" s="784"/>
      <c r="J520" s="791"/>
      <c r="K520" s="362"/>
      <c r="L520" s="363" t="s">
        <v>317</v>
      </c>
      <c r="M520" s="364"/>
      <c r="N520" s="365" t="s">
        <v>318</v>
      </c>
      <c r="P520" s="352"/>
      <c r="Q520" s="783" t="s">
        <v>313</v>
      </c>
      <c r="R520" s="784"/>
      <c r="S520" s="783" t="s">
        <v>314</v>
      </c>
      <c r="T520" s="784"/>
      <c r="U520" s="789">
        <f>②選手情報入力!$J$41</f>
        <v>0</v>
      </c>
      <c r="V520" s="789"/>
      <c r="W520" s="361" t="s">
        <v>315</v>
      </c>
      <c r="X520" s="790" t="s">
        <v>316</v>
      </c>
      <c r="Y520" s="784"/>
      <c r="Z520" s="791"/>
      <c r="AA520" s="362"/>
      <c r="AB520" s="363" t="s">
        <v>317</v>
      </c>
      <c r="AC520" s="364"/>
      <c r="AD520" s="365" t="s">
        <v>318</v>
      </c>
    </row>
    <row r="521" spans="1:30" s="351" customFormat="1" ht="15.75" customHeight="1">
      <c r="A521" s="785"/>
      <c r="B521" s="786"/>
      <c r="C521" s="792" t="s">
        <v>321</v>
      </c>
      <c r="D521" s="763"/>
      <c r="E521" s="763"/>
      <c r="F521" s="763"/>
      <c r="G521" s="793"/>
      <c r="H521" s="762" t="s">
        <v>322</v>
      </c>
      <c r="I521" s="763"/>
      <c r="J521" s="793"/>
      <c r="K521" s="762" t="s">
        <v>323</v>
      </c>
      <c r="L521" s="763"/>
      <c r="M521" s="763"/>
      <c r="N521" s="764"/>
      <c r="P521" s="352"/>
      <c r="Q521" s="785"/>
      <c r="R521" s="786"/>
      <c r="S521" s="792" t="s">
        <v>321</v>
      </c>
      <c r="T521" s="763"/>
      <c r="U521" s="763"/>
      <c r="V521" s="763"/>
      <c r="W521" s="793"/>
      <c r="X521" s="762" t="s">
        <v>322</v>
      </c>
      <c r="Y521" s="763"/>
      <c r="Z521" s="793"/>
      <c r="AA521" s="762" t="s">
        <v>323</v>
      </c>
      <c r="AB521" s="763"/>
      <c r="AC521" s="763"/>
      <c r="AD521" s="764"/>
    </row>
    <row r="522" spans="1:30" s="351" customFormat="1" ht="24.75" customHeight="1" thickBot="1">
      <c r="A522" s="787"/>
      <c r="B522" s="788"/>
      <c r="C522" s="765"/>
      <c r="D522" s="766"/>
      <c r="E522" s="766"/>
      <c r="F522" s="766"/>
      <c r="G522" s="767"/>
      <c r="H522" s="768"/>
      <c r="I522" s="769"/>
      <c r="J522" s="770"/>
      <c r="K522" s="771"/>
      <c r="L522" s="766"/>
      <c r="M522" s="766"/>
      <c r="N522" s="772"/>
      <c r="P522" s="352"/>
      <c r="Q522" s="787"/>
      <c r="R522" s="788"/>
      <c r="S522" s="765"/>
      <c r="T522" s="766"/>
      <c r="U522" s="766"/>
      <c r="V522" s="766"/>
      <c r="W522" s="767"/>
      <c r="X522" s="768"/>
      <c r="Y522" s="769"/>
      <c r="Z522" s="770"/>
      <c r="AA522" s="771"/>
      <c r="AB522" s="766"/>
      <c r="AC522" s="766"/>
      <c r="AD522" s="772"/>
    </row>
    <row r="523" spans="1:30" s="351" customFormat="1" ht="15" customHeight="1">
      <c r="A523" s="773" t="s">
        <v>325</v>
      </c>
      <c r="B523" s="774"/>
      <c r="C523" s="366" t="s">
        <v>326</v>
      </c>
      <c r="D523" s="366"/>
      <c r="E523" s="777" t="s">
        <v>327</v>
      </c>
      <c r="F523" s="778"/>
      <c r="G523" s="779"/>
      <c r="H523" s="777" t="s">
        <v>322</v>
      </c>
      <c r="I523" s="779"/>
      <c r="J523" s="780" t="s">
        <v>264</v>
      </c>
      <c r="K523" s="781"/>
      <c r="L523" s="777" t="s">
        <v>328</v>
      </c>
      <c r="M523" s="778"/>
      <c r="N523" s="782"/>
      <c r="P523" s="352"/>
      <c r="Q523" s="773" t="s">
        <v>325</v>
      </c>
      <c r="R523" s="774"/>
      <c r="S523" s="366" t="s">
        <v>326</v>
      </c>
      <c r="T523" s="366"/>
      <c r="U523" s="777" t="s">
        <v>327</v>
      </c>
      <c r="V523" s="778"/>
      <c r="W523" s="779"/>
      <c r="X523" s="777" t="s">
        <v>322</v>
      </c>
      <c r="Y523" s="779"/>
      <c r="Z523" s="780" t="s">
        <v>264</v>
      </c>
      <c r="AA523" s="781"/>
      <c r="AB523" s="777" t="s">
        <v>328</v>
      </c>
      <c r="AC523" s="778"/>
      <c r="AD523" s="782"/>
    </row>
    <row r="524" spans="1:30" s="351" customFormat="1" ht="22.5" customHeight="1">
      <c r="A524" s="775"/>
      <c r="B524" s="776"/>
      <c r="C524" s="759"/>
      <c r="D524" s="760"/>
      <c r="E524" s="756"/>
      <c r="F524" s="757"/>
      <c r="G524" s="761"/>
      <c r="H524" s="750"/>
      <c r="I524" s="751"/>
      <c r="J524" s="754"/>
      <c r="K524" s="755"/>
      <c r="L524" s="756"/>
      <c r="M524" s="757"/>
      <c r="N524" s="758"/>
      <c r="P524" s="352"/>
      <c r="Q524" s="775"/>
      <c r="R524" s="776"/>
      <c r="S524" s="759"/>
      <c r="T524" s="760"/>
      <c r="U524" s="756"/>
      <c r="V524" s="757"/>
      <c r="W524" s="761"/>
      <c r="X524" s="750"/>
      <c r="Y524" s="751"/>
      <c r="Z524" s="754"/>
      <c r="AA524" s="755"/>
      <c r="AB524" s="756"/>
      <c r="AC524" s="757"/>
      <c r="AD524" s="758"/>
    </row>
    <row r="525" spans="1:30" s="351" customFormat="1" ht="22.5" customHeight="1">
      <c r="A525" s="775"/>
      <c r="B525" s="776"/>
      <c r="C525" s="759"/>
      <c r="D525" s="760"/>
      <c r="E525" s="756"/>
      <c r="F525" s="757"/>
      <c r="G525" s="761"/>
      <c r="H525" s="750"/>
      <c r="I525" s="751"/>
      <c r="J525" s="754"/>
      <c r="K525" s="755"/>
      <c r="L525" s="756"/>
      <c r="M525" s="757"/>
      <c r="N525" s="758"/>
      <c r="P525" s="352"/>
      <c r="Q525" s="775"/>
      <c r="R525" s="776"/>
      <c r="S525" s="759"/>
      <c r="T525" s="760"/>
      <c r="U525" s="756"/>
      <c r="V525" s="757"/>
      <c r="W525" s="761"/>
      <c r="X525" s="750"/>
      <c r="Y525" s="751"/>
      <c r="Z525" s="754"/>
      <c r="AA525" s="755"/>
      <c r="AB525" s="756"/>
      <c r="AC525" s="757"/>
      <c r="AD525" s="758"/>
    </row>
    <row r="526" spans="1:30" s="351" customFormat="1" ht="22.5" customHeight="1" thickBot="1">
      <c r="A526" s="775"/>
      <c r="B526" s="776"/>
      <c r="C526" s="747"/>
      <c r="D526" s="748"/>
      <c r="E526" s="732"/>
      <c r="F526" s="733"/>
      <c r="G526" s="749"/>
      <c r="H526" s="750"/>
      <c r="I526" s="751"/>
      <c r="J526" s="752"/>
      <c r="K526" s="753"/>
      <c r="L526" s="732"/>
      <c r="M526" s="733"/>
      <c r="N526" s="734"/>
      <c r="P526" s="352"/>
      <c r="Q526" s="775"/>
      <c r="R526" s="776"/>
      <c r="S526" s="747"/>
      <c r="T526" s="748"/>
      <c r="U526" s="732"/>
      <c r="V526" s="733"/>
      <c r="W526" s="749"/>
      <c r="X526" s="750"/>
      <c r="Y526" s="751"/>
      <c r="Z526" s="752"/>
      <c r="AA526" s="753"/>
      <c r="AB526" s="732"/>
      <c r="AC526" s="733"/>
      <c r="AD526" s="734"/>
    </row>
    <row r="527" spans="1:30" s="351" customFormat="1" ht="22.5" customHeight="1" thickBot="1">
      <c r="A527" s="735" t="s">
        <v>329</v>
      </c>
      <c r="B527" s="736"/>
      <c r="C527" s="737"/>
      <c r="D527" s="738"/>
      <c r="E527" s="739"/>
      <c r="F527" s="739"/>
      <c r="G527" s="740"/>
      <c r="H527" s="741" t="s">
        <v>330</v>
      </c>
      <c r="I527" s="742"/>
      <c r="J527" s="742"/>
      <c r="K527" s="743"/>
      <c r="L527" s="744"/>
      <c r="M527" s="745"/>
      <c r="N527" s="746"/>
      <c r="P527" s="352"/>
      <c r="Q527" s="735" t="s">
        <v>331</v>
      </c>
      <c r="R527" s="736"/>
      <c r="S527" s="737"/>
      <c r="T527" s="738"/>
      <c r="U527" s="739"/>
      <c r="V527" s="739"/>
      <c r="W527" s="740"/>
      <c r="X527" s="741" t="s">
        <v>330</v>
      </c>
      <c r="Y527" s="742"/>
      <c r="Z527" s="742"/>
      <c r="AA527" s="743"/>
      <c r="AB527" s="744"/>
      <c r="AC527" s="745"/>
      <c r="AD527" s="746"/>
    </row>
    <row r="528" spans="1:30" s="351" customFormat="1" ht="22.5" customHeight="1" thickBot="1">
      <c r="A528" s="722" t="s">
        <v>332</v>
      </c>
      <c r="B528" s="723"/>
      <c r="C528" s="723"/>
      <c r="D528" s="723"/>
      <c r="E528" s="723"/>
      <c r="F528" s="724"/>
      <c r="G528" s="725" t="s">
        <v>333</v>
      </c>
      <c r="H528" s="726"/>
      <c r="I528" s="727"/>
      <c r="J528" s="728"/>
      <c r="K528" s="725" t="s">
        <v>334</v>
      </c>
      <c r="L528" s="726"/>
      <c r="M528" s="729"/>
      <c r="N528" s="730"/>
      <c r="P528" s="352"/>
      <c r="Q528" s="722" t="s">
        <v>335</v>
      </c>
      <c r="R528" s="723"/>
      <c r="S528" s="723"/>
      <c r="T528" s="723"/>
      <c r="U528" s="724"/>
      <c r="V528" s="725" t="s">
        <v>333</v>
      </c>
      <c r="W528" s="726"/>
      <c r="X528" s="727"/>
      <c r="Y528" s="728"/>
      <c r="Z528" s="725"/>
      <c r="AA528" s="731"/>
      <c r="AB528" s="367"/>
      <c r="AC528" s="719"/>
      <c r="AD528" s="720"/>
    </row>
    <row r="529" spans="1:30" s="351" customFormat="1" ht="7.5" customHeight="1">
      <c r="A529" s="368"/>
      <c r="B529" s="368"/>
      <c r="C529" s="369"/>
      <c r="D529" s="369"/>
      <c r="E529" s="369"/>
      <c r="F529" s="369"/>
      <c r="G529" s="369"/>
      <c r="H529" s="369"/>
      <c r="I529" s="369"/>
      <c r="J529" s="369"/>
      <c r="K529" s="369"/>
      <c r="L529" s="369"/>
      <c r="M529" s="369"/>
      <c r="N529" s="810"/>
      <c r="P529" s="352"/>
      <c r="Q529" s="370"/>
      <c r="R529" s="370"/>
      <c r="S529" s="371"/>
      <c r="T529" s="371"/>
      <c r="U529" s="371"/>
      <c r="V529" s="371"/>
      <c r="W529" s="370"/>
      <c r="X529" s="371"/>
      <c r="Y529" s="371"/>
      <c r="Z529" s="371"/>
      <c r="AA529" s="372"/>
      <c r="AB529" s="812"/>
      <c r="AC529" s="812"/>
    </row>
    <row r="530" spans="1:30" s="351" customFormat="1">
      <c r="A530" s="373" t="s">
        <v>336</v>
      </c>
      <c r="B530" s="373"/>
      <c r="C530" s="374"/>
      <c r="D530" s="374"/>
      <c r="E530" s="374"/>
      <c r="F530" s="374"/>
      <c r="G530" s="374"/>
      <c r="H530" s="374"/>
      <c r="I530" s="374"/>
      <c r="J530" s="374"/>
      <c r="K530" s="374"/>
      <c r="N530" s="811"/>
      <c r="P530" s="352"/>
      <c r="Q530" s="373" t="s">
        <v>336</v>
      </c>
      <c r="R530" s="373"/>
      <c r="S530" s="374"/>
      <c r="T530" s="371"/>
      <c r="U530" s="371"/>
      <c r="V530" s="371"/>
      <c r="W530" s="371"/>
      <c r="X530" s="371"/>
      <c r="Y530" s="371"/>
      <c r="Z530" s="371"/>
      <c r="AA530" s="372"/>
      <c r="AB530" s="813"/>
      <c r="AC530" s="813"/>
    </row>
    <row r="531" spans="1:30" s="351" customFormat="1">
      <c r="A531" s="373" t="s">
        <v>337</v>
      </c>
      <c r="B531" s="373"/>
      <c r="C531" s="374"/>
      <c r="D531" s="374"/>
      <c r="E531" s="374"/>
      <c r="F531" s="374"/>
      <c r="G531" s="374"/>
      <c r="H531" s="373"/>
      <c r="I531" s="374"/>
      <c r="J531" s="374"/>
      <c r="K531" s="374"/>
      <c r="N531" s="811"/>
      <c r="P531" s="352"/>
      <c r="Q531" s="373" t="s">
        <v>337</v>
      </c>
      <c r="R531" s="373"/>
      <c r="S531" s="374"/>
      <c r="T531" s="372"/>
      <c r="U531" s="372"/>
      <c r="V531" s="372"/>
      <c r="W531" s="372"/>
      <c r="X531" s="372"/>
      <c r="Y531" s="372"/>
      <c r="Z531" s="372"/>
      <c r="AA531" s="372"/>
      <c r="AB531" s="813"/>
      <c r="AC531" s="813"/>
    </row>
    <row r="532" spans="1:30" s="351" customFormat="1">
      <c r="A532" s="373"/>
      <c r="B532" s="373"/>
      <c r="C532" s="374"/>
      <c r="D532" s="374"/>
      <c r="E532" s="374"/>
      <c r="F532" s="374"/>
      <c r="G532" s="374"/>
      <c r="H532" s="374"/>
      <c r="I532" s="374"/>
      <c r="J532" s="374"/>
      <c r="K532" s="374"/>
      <c r="N532" s="811"/>
      <c r="P532" s="352"/>
      <c r="AB532" s="813"/>
      <c r="AC532" s="813"/>
    </row>
    <row r="533" spans="1:30" s="351" customFormat="1" ht="42" customHeight="1">
      <c r="A533" s="721" t="s">
        <v>309</v>
      </c>
      <c r="B533" s="721"/>
      <c r="C533" s="721"/>
      <c r="D533" s="721"/>
      <c r="E533" s="721"/>
      <c r="F533" s="721"/>
      <c r="G533" s="721"/>
      <c r="H533" s="721"/>
      <c r="I533" s="721"/>
      <c r="J533" s="721"/>
      <c r="K533" s="721"/>
      <c r="L533" s="721"/>
      <c r="M533" s="721"/>
      <c r="N533" s="721"/>
      <c r="P533" s="352"/>
      <c r="Q533" s="721" t="s">
        <v>310</v>
      </c>
      <c r="R533" s="721"/>
      <c r="S533" s="721"/>
      <c r="T533" s="721"/>
      <c r="U533" s="721"/>
      <c r="V533" s="721"/>
      <c r="W533" s="721"/>
      <c r="X533" s="721"/>
      <c r="Y533" s="721"/>
      <c r="Z533" s="721"/>
      <c r="AA533" s="721"/>
      <c r="AB533" s="721"/>
      <c r="AC533" s="721"/>
    </row>
    <row r="534" spans="1:30" s="351" customFormat="1" ht="23.25" customHeight="1" thickBot="1">
      <c r="A534" s="353"/>
      <c r="B534" s="354"/>
      <c r="D534" s="814"/>
      <c r="E534" s="814"/>
      <c r="F534" s="814"/>
      <c r="G534" s="814"/>
      <c r="H534" s="814"/>
      <c r="I534" s="814"/>
      <c r="J534" s="814"/>
      <c r="K534" s="814"/>
      <c r="L534" s="815" t="s">
        <v>255</v>
      </c>
      <c r="M534" s="815"/>
      <c r="N534" s="815"/>
      <c r="P534" s="352"/>
      <c r="Q534" s="816"/>
      <c r="R534" s="816"/>
      <c r="S534" s="816"/>
      <c r="T534" s="814"/>
      <c r="U534" s="814"/>
      <c r="V534" s="814"/>
      <c r="W534" s="814"/>
      <c r="X534" s="814"/>
      <c r="Y534" s="814"/>
      <c r="Z534" s="814"/>
      <c r="AA534" s="815" t="s">
        <v>255</v>
      </c>
      <c r="AB534" s="815"/>
      <c r="AC534" s="815"/>
    </row>
    <row r="535" spans="1:30" s="358" customFormat="1" ht="15" customHeight="1">
      <c r="A535" s="355" t="s">
        <v>311</v>
      </c>
      <c r="B535" s="356"/>
      <c r="C535" s="357" t="s">
        <v>271</v>
      </c>
      <c r="D535" s="794">
        <f>②選手情報入力!$E$42</f>
        <v>0</v>
      </c>
      <c r="E535" s="795"/>
      <c r="F535" s="795"/>
      <c r="G535" s="795"/>
      <c r="H535" s="796"/>
      <c r="I535" s="797" t="s">
        <v>312</v>
      </c>
      <c r="J535" s="798"/>
      <c r="K535" s="800">
        <f>①団体情報入力!$D$5</f>
        <v>0</v>
      </c>
      <c r="L535" s="801"/>
      <c r="M535" s="801"/>
      <c r="N535" s="802"/>
      <c r="P535" s="359"/>
      <c r="Q535" s="355" t="s">
        <v>311</v>
      </c>
      <c r="R535" s="356"/>
      <c r="S535" s="357" t="s">
        <v>271</v>
      </c>
      <c r="T535" s="794">
        <f>②選手情報入力!$E$42</f>
        <v>0</v>
      </c>
      <c r="U535" s="795"/>
      <c r="V535" s="795"/>
      <c r="W535" s="795"/>
      <c r="X535" s="796"/>
      <c r="Y535" s="797" t="s">
        <v>312</v>
      </c>
      <c r="Z535" s="798"/>
      <c r="AA535" s="800">
        <f>①団体情報入力!$D$5</f>
        <v>0</v>
      </c>
      <c r="AB535" s="801"/>
      <c r="AC535" s="801"/>
      <c r="AD535" s="802"/>
    </row>
    <row r="536" spans="1:30" s="351" customFormat="1" ht="35.25" customHeight="1" thickBot="1">
      <c r="A536" s="806" t="str">
        <f>IF(②選手情報入力!$B$42="","",②選手情報入力!$B$42)</f>
        <v/>
      </c>
      <c r="B536" s="807"/>
      <c r="C536" s="360" t="s">
        <v>286</v>
      </c>
      <c r="D536" s="808">
        <f>②選手情報入力!$D$42</f>
        <v>0</v>
      </c>
      <c r="E536" s="809"/>
      <c r="F536" s="809"/>
      <c r="G536" s="809"/>
      <c r="H536" s="807"/>
      <c r="I536" s="735"/>
      <c r="J536" s="799"/>
      <c r="K536" s="803"/>
      <c r="L536" s="804"/>
      <c r="M536" s="804"/>
      <c r="N536" s="805"/>
      <c r="P536" s="352"/>
      <c r="Q536" s="806" t="str">
        <f>IF(②選手情報入力!$B$42="","",②選手情報入力!$B$42)</f>
        <v/>
      </c>
      <c r="R536" s="807"/>
      <c r="S536" s="360" t="s">
        <v>286</v>
      </c>
      <c r="T536" s="808">
        <f>②選手情報入力!$D$42</f>
        <v>0</v>
      </c>
      <c r="U536" s="809"/>
      <c r="V536" s="809"/>
      <c r="W536" s="809"/>
      <c r="X536" s="807"/>
      <c r="Y536" s="735"/>
      <c r="Z536" s="799"/>
      <c r="AA536" s="803"/>
      <c r="AB536" s="804"/>
      <c r="AC536" s="804"/>
      <c r="AD536" s="805"/>
    </row>
    <row r="537" spans="1:30" s="351" customFormat="1" ht="30" customHeight="1">
      <c r="A537" s="783" t="s">
        <v>313</v>
      </c>
      <c r="B537" s="784"/>
      <c r="C537" s="783" t="s">
        <v>314</v>
      </c>
      <c r="D537" s="784"/>
      <c r="E537" s="789">
        <f>②選手情報入力!$J$42</f>
        <v>0</v>
      </c>
      <c r="F537" s="789"/>
      <c r="G537" s="361" t="s">
        <v>315</v>
      </c>
      <c r="H537" s="790" t="s">
        <v>316</v>
      </c>
      <c r="I537" s="784"/>
      <c r="J537" s="791"/>
      <c r="K537" s="362"/>
      <c r="L537" s="363" t="s">
        <v>317</v>
      </c>
      <c r="M537" s="364"/>
      <c r="N537" s="365" t="s">
        <v>318</v>
      </c>
      <c r="P537" s="352"/>
      <c r="Q537" s="783" t="s">
        <v>313</v>
      </c>
      <c r="R537" s="784"/>
      <c r="S537" s="783" t="s">
        <v>314</v>
      </c>
      <c r="T537" s="784"/>
      <c r="U537" s="789">
        <f>②選手情報入力!$J$42</f>
        <v>0</v>
      </c>
      <c r="V537" s="789"/>
      <c r="W537" s="361" t="s">
        <v>315</v>
      </c>
      <c r="X537" s="790" t="s">
        <v>316</v>
      </c>
      <c r="Y537" s="784"/>
      <c r="Z537" s="791"/>
      <c r="AA537" s="362"/>
      <c r="AB537" s="363" t="s">
        <v>317</v>
      </c>
      <c r="AC537" s="364"/>
      <c r="AD537" s="365" t="s">
        <v>318</v>
      </c>
    </row>
    <row r="538" spans="1:30" s="351" customFormat="1" ht="15.75" customHeight="1">
      <c r="A538" s="785"/>
      <c r="B538" s="786"/>
      <c r="C538" s="792" t="s">
        <v>321</v>
      </c>
      <c r="D538" s="763"/>
      <c r="E538" s="763"/>
      <c r="F538" s="763"/>
      <c r="G538" s="793"/>
      <c r="H538" s="762" t="s">
        <v>322</v>
      </c>
      <c r="I538" s="763"/>
      <c r="J538" s="793"/>
      <c r="K538" s="762" t="s">
        <v>323</v>
      </c>
      <c r="L538" s="763"/>
      <c r="M538" s="763"/>
      <c r="N538" s="764"/>
      <c r="P538" s="352"/>
      <c r="Q538" s="785"/>
      <c r="R538" s="786"/>
      <c r="S538" s="792" t="s">
        <v>321</v>
      </c>
      <c r="T538" s="763"/>
      <c r="U538" s="763"/>
      <c r="V538" s="763"/>
      <c r="W538" s="793"/>
      <c r="X538" s="762" t="s">
        <v>322</v>
      </c>
      <c r="Y538" s="763"/>
      <c r="Z538" s="793"/>
      <c r="AA538" s="762" t="s">
        <v>323</v>
      </c>
      <c r="AB538" s="763"/>
      <c r="AC538" s="763"/>
      <c r="AD538" s="764"/>
    </row>
    <row r="539" spans="1:30" s="351" customFormat="1" ht="24.75" customHeight="1" thickBot="1">
      <c r="A539" s="787"/>
      <c r="B539" s="788"/>
      <c r="C539" s="765"/>
      <c r="D539" s="766"/>
      <c r="E539" s="766"/>
      <c r="F539" s="766"/>
      <c r="G539" s="767"/>
      <c r="H539" s="768"/>
      <c r="I539" s="769"/>
      <c r="J539" s="770"/>
      <c r="K539" s="771"/>
      <c r="L539" s="766"/>
      <c r="M539" s="766"/>
      <c r="N539" s="772"/>
      <c r="P539" s="352"/>
      <c r="Q539" s="787"/>
      <c r="R539" s="788"/>
      <c r="S539" s="765"/>
      <c r="T539" s="766"/>
      <c r="U539" s="766"/>
      <c r="V539" s="766"/>
      <c r="W539" s="767"/>
      <c r="X539" s="768"/>
      <c r="Y539" s="769"/>
      <c r="Z539" s="770"/>
      <c r="AA539" s="771"/>
      <c r="AB539" s="766"/>
      <c r="AC539" s="766"/>
      <c r="AD539" s="772"/>
    </row>
    <row r="540" spans="1:30" s="351" customFormat="1" ht="15" customHeight="1">
      <c r="A540" s="773" t="s">
        <v>325</v>
      </c>
      <c r="B540" s="774"/>
      <c r="C540" s="366" t="s">
        <v>326</v>
      </c>
      <c r="D540" s="366"/>
      <c r="E540" s="777" t="s">
        <v>327</v>
      </c>
      <c r="F540" s="778"/>
      <c r="G540" s="779"/>
      <c r="H540" s="777" t="s">
        <v>322</v>
      </c>
      <c r="I540" s="779"/>
      <c r="J540" s="780" t="s">
        <v>264</v>
      </c>
      <c r="K540" s="781"/>
      <c r="L540" s="777" t="s">
        <v>328</v>
      </c>
      <c r="M540" s="778"/>
      <c r="N540" s="782"/>
      <c r="P540" s="352"/>
      <c r="Q540" s="773" t="s">
        <v>325</v>
      </c>
      <c r="R540" s="774"/>
      <c r="S540" s="366" t="s">
        <v>326</v>
      </c>
      <c r="T540" s="366"/>
      <c r="U540" s="777" t="s">
        <v>327</v>
      </c>
      <c r="V540" s="778"/>
      <c r="W540" s="779"/>
      <c r="X540" s="777" t="s">
        <v>322</v>
      </c>
      <c r="Y540" s="779"/>
      <c r="Z540" s="780" t="s">
        <v>264</v>
      </c>
      <c r="AA540" s="781"/>
      <c r="AB540" s="777" t="s">
        <v>328</v>
      </c>
      <c r="AC540" s="778"/>
      <c r="AD540" s="782"/>
    </row>
    <row r="541" spans="1:30" s="351" customFormat="1" ht="22.5" customHeight="1">
      <c r="A541" s="775"/>
      <c r="B541" s="776"/>
      <c r="C541" s="759"/>
      <c r="D541" s="760"/>
      <c r="E541" s="756"/>
      <c r="F541" s="757"/>
      <c r="G541" s="761"/>
      <c r="H541" s="750"/>
      <c r="I541" s="751"/>
      <c r="J541" s="754"/>
      <c r="K541" s="755"/>
      <c r="L541" s="756"/>
      <c r="M541" s="757"/>
      <c r="N541" s="758"/>
      <c r="P541" s="352"/>
      <c r="Q541" s="775"/>
      <c r="R541" s="776"/>
      <c r="S541" s="759"/>
      <c r="T541" s="760"/>
      <c r="U541" s="756"/>
      <c r="V541" s="757"/>
      <c r="W541" s="761"/>
      <c r="X541" s="750"/>
      <c r="Y541" s="751"/>
      <c r="Z541" s="754"/>
      <c r="AA541" s="755"/>
      <c r="AB541" s="756"/>
      <c r="AC541" s="757"/>
      <c r="AD541" s="758"/>
    </row>
    <row r="542" spans="1:30" s="351" customFormat="1" ht="22.5" customHeight="1">
      <c r="A542" s="775"/>
      <c r="B542" s="776"/>
      <c r="C542" s="759"/>
      <c r="D542" s="760"/>
      <c r="E542" s="756"/>
      <c r="F542" s="757"/>
      <c r="G542" s="761"/>
      <c r="H542" s="750"/>
      <c r="I542" s="751"/>
      <c r="J542" s="754"/>
      <c r="K542" s="755"/>
      <c r="L542" s="756"/>
      <c r="M542" s="757"/>
      <c r="N542" s="758"/>
      <c r="P542" s="352"/>
      <c r="Q542" s="775"/>
      <c r="R542" s="776"/>
      <c r="S542" s="759"/>
      <c r="T542" s="760"/>
      <c r="U542" s="756"/>
      <c r="V542" s="757"/>
      <c r="W542" s="761"/>
      <c r="X542" s="750"/>
      <c r="Y542" s="751"/>
      <c r="Z542" s="754"/>
      <c r="AA542" s="755"/>
      <c r="AB542" s="756"/>
      <c r="AC542" s="757"/>
      <c r="AD542" s="758"/>
    </row>
    <row r="543" spans="1:30" s="351" customFormat="1" ht="22.5" customHeight="1" thickBot="1">
      <c r="A543" s="775"/>
      <c r="B543" s="776"/>
      <c r="C543" s="747"/>
      <c r="D543" s="748"/>
      <c r="E543" s="732"/>
      <c r="F543" s="733"/>
      <c r="G543" s="749"/>
      <c r="H543" s="750"/>
      <c r="I543" s="751"/>
      <c r="J543" s="752"/>
      <c r="K543" s="753"/>
      <c r="L543" s="732"/>
      <c r="M543" s="733"/>
      <c r="N543" s="734"/>
      <c r="P543" s="352"/>
      <c r="Q543" s="775"/>
      <c r="R543" s="776"/>
      <c r="S543" s="747"/>
      <c r="T543" s="748"/>
      <c r="U543" s="732"/>
      <c r="V543" s="733"/>
      <c r="W543" s="749"/>
      <c r="X543" s="750"/>
      <c r="Y543" s="751"/>
      <c r="Z543" s="752"/>
      <c r="AA543" s="753"/>
      <c r="AB543" s="732"/>
      <c r="AC543" s="733"/>
      <c r="AD543" s="734"/>
    </row>
    <row r="544" spans="1:30" s="351" customFormat="1" ht="22.5" customHeight="1" thickBot="1">
      <c r="A544" s="735" t="s">
        <v>329</v>
      </c>
      <c r="B544" s="736"/>
      <c r="C544" s="737"/>
      <c r="D544" s="738"/>
      <c r="E544" s="739"/>
      <c r="F544" s="739"/>
      <c r="G544" s="740"/>
      <c r="H544" s="741" t="s">
        <v>330</v>
      </c>
      <c r="I544" s="742"/>
      <c r="J544" s="742"/>
      <c r="K544" s="743"/>
      <c r="L544" s="744"/>
      <c r="M544" s="745"/>
      <c r="N544" s="746"/>
      <c r="P544" s="352"/>
      <c r="Q544" s="735" t="s">
        <v>331</v>
      </c>
      <c r="R544" s="736"/>
      <c r="S544" s="737"/>
      <c r="T544" s="738"/>
      <c r="U544" s="739"/>
      <c r="V544" s="739"/>
      <c r="W544" s="740"/>
      <c r="X544" s="741" t="s">
        <v>330</v>
      </c>
      <c r="Y544" s="742"/>
      <c r="Z544" s="742"/>
      <c r="AA544" s="743"/>
      <c r="AB544" s="744"/>
      <c r="AC544" s="745"/>
      <c r="AD544" s="746"/>
    </row>
    <row r="545" spans="1:30" s="351" customFormat="1" ht="22.5" customHeight="1" thickBot="1">
      <c r="A545" s="722" t="s">
        <v>332</v>
      </c>
      <c r="B545" s="723"/>
      <c r="C545" s="723"/>
      <c r="D545" s="723"/>
      <c r="E545" s="723"/>
      <c r="F545" s="724"/>
      <c r="G545" s="725" t="s">
        <v>333</v>
      </c>
      <c r="H545" s="726"/>
      <c r="I545" s="727"/>
      <c r="J545" s="728"/>
      <c r="K545" s="725" t="s">
        <v>334</v>
      </c>
      <c r="L545" s="726"/>
      <c r="M545" s="729"/>
      <c r="N545" s="730"/>
      <c r="P545" s="352"/>
      <c r="Q545" s="722" t="s">
        <v>335</v>
      </c>
      <c r="R545" s="723"/>
      <c r="S545" s="723"/>
      <c r="T545" s="723"/>
      <c r="U545" s="724"/>
      <c r="V545" s="725" t="s">
        <v>333</v>
      </c>
      <c r="W545" s="726"/>
      <c r="X545" s="727"/>
      <c r="Y545" s="728"/>
      <c r="Z545" s="725"/>
      <c r="AA545" s="731"/>
      <c r="AB545" s="367"/>
      <c r="AC545" s="719"/>
      <c r="AD545" s="720"/>
    </row>
    <row r="546" spans="1:30" s="351" customFormat="1" ht="7.5" customHeight="1">
      <c r="A546" s="368"/>
      <c r="B546" s="368"/>
      <c r="C546" s="369"/>
      <c r="D546" s="369"/>
      <c r="E546" s="369"/>
      <c r="F546" s="369"/>
      <c r="G546" s="369"/>
      <c r="H546" s="369"/>
      <c r="I546" s="369"/>
      <c r="J546" s="369"/>
      <c r="K546" s="369"/>
      <c r="L546" s="369"/>
      <c r="M546" s="369"/>
      <c r="N546" s="810"/>
      <c r="P546" s="352"/>
      <c r="Q546" s="370"/>
      <c r="R546" s="370"/>
      <c r="S546" s="371"/>
      <c r="T546" s="371"/>
      <c r="U546" s="371"/>
      <c r="V546" s="371"/>
      <c r="W546" s="370"/>
      <c r="X546" s="371"/>
      <c r="Y546" s="371"/>
      <c r="Z546" s="371"/>
      <c r="AA546" s="372"/>
      <c r="AB546" s="812"/>
      <c r="AC546" s="812"/>
    </row>
    <row r="547" spans="1:30" s="351" customFormat="1">
      <c r="A547" s="373" t="s">
        <v>336</v>
      </c>
      <c r="B547" s="373"/>
      <c r="C547" s="374"/>
      <c r="D547" s="374"/>
      <c r="E547" s="374"/>
      <c r="F547" s="374"/>
      <c r="G547" s="374"/>
      <c r="H547" s="374"/>
      <c r="I547" s="374"/>
      <c r="J547" s="374"/>
      <c r="K547" s="374"/>
      <c r="N547" s="811"/>
      <c r="P547" s="352"/>
      <c r="Q547" s="373" t="s">
        <v>336</v>
      </c>
      <c r="R547" s="373"/>
      <c r="S547" s="374"/>
      <c r="T547" s="371"/>
      <c r="U547" s="371"/>
      <c r="V547" s="371"/>
      <c r="W547" s="371"/>
      <c r="X547" s="371"/>
      <c r="Y547" s="371"/>
      <c r="Z547" s="371"/>
      <c r="AA547" s="372"/>
      <c r="AB547" s="813"/>
      <c r="AC547" s="813"/>
    </row>
    <row r="548" spans="1:30" s="351" customFormat="1">
      <c r="A548" s="373" t="s">
        <v>337</v>
      </c>
      <c r="B548" s="373"/>
      <c r="C548" s="374"/>
      <c r="D548" s="374"/>
      <c r="E548" s="374"/>
      <c r="F548" s="374"/>
      <c r="G548" s="374"/>
      <c r="H548" s="373"/>
      <c r="I548" s="374"/>
      <c r="J548" s="374"/>
      <c r="K548" s="374"/>
      <c r="N548" s="811"/>
      <c r="P548" s="352"/>
      <c r="Q548" s="373" t="s">
        <v>337</v>
      </c>
      <c r="R548" s="373"/>
      <c r="S548" s="374"/>
      <c r="T548" s="372"/>
      <c r="U548" s="372"/>
      <c r="V548" s="372"/>
      <c r="W548" s="372"/>
      <c r="X548" s="372"/>
      <c r="Y548" s="372"/>
      <c r="Z548" s="372"/>
      <c r="AA548" s="372"/>
      <c r="AB548" s="813"/>
      <c r="AC548" s="813"/>
    </row>
    <row r="549" spans="1:30" s="351" customFormat="1" ht="73.900000000000006" customHeight="1">
      <c r="A549" s="373"/>
      <c r="B549" s="373"/>
      <c r="C549" s="374"/>
      <c r="D549" s="374"/>
      <c r="E549" s="374"/>
      <c r="F549" s="374"/>
      <c r="G549" s="374"/>
      <c r="H549" s="374"/>
      <c r="I549" s="374"/>
      <c r="J549" s="374"/>
      <c r="K549" s="374"/>
      <c r="N549" s="811"/>
      <c r="P549" s="352"/>
      <c r="AB549" s="813"/>
      <c r="AC549" s="813"/>
    </row>
    <row r="550" spans="1:30" s="351" customFormat="1" ht="42" customHeight="1">
      <c r="A550" s="721" t="s">
        <v>309</v>
      </c>
      <c r="B550" s="721"/>
      <c r="C550" s="721"/>
      <c r="D550" s="721"/>
      <c r="E550" s="721"/>
      <c r="F550" s="721"/>
      <c r="G550" s="721"/>
      <c r="H550" s="721"/>
      <c r="I550" s="721"/>
      <c r="J550" s="721"/>
      <c r="K550" s="721"/>
      <c r="L550" s="721"/>
      <c r="M550" s="721"/>
      <c r="N550" s="721"/>
      <c r="P550" s="352"/>
      <c r="Q550" s="721" t="s">
        <v>310</v>
      </c>
      <c r="R550" s="721"/>
      <c r="S550" s="721"/>
      <c r="T550" s="721"/>
      <c r="U550" s="721"/>
      <c r="V550" s="721"/>
      <c r="W550" s="721"/>
      <c r="X550" s="721"/>
      <c r="Y550" s="721"/>
      <c r="Z550" s="721"/>
      <c r="AA550" s="721"/>
      <c r="AB550" s="721"/>
      <c r="AC550" s="721"/>
    </row>
    <row r="551" spans="1:30" s="351" customFormat="1" ht="23.25" customHeight="1" thickBot="1">
      <c r="A551" s="353"/>
      <c r="B551" s="354"/>
      <c r="D551" s="814"/>
      <c r="E551" s="814"/>
      <c r="F551" s="814"/>
      <c r="G551" s="814"/>
      <c r="H551" s="814"/>
      <c r="I551" s="814"/>
      <c r="J551" s="814"/>
      <c r="K551" s="814"/>
      <c r="L551" s="815" t="s">
        <v>255</v>
      </c>
      <c r="M551" s="815"/>
      <c r="N551" s="815"/>
      <c r="P551" s="352"/>
      <c r="Q551" s="816"/>
      <c r="R551" s="816"/>
      <c r="S551" s="816"/>
      <c r="T551" s="814"/>
      <c r="U551" s="814"/>
      <c r="V551" s="814"/>
      <c r="W551" s="814"/>
      <c r="X551" s="814"/>
      <c r="Y551" s="814"/>
      <c r="Z551" s="814"/>
      <c r="AA551" s="815" t="s">
        <v>255</v>
      </c>
      <c r="AB551" s="815"/>
      <c r="AC551" s="815"/>
    </row>
    <row r="552" spans="1:30" s="358" customFormat="1" ht="15" customHeight="1">
      <c r="A552" s="355" t="s">
        <v>311</v>
      </c>
      <c r="B552" s="356"/>
      <c r="C552" s="357" t="s">
        <v>271</v>
      </c>
      <c r="D552" s="794">
        <f>②選手情報入力!$E$43</f>
        <v>0</v>
      </c>
      <c r="E552" s="795"/>
      <c r="F552" s="795"/>
      <c r="G552" s="795"/>
      <c r="H552" s="796"/>
      <c r="I552" s="797" t="s">
        <v>312</v>
      </c>
      <c r="J552" s="798"/>
      <c r="K552" s="800">
        <f>①団体情報入力!$D$5</f>
        <v>0</v>
      </c>
      <c r="L552" s="801"/>
      <c r="M552" s="801"/>
      <c r="N552" s="802"/>
      <c r="P552" s="359"/>
      <c r="Q552" s="355" t="s">
        <v>311</v>
      </c>
      <c r="R552" s="356"/>
      <c r="S552" s="357" t="s">
        <v>271</v>
      </c>
      <c r="T552" s="794">
        <f>②選手情報入力!$E$43</f>
        <v>0</v>
      </c>
      <c r="U552" s="795"/>
      <c r="V552" s="795"/>
      <c r="W552" s="795"/>
      <c r="X552" s="796"/>
      <c r="Y552" s="797" t="s">
        <v>312</v>
      </c>
      <c r="Z552" s="798"/>
      <c r="AA552" s="800">
        <f>①団体情報入力!$D$5</f>
        <v>0</v>
      </c>
      <c r="AB552" s="801"/>
      <c r="AC552" s="801"/>
      <c r="AD552" s="802"/>
    </row>
    <row r="553" spans="1:30" s="351" customFormat="1" ht="35.25" customHeight="1" thickBot="1">
      <c r="A553" s="806" t="str">
        <f>IF(②選手情報入力!$B$43="","",②選手情報入力!$B$43)</f>
        <v/>
      </c>
      <c r="B553" s="807"/>
      <c r="C553" s="360" t="s">
        <v>286</v>
      </c>
      <c r="D553" s="808">
        <f>②選手情報入力!$D$43</f>
        <v>0</v>
      </c>
      <c r="E553" s="809"/>
      <c r="F553" s="809"/>
      <c r="G553" s="809"/>
      <c r="H553" s="807"/>
      <c r="I553" s="735"/>
      <c r="J553" s="799"/>
      <c r="K553" s="803"/>
      <c r="L553" s="804"/>
      <c r="M553" s="804"/>
      <c r="N553" s="805"/>
      <c r="P553" s="352"/>
      <c r="Q553" s="806" t="str">
        <f>IF(②選手情報入力!$B$43="","",②選手情報入力!$B$43)</f>
        <v/>
      </c>
      <c r="R553" s="807"/>
      <c r="S553" s="360" t="s">
        <v>286</v>
      </c>
      <c r="T553" s="808">
        <f>②選手情報入力!$D$43</f>
        <v>0</v>
      </c>
      <c r="U553" s="809"/>
      <c r="V553" s="809"/>
      <c r="W553" s="809"/>
      <c r="X553" s="807"/>
      <c r="Y553" s="735"/>
      <c r="Z553" s="799"/>
      <c r="AA553" s="803"/>
      <c r="AB553" s="804"/>
      <c r="AC553" s="804"/>
      <c r="AD553" s="805"/>
    </row>
    <row r="554" spans="1:30" s="351" customFormat="1" ht="30" customHeight="1">
      <c r="A554" s="783" t="s">
        <v>313</v>
      </c>
      <c r="B554" s="784"/>
      <c r="C554" s="783" t="s">
        <v>314</v>
      </c>
      <c r="D554" s="784"/>
      <c r="E554" s="789">
        <f>②選手情報入力!$J$43</f>
        <v>0</v>
      </c>
      <c r="F554" s="789"/>
      <c r="G554" s="361" t="s">
        <v>315</v>
      </c>
      <c r="H554" s="790" t="s">
        <v>316</v>
      </c>
      <c r="I554" s="784"/>
      <c r="J554" s="791"/>
      <c r="K554" s="362"/>
      <c r="L554" s="363" t="s">
        <v>317</v>
      </c>
      <c r="M554" s="364"/>
      <c r="N554" s="365" t="s">
        <v>318</v>
      </c>
      <c r="P554" s="352"/>
      <c r="Q554" s="783" t="s">
        <v>313</v>
      </c>
      <c r="R554" s="784"/>
      <c r="S554" s="783" t="s">
        <v>314</v>
      </c>
      <c r="T554" s="784"/>
      <c r="U554" s="789">
        <f>②選手情報入力!$J$43</f>
        <v>0</v>
      </c>
      <c r="V554" s="789"/>
      <c r="W554" s="361" t="s">
        <v>315</v>
      </c>
      <c r="X554" s="790" t="s">
        <v>316</v>
      </c>
      <c r="Y554" s="784"/>
      <c r="Z554" s="791"/>
      <c r="AA554" s="362"/>
      <c r="AB554" s="363" t="s">
        <v>317</v>
      </c>
      <c r="AC554" s="364"/>
      <c r="AD554" s="365" t="s">
        <v>318</v>
      </c>
    </row>
    <row r="555" spans="1:30" s="351" customFormat="1" ht="15.75" customHeight="1">
      <c r="A555" s="785"/>
      <c r="B555" s="786"/>
      <c r="C555" s="792" t="s">
        <v>321</v>
      </c>
      <c r="D555" s="763"/>
      <c r="E555" s="763"/>
      <c r="F555" s="763"/>
      <c r="G555" s="793"/>
      <c r="H555" s="762" t="s">
        <v>322</v>
      </c>
      <c r="I555" s="763"/>
      <c r="J555" s="793"/>
      <c r="K555" s="762" t="s">
        <v>323</v>
      </c>
      <c r="L555" s="763"/>
      <c r="M555" s="763"/>
      <c r="N555" s="764"/>
      <c r="P555" s="352"/>
      <c r="Q555" s="785"/>
      <c r="R555" s="786"/>
      <c r="S555" s="792" t="s">
        <v>321</v>
      </c>
      <c r="T555" s="763"/>
      <c r="U555" s="763"/>
      <c r="V555" s="763"/>
      <c r="W555" s="793"/>
      <c r="X555" s="762" t="s">
        <v>322</v>
      </c>
      <c r="Y555" s="763"/>
      <c r="Z555" s="793"/>
      <c r="AA555" s="762" t="s">
        <v>323</v>
      </c>
      <c r="AB555" s="763"/>
      <c r="AC555" s="763"/>
      <c r="AD555" s="764"/>
    </row>
    <row r="556" spans="1:30" s="351" customFormat="1" ht="24.75" customHeight="1" thickBot="1">
      <c r="A556" s="787"/>
      <c r="B556" s="788"/>
      <c r="C556" s="765"/>
      <c r="D556" s="766"/>
      <c r="E556" s="766"/>
      <c r="F556" s="766"/>
      <c r="G556" s="767"/>
      <c r="H556" s="768"/>
      <c r="I556" s="769"/>
      <c r="J556" s="770"/>
      <c r="K556" s="771"/>
      <c r="L556" s="766"/>
      <c r="M556" s="766"/>
      <c r="N556" s="772"/>
      <c r="P556" s="352"/>
      <c r="Q556" s="787"/>
      <c r="R556" s="788"/>
      <c r="S556" s="765"/>
      <c r="T556" s="766"/>
      <c r="U556" s="766"/>
      <c r="V556" s="766"/>
      <c r="W556" s="767"/>
      <c r="X556" s="768"/>
      <c r="Y556" s="769"/>
      <c r="Z556" s="770"/>
      <c r="AA556" s="771"/>
      <c r="AB556" s="766"/>
      <c r="AC556" s="766"/>
      <c r="AD556" s="772"/>
    </row>
    <row r="557" spans="1:30" s="351" customFormat="1" ht="15" customHeight="1">
      <c r="A557" s="773" t="s">
        <v>325</v>
      </c>
      <c r="B557" s="774"/>
      <c r="C557" s="366" t="s">
        <v>326</v>
      </c>
      <c r="D557" s="366"/>
      <c r="E557" s="777" t="s">
        <v>327</v>
      </c>
      <c r="F557" s="778"/>
      <c r="G557" s="779"/>
      <c r="H557" s="777" t="s">
        <v>322</v>
      </c>
      <c r="I557" s="779"/>
      <c r="J557" s="780" t="s">
        <v>264</v>
      </c>
      <c r="K557" s="781"/>
      <c r="L557" s="777" t="s">
        <v>328</v>
      </c>
      <c r="M557" s="778"/>
      <c r="N557" s="782"/>
      <c r="P557" s="352"/>
      <c r="Q557" s="773" t="s">
        <v>325</v>
      </c>
      <c r="R557" s="774"/>
      <c r="S557" s="366" t="s">
        <v>326</v>
      </c>
      <c r="T557" s="366"/>
      <c r="U557" s="777" t="s">
        <v>327</v>
      </c>
      <c r="V557" s="778"/>
      <c r="W557" s="779"/>
      <c r="X557" s="777" t="s">
        <v>322</v>
      </c>
      <c r="Y557" s="779"/>
      <c r="Z557" s="780" t="s">
        <v>264</v>
      </c>
      <c r="AA557" s="781"/>
      <c r="AB557" s="777" t="s">
        <v>328</v>
      </c>
      <c r="AC557" s="778"/>
      <c r="AD557" s="782"/>
    </row>
    <row r="558" spans="1:30" s="351" customFormat="1" ht="22.5" customHeight="1">
      <c r="A558" s="775"/>
      <c r="B558" s="776"/>
      <c r="C558" s="759"/>
      <c r="D558" s="760"/>
      <c r="E558" s="756"/>
      <c r="F558" s="757"/>
      <c r="G558" s="761"/>
      <c r="H558" s="750"/>
      <c r="I558" s="751"/>
      <c r="J558" s="754"/>
      <c r="K558" s="755"/>
      <c r="L558" s="756"/>
      <c r="M558" s="757"/>
      <c r="N558" s="758"/>
      <c r="P558" s="352"/>
      <c r="Q558" s="775"/>
      <c r="R558" s="776"/>
      <c r="S558" s="759"/>
      <c r="T558" s="760"/>
      <c r="U558" s="756"/>
      <c r="V558" s="757"/>
      <c r="W558" s="761"/>
      <c r="X558" s="750"/>
      <c r="Y558" s="751"/>
      <c r="Z558" s="754"/>
      <c r="AA558" s="755"/>
      <c r="AB558" s="756"/>
      <c r="AC558" s="757"/>
      <c r="AD558" s="758"/>
    </row>
    <row r="559" spans="1:30" s="351" customFormat="1" ht="22.5" customHeight="1">
      <c r="A559" s="775"/>
      <c r="B559" s="776"/>
      <c r="C559" s="759"/>
      <c r="D559" s="760"/>
      <c r="E559" s="756"/>
      <c r="F559" s="757"/>
      <c r="G559" s="761"/>
      <c r="H559" s="750"/>
      <c r="I559" s="751"/>
      <c r="J559" s="754"/>
      <c r="K559" s="755"/>
      <c r="L559" s="756"/>
      <c r="M559" s="757"/>
      <c r="N559" s="758"/>
      <c r="P559" s="352"/>
      <c r="Q559" s="775"/>
      <c r="R559" s="776"/>
      <c r="S559" s="759"/>
      <c r="T559" s="760"/>
      <c r="U559" s="756"/>
      <c r="V559" s="757"/>
      <c r="W559" s="761"/>
      <c r="X559" s="750"/>
      <c r="Y559" s="751"/>
      <c r="Z559" s="754"/>
      <c r="AA559" s="755"/>
      <c r="AB559" s="756"/>
      <c r="AC559" s="757"/>
      <c r="AD559" s="758"/>
    </row>
    <row r="560" spans="1:30" s="351" customFormat="1" ht="22.5" customHeight="1" thickBot="1">
      <c r="A560" s="775"/>
      <c r="B560" s="776"/>
      <c r="C560" s="747"/>
      <c r="D560" s="748"/>
      <c r="E560" s="732"/>
      <c r="F560" s="733"/>
      <c r="G560" s="749"/>
      <c r="H560" s="750"/>
      <c r="I560" s="751"/>
      <c r="J560" s="752"/>
      <c r="K560" s="753"/>
      <c r="L560" s="732"/>
      <c r="M560" s="733"/>
      <c r="N560" s="734"/>
      <c r="P560" s="352"/>
      <c r="Q560" s="775"/>
      <c r="R560" s="776"/>
      <c r="S560" s="747"/>
      <c r="T560" s="748"/>
      <c r="U560" s="732"/>
      <c r="V560" s="733"/>
      <c r="W560" s="749"/>
      <c r="X560" s="750"/>
      <c r="Y560" s="751"/>
      <c r="Z560" s="752"/>
      <c r="AA560" s="753"/>
      <c r="AB560" s="732"/>
      <c r="AC560" s="733"/>
      <c r="AD560" s="734"/>
    </row>
    <row r="561" spans="1:30" s="351" customFormat="1" ht="22.5" customHeight="1" thickBot="1">
      <c r="A561" s="735" t="s">
        <v>329</v>
      </c>
      <c r="B561" s="736"/>
      <c r="C561" s="737"/>
      <c r="D561" s="738"/>
      <c r="E561" s="739"/>
      <c r="F561" s="739"/>
      <c r="G561" s="740"/>
      <c r="H561" s="741" t="s">
        <v>330</v>
      </c>
      <c r="I561" s="742"/>
      <c r="J561" s="742"/>
      <c r="K561" s="743"/>
      <c r="L561" s="744"/>
      <c r="M561" s="745"/>
      <c r="N561" s="746"/>
      <c r="P561" s="352"/>
      <c r="Q561" s="735" t="s">
        <v>331</v>
      </c>
      <c r="R561" s="736"/>
      <c r="S561" s="737"/>
      <c r="T561" s="738"/>
      <c r="U561" s="739"/>
      <c r="V561" s="739"/>
      <c r="W561" s="740"/>
      <c r="X561" s="741" t="s">
        <v>330</v>
      </c>
      <c r="Y561" s="742"/>
      <c r="Z561" s="742"/>
      <c r="AA561" s="743"/>
      <c r="AB561" s="744"/>
      <c r="AC561" s="745"/>
      <c r="AD561" s="746"/>
    </row>
    <row r="562" spans="1:30" s="351" customFormat="1" ht="22.5" customHeight="1" thickBot="1">
      <c r="A562" s="722" t="s">
        <v>332</v>
      </c>
      <c r="B562" s="723"/>
      <c r="C562" s="723"/>
      <c r="D562" s="723"/>
      <c r="E562" s="723"/>
      <c r="F562" s="724"/>
      <c r="G562" s="725" t="s">
        <v>333</v>
      </c>
      <c r="H562" s="726"/>
      <c r="I562" s="727"/>
      <c r="J562" s="728"/>
      <c r="K562" s="725" t="s">
        <v>334</v>
      </c>
      <c r="L562" s="726"/>
      <c r="M562" s="729"/>
      <c r="N562" s="730"/>
      <c r="P562" s="352"/>
      <c r="Q562" s="722" t="s">
        <v>335</v>
      </c>
      <c r="R562" s="723"/>
      <c r="S562" s="723"/>
      <c r="T562" s="723"/>
      <c r="U562" s="724"/>
      <c r="V562" s="725" t="s">
        <v>333</v>
      </c>
      <c r="W562" s="726"/>
      <c r="X562" s="727"/>
      <c r="Y562" s="728"/>
      <c r="Z562" s="725"/>
      <c r="AA562" s="731"/>
      <c r="AB562" s="367"/>
      <c r="AC562" s="719"/>
      <c r="AD562" s="720"/>
    </row>
    <row r="563" spans="1:30" s="351" customFormat="1" ht="7.5" customHeight="1">
      <c r="A563" s="368"/>
      <c r="B563" s="368"/>
      <c r="C563" s="369"/>
      <c r="D563" s="369"/>
      <c r="E563" s="369"/>
      <c r="F563" s="369"/>
      <c r="G563" s="369"/>
      <c r="H563" s="369"/>
      <c r="I563" s="369"/>
      <c r="J563" s="369"/>
      <c r="K563" s="369"/>
      <c r="L563" s="369"/>
      <c r="M563" s="369"/>
      <c r="N563" s="328"/>
      <c r="P563" s="352"/>
      <c r="Q563" s="370"/>
      <c r="R563" s="370"/>
      <c r="S563" s="371"/>
      <c r="T563" s="371"/>
      <c r="U563" s="371"/>
      <c r="V563" s="371"/>
      <c r="W563" s="370"/>
      <c r="X563" s="371"/>
      <c r="Y563" s="371"/>
      <c r="Z563" s="371"/>
      <c r="AA563" s="372"/>
      <c r="AB563" s="328"/>
      <c r="AC563" s="328"/>
    </row>
    <row r="564" spans="1:30" s="351" customFormat="1">
      <c r="A564" s="373" t="s">
        <v>336</v>
      </c>
      <c r="B564" s="373"/>
      <c r="C564" s="374"/>
      <c r="D564" s="374"/>
      <c r="E564" s="374"/>
      <c r="F564" s="374"/>
      <c r="G564" s="374"/>
      <c r="H564" s="374"/>
      <c r="I564" s="374"/>
      <c r="J564" s="374"/>
      <c r="K564" s="374"/>
      <c r="N564" s="328"/>
      <c r="P564" s="352"/>
      <c r="Q564" s="373" t="s">
        <v>336</v>
      </c>
      <c r="R564" s="373"/>
      <c r="S564" s="374"/>
      <c r="T564" s="371"/>
      <c r="U564" s="371"/>
      <c r="V564" s="371"/>
      <c r="W564" s="371"/>
      <c r="X564" s="371"/>
      <c r="Y564" s="371"/>
      <c r="Z564" s="371"/>
      <c r="AA564" s="372"/>
      <c r="AB564" s="328"/>
      <c r="AC564" s="328"/>
    </row>
    <row r="565" spans="1:30" s="351" customFormat="1">
      <c r="A565" s="373" t="s">
        <v>337</v>
      </c>
      <c r="B565" s="373"/>
      <c r="C565" s="374"/>
      <c r="D565" s="374"/>
      <c r="E565" s="374"/>
      <c r="F565" s="374"/>
      <c r="G565" s="374"/>
      <c r="H565" s="373"/>
      <c r="I565" s="374"/>
      <c r="J565" s="374"/>
      <c r="K565" s="374"/>
      <c r="N565" s="328"/>
      <c r="P565" s="352"/>
      <c r="Q565" s="373" t="s">
        <v>337</v>
      </c>
      <c r="R565" s="373"/>
      <c r="S565" s="374"/>
      <c r="T565" s="372"/>
      <c r="U565" s="372"/>
      <c r="V565" s="372"/>
      <c r="W565" s="372"/>
      <c r="X565" s="372"/>
      <c r="Y565" s="372"/>
      <c r="Z565" s="372"/>
      <c r="AA565" s="372"/>
      <c r="AB565" s="328"/>
      <c r="AC565" s="328"/>
    </row>
    <row r="566" spans="1:30" s="351" customFormat="1" ht="42" customHeight="1">
      <c r="A566" s="721" t="s">
        <v>309</v>
      </c>
      <c r="B566" s="721"/>
      <c r="C566" s="721"/>
      <c r="D566" s="721"/>
      <c r="E566" s="721"/>
      <c r="F566" s="721"/>
      <c r="G566" s="721"/>
      <c r="H566" s="721"/>
      <c r="I566" s="721"/>
      <c r="J566" s="721"/>
      <c r="K566" s="721"/>
      <c r="L566" s="721"/>
      <c r="M566" s="721"/>
      <c r="N566" s="721"/>
      <c r="P566" s="352"/>
      <c r="Q566" s="721" t="s">
        <v>310</v>
      </c>
      <c r="R566" s="721"/>
      <c r="S566" s="721"/>
      <c r="T566" s="721"/>
      <c r="U566" s="721"/>
      <c r="V566" s="721"/>
      <c r="W566" s="721"/>
      <c r="X566" s="721"/>
      <c r="Y566" s="721"/>
      <c r="Z566" s="721"/>
      <c r="AA566" s="721"/>
      <c r="AB566" s="721"/>
      <c r="AC566" s="721"/>
    </row>
    <row r="567" spans="1:30" s="351" customFormat="1" ht="23.25" customHeight="1" thickBot="1">
      <c r="A567" s="353"/>
      <c r="B567" s="354"/>
      <c r="D567" s="814"/>
      <c r="E567" s="814"/>
      <c r="F567" s="814"/>
      <c r="G567" s="814"/>
      <c r="H567" s="814"/>
      <c r="I567" s="814"/>
      <c r="J567" s="814"/>
      <c r="K567" s="814"/>
      <c r="L567" s="815" t="s">
        <v>255</v>
      </c>
      <c r="M567" s="815"/>
      <c r="N567" s="815"/>
      <c r="P567" s="352"/>
      <c r="Q567" s="816"/>
      <c r="R567" s="816"/>
      <c r="S567" s="816"/>
      <c r="T567" s="814"/>
      <c r="U567" s="814"/>
      <c r="V567" s="814"/>
      <c r="W567" s="814"/>
      <c r="X567" s="814"/>
      <c r="Y567" s="814"/>
      <c r="Z567" s="814"/>
      <c r="AA567" s="815" t="s">
        <v>255</v>
      </c>
      <c r="AB567" s="815"/>
      <c r="AC567" s="815"/>
    </row>
    <row r="568" spans="1:30" s="358" customFormat="1" ht="15" customHeight="1">
      <c r="A568" s="355" t="s">
        <v>311</v>
      </c>
      <c r="B568" s="356"/>
      <c r="C568" s="357" t="s">
        <v>271</v>
      </c>
      <c r="D568" s="794">
        <f>②選手情報入力!$E$44</f>
        <v>0</v>
      </c>
      <c r="E568" s="795"/>
      <c r="F568" s="795"/>
      <c r="G568" s="795"/>
      <c r="H568" s="796"/>
      <c r="I568" s="797" t="s">
        <v>312</v>
      </c>
      <c r="J568" s="798"/>
      <c r="K568" s="800">
        <f>①団体情報入力!$D$5</f>
        <v>0</v>
      </c>
      <c r="L568" s="801"/>
      <c r="M568" s="801"/>
      <c r="N568" s="802"/>
      <c r="P568" s="359"/>
      <c r="Q568" s="355" t="s">
        <v>311</v>
      </c>
      <c r="R568" s="356"/>
      <c r="S568" s="357" t="s">
        <v>271</v>
      </c>
      <c r="T568" s="794">
        <f>②選手情報入力!$E$44</f>
        <v>0</v>
      </c>
      <c r="U568" s="795"/>
      <c r="V568" s="795"/>
      <c r="W568" s="795"/>
      <c r="X568" s="796"/>
      <c r="Y568" s="797" t="s">
        <v>312</v>
      </c>
      <c r="Z568" s="798"/>
      <c r="AA568" s="800">
        <f>①団体情報入力!$D$5</f>
        <v>0</v>
      </c>
      <c r="AB568" s="801"/>
      <c r="AC568" s="801"/>
      <c r="AD568" s="802"/>
    </row>
    <row r="569" spans="1:30" s="351" customFormat="1" ht="35.25" customHeight="1" thickBot="1">
      <c r="A569" s="806" t="str">
        <f>IF(②選手情報入力!$B$44="","",②選手情報入力!$B$44)</f>
        <v/>
      </c>
      <c r="B569" s="807"/>
      <c r="C569" s="360" t="s">
        <v>286</v>
      </c>
      <c r="D569" s="808">
        <f>②選手情報入力!$D$44</f>
        <v>0</v>
      </c>
      <c r="E569" s="809"/>
      <c r="F569" s="809"/>
      <c r="G569" s="809"/>
      <c r="H569" s="807"/>
      <c r="I569" s="735"/>
      <c r="J569" s="799"/>
      <c r="K569" s="803"/>
      <c r="L569" s="804"/>
      <c r="M569" s="804"/>
      <c r="N569" s="805"/>
      <c r="P569" s="352"/>
      <c r="Q569" s="806" t="str">
        <f>IF(②選手情報入力!$B$44="","",②選手情報入力!$B$44)</f>
        <v/>
      </c>
      <c r="R569" s="807"/>
      <c r="S569" s="360" t="s">
        <v>286</v>
      </c>
      <c r="T569" s="808">
        <f>②選手情報入力!$D$44</f>
        <v>0</v>
      </c>
      <c r="U569" s="809"/>
      <c r="V569" s="809"/>
      <c r="W569" s="809"/>
      <c r="X569" s="807"/>
      <c r="Y569" s="735"/>
      <c r="Z569" s="799"/>
      <c r="AA569" s="803"/>
      <c r="AB569" s="804"/>
      <c r="AC569" s="804"/>
      <c r="AD569" s="805"/>
    </row>
    <row r="570" spans="1:30" s="351" customFormat="1" ht="30" customHeight="1">
      <c r="A570" s="783" t="s">
        <v>313</v>
      </c>
      <c r="B570" s="784"/>
      <c r="C570" s="783" t="s">
        <v>314</v>
      </c>
      <c r="D570" s="784"/>
      <c r="E570" s="789">
        <f>②選手情報入力!$J$44</f>
        <v>0</v>
      </c>
      <c r="F570" s="789"/>
      <c r="G570" s="361" t="s">
        <v>315</v>
      </c>
      <c r="H570" s="790" t="s">
        <v>316</v>
      </c>
      <c r="I570" s="784"/>
      <c r="J570" s="791"/>
      <c r="K570" s="362"/>
      <c r="L570" s="363" t="s">
        <v>317</v>
      </c>
      <c r="M570" s="364"/>
      <c r="N570" s="365" t="s">
        <v>318</v>
      </c>
      <c r="P570" s="352"/>
      <c r="Q570" s="783" t="s">
        <v>313</v>
      </c>
      <c r="R570" s="784"/>
      <c r="S570" s="783" t="s">
        <v>314</v>
      </c>
      <c r="T570" s="784"/>
      <c r="U570" s="789">
        <f>②選手情報入力!$J$44</f>
        <v>0</v>
      </c>
      <c r="V570" s="789"/>
      <c r="W570" s="361" t="s">
        <v>315</v>
      </c>
      <c r="X570" s="790" t="s">
        <v>316</v>
      </c>
      <c r="Y570" s="784"/>
      <c r="Z570" s="791"/>
      <c r="AA570" s="362"/>
      <c r="AB570" s="363" t="s">
        <v>317</v>
      </c>
      <c r="AC570" s="364"/>
      <c r="AD570" s="365" t="s">
        <v>318</v>
      </c>
    </row>
    <row r="571" spans="1:30" s="351" customFormat="1" ht="15.75" customHeight="1">
      <c r="A571" s="785"/>
      <c r="B571" s="786"/>
      <c r="C571" s="792" t="s">
        <v>321</v>
      </c>
      <c r="D571" s="763"/>
      <c r="E571" s="763"/>
      <c r="F571" s="763"/>
      <c r="G571" s="793"/>
      <c r="H571" s="762" t="s">
        <v>322</v>
      </c>
      <c r="I571" s="763"/>
      <c r="J571" s="793"/>
      <c r="K571" s="762" t="s">
        <v>323</v>
      </c>
      <c r="L571" s="763"/>
      <c r="M571" s="763"/>
      <c r="N571" s="764"/>
      <c r="P571" s="352"/>
      <c r="Q571" s="785"/>
      <c r="R571" s="786"/>
      <c r="S571" s="792" t="s">
        <v>321</v>
      </c>
      <c r="T571" s="763"/>
      <c r="U571" s="763"/>
      <c r="V571" s="763"/>
      <c r="W571" s="793"/>
      <c r="X571" s="762" t="s">
        <v>322</v>
      </c>
      <c r="Y571" s="763"/>
      <c r="Z571" s="793"/>
      <c r="AA571" s="762" t="s">
        <v>323</v>
      </c>
      <c r="AB571" s="763"/>
      <c r="AC571" s="763"/>
      <c r="AD571" s="764"/>
    </row>
    <row r="572" spans="1:30" s="351" customFormat="1" ht="24.75" customHeight="1" thickBot="1">
      <c r="A572" s="787"/>
      <c r="B572" s="788"/>
      <c r="C572" s="765"/>
      <c r="D572" s="766"/>
      <c r="E572" s="766"/>
      <c r="F572" s="766"/>
      <c r="G572" s="767"/>
      <c r="H572" s="768"/>
      <c r="I572" s="769"/>
      <c r="J572" s="770"/>
      <c r="K572" s="771"/>
      <c r="L572" s="766"/>
      <c r="M572" s="766"/>
      <c r="N572" s="772"/>
      <c r="P572" s="352"/>
      <c r="Q572" s="787"/>
      <c r="R572" s="788"/>
      <c r="S572" s="765"/>
      <c r="T572" s="766"/>
      <c r="U572" s="766"/>
      <c r="V572" s="766"/>
      <c r="W572" s="767"/>
      <c r="X572" s="768"/>
      <c r="Y572" s="769"/>
      <c r="Z572" s="770"/>
      <c r="AA572" s="771"/>
      <c r="AB572" s="766"/>
      <c r="AC572" s="766"/>
      <c r="AD572" s="772"/>
    </row>
    <row r="573" spans="1:30" s="351" customFormat="1" ht="15" customHeight="1">
      <c r="A573" s="773" t="s">
        <v>325</v>
      </c>
      <c r="B573" s="774"/>
      <c r="C573" s="366" t="s">
        <v>326</v>
      </c>
      <c r="D573" s="366"/>
      <c r="E573" s="777" t="s">
        <v>327</v>
      </c>
      <c r="F573" s="778"/>
      <c r="G573" s="779"/>
      <c r="H573" s="777" t="s">
        <v>322</v>
      </c>
      <c r="I573" s="779"/>
      <c r="J573" s="780" t="s">
        <v>264</v>
      </c>
      <c r="K573" s="781"/>
      <c r="L573" s="777" t="s">
        <v>328</v>
      </c>
      <c r="M573" s="778"/>
      <c r="N573" s="782"/>
      <c r="P573" s="352"/>
      <c r="Q573" s="773" t="s">
        <v>325</v>
      </c>
      <c r="R573" s="774"/>
      <c r="S573" s="366" t="s">
        <v>326</v>
      </c>
      <c r="T573" s="366"/>
      <c r="U573" s="777" t="s">
        <v>327</v>
      </c>
      <c r="V573" s="778"/>
      <c r="W573" s="779"/>
      <c r="X573" s="777" t="s">
        <v>322</v>
      </c>
      <c r="Y573" s="779"/>
      <c r="Z573" s="780" t="s">
        <v>264</v>
      </c>
      <c r="AA573" s="781"/>
      <c r="AB573" s="777" t="s">
        <v>328</v>
      </c>
      <c r="AC573" s="778"/>
      <c r="AD573" s="782"/>
    </row>
    <row r="574" spans="1:30" s="351" customFormat="1" ht="22.5" customHeight="1">
      <c r="A574" s="775"/>
      <c r="B574" s="776"/>
      <c r="C574" s="759"/>
      <c r="D574" s="760"/>
      <c r="E574" s="756"/>
      <c r="F574" s="757"/>
      <c r="G574" s="761"/>
      <c r="H574" s="750"/>
      <c r="I574" s="751"/>
      <c r="J574" s="754"/>
      <c r="K574" s="755"/>
      <c r="L574" s="756"/>
      <c r="M574" s="757"/>
      <c r="N574" s="758"/>
      <c r="P574" s="352"/>
      <c r="Q574" s="775"/>
      <c r="R574" s="776"/>
      <c r="S574" s="759"/>
      <c r="T574" s="760"/>
      <c r="U574" s="756"/>
      <c r="V574" s="757"/>
      <c r="W574" s="761"/>
      <c r="X574" s="750"/>
      <c r="Y574" s="751"/>
      <c r="Z574" s="754"/>
      <c r="AA574" s="755"/>
      <c r="AB574" s="756"/>
      <c r="AC574" s="757"/>
      <c r="AD574" s="758"/>
    </row>
    <row r="575" spans="1:30" s="351" customFormat="1" ht="22.5" customHeight="1">
      <c r="A575" s="775"/>
      <c r="B575" s="776"/>
      <c r="C575" s="759"/>
      <c r="D575" s="760"/>
      <c r="E575" s="756"/>
      <c r="F575" s="757"/>
      <c r="G575" s="761"/>
      <c r="H575" s="750"/>
      <c r="I575" s="751"/>
      <c r="J575" s="754"/>
      <c r="K575" s="755"/>
      <c r="L575" s="756"/>
      <c r="M575" s="757"/>
      <c r="N575" s="758"/>
      <c r="P575" s="352"/>
      <c r="Q575" s="775"/>
      <c r="R575" s="776"/>
      <c r="S575" s="759"/>
      <c r="T575" s="760"/>
      <c r="U575" s="756"/>
      <c r="V575" s="757"/>
      <c r="W575" s="761"/>
      <c r="X575" s="750"/>
      <c r="Y575" s="751"/>
      <c r="Z575" s="754"/>
      <c r="AA575" s="755"/>
      <c r="AB575" s="756"/>
      <c r="AC575" s="757"/>
      <c r="AD575" s="758"/>
    </row>
    <row r="576" spans="1:30" s="351" customFormat="1" ht="22.5" customHeight="1" thickBot="1">
      <c r="A576" s="775"/>
      <c r="B576" s="776"/>
      <c r="C576" s="747"/>
      <c r="D576" s="748"/>
      <c r="E576" s="732"/>
      <c r="F576" s="733"/>
      <c r="G576" s="749"/>
      <c r="H576" s="750"/>
      <c r="I576" s="751"/>
      <c r="J576" s="752"/>
      <c r="K576" s="753"/>
      <c r="L576" s="732"/>
      <c r="M576" s="733"/>
      <c r="N576" s="734"/>
      <c r="P576" s="352"/>
      <c r="Q576" s="775"/>
      <c r="R576" s="776"/>
      <c r="S576" s="747"/>
      <c r="T576" s="748"/>
      <c r="U576" s="732"/>
      <c r="V576" s="733"/>
      <c r="W576" s="749"/>
      <c r="X576" s="750"/>
      <c r="Y576" s="751"/>
      <c r="Z576" s="752"/>
      <c r="AA576" s="753"/>
      <c r="AB576" s="732"/>
      <c r="AC576" s="733"/>
      <c r="AD576" s="734"/>
    </row>
    <row r="577" spans="1:30" s="351" customFormat="1" ht="22.5" customHeight="1" thickBot="1">
      <c r="A577" s="735" t="s">
        <v>329</v>
      </c>
      <c r="B577" s="736"/>
      <c r="C577" s="737"/>
      <c r="D577" s="738"/>
      <c r="E577" s="739"/>
      <c r="F577" s="739"/>
      <c r="G577" s="740"/>
      <c r="H577" s="741" t="s">
        <v>330</v>
      </c>
      <c r="I577" s="742"/>
      <c r="J577" s="742"/>
      <c r="K577" s="743"/>
      <c r="L577" s="744"/>
      <c r="M577" s="745"/>
      <c r="N577" s="746"/>
      <c r="P577" s="352"/>
      <c r="Q577" s="735" t="s">
        <v>331</v>
      </c>
      <c r="R577" s="736"/>
      <c r="S577" s="737"/>
      <c r="T577" s="738"/>
      <c r="U577" s="739"/>
      <c r="V577" s="739"/>
      <c r="W577" s="740"/>
      <c r="X577" s="741" t="s">
        <v>330</v>
      </c>
      <c r="Y577" s="742"/>
      <c r="Z577" s="742"/>
      <c r="AA577" s="743"/>
      <c r="AB577" s="744"/>
      <c r="AC577" s="745"/>
      <c r="AD577" s="746"/>
    </row>
    <row r="578" spans="1:30" s="351" customFormat="1" ht="22.5" customHeight="1" thickBot="1">
      <c r="A578" s="722" t="s">
        <v>332</v>
      </c>
      <c r="B578" s="723"/>
      <c r="C578" s="723"/>
      <c r="D578" s="723"/>
      <c r="E578" s="723"/>
      <c r="F578" s="724"/>
      <c r="G578" s="725" t="s">
        <v>333</v>
      </c>
      <c r="H578" s="726"/>
      <c r="I578" s="727"/>
      <c r="J578" s="728"/>
      <c r="K578" s="725" t="s">
        <v>334</v>
      </c>
      <c r="L578" s="726"/>
      <c r="M578" s="729"/>
      <c r="N578" s="730"/>
      <c r="P578" s="352"/>
      <c r="Q578" s="722" t="s">
        <v>335</v>
      </c>
      <c r="R578" s="723"/>
      <c r="S578" s="723"/>
      <c r="T578" s="723"/>
      <c r="U578" s="724"/>
      <c r="V578" s="725" t="s">
        <v>333</v>
      </c>
      <c r="W578" s="726"/>
      <c r="X578" s="727"/>
      <c r="Y578" s="728"/>
      <c r="Z578" s="725"/>
      <c r="AA578" s="731"/>
      <c r="AB578" s="367"/>
      <c r="AC578" s="719"/>
      <c r="AD578" s="720"/>
    </row>
    <row r="579" spans="1:30" s="351" customFormat="1" ht="7.5" customHeight="1">
      <c r="A579" s="368"/>
      <c r="B579" s="368"/>
      <c r="C579" s="369"/>
      <c r="D579" s="369"/>
      <c r="E579" s="369"/>
      <c r="F579" s="369"/>
      <c r="G579" s="369"/>
      <c r="H579" s="369"/>
      <c r="I579" s="369"/>
      <c r="J579" s="369"/>
      <c r="K579" s="369"/>
      <c r="L579" s="369"/>
      <c r="M579" s="369"/>
      <c r="N579" s="810"/>
      <c r="P579" s="352"/>
      <c r="Q579" s="370"/>
      <c r="R579" s="370"/>
      <c r="S579" s="371"/>
      <c r="T579" s="371"/>
      <c r="U579" s="371"/>
      <c r="V579" s="371"/>
      <c r="W579" s="370"/>
      <c r="X579" s="371"/>
      <c r="Y579" s="371"/>
      <c r="Z579" s="371"/>
      <c r="AA579" s="372"/>
      <c r="AB579" s="812"/>
      <c r="AC579" s="812"/>
    </row>
    <row r="580" spans="1:30" s="351" customFormat="1">
      <c r="A580" s="373" t="s">
        <v>336</v>
      </c>
      <c r="B580" s="373"/>
      <c r="C580" s="374"/>
      <c r="D580" s="374"/>
      <c r="E580" s="374"/>
      <c r="F580" s="374"/>
      <c r="G580" s="374"/>
      <c r="H580" s="374"/>
      <c r="I580" s="374"/>
      <c r="J580" s="374"/>
      <c r="K580" s="374"/>
      <c r="N580" s="811"/>
      <c r="P580" s="352"/>
      <c r="Q580" s="373" t="s">
        <v>336</v>
      </c>
      <c r="R580" s="373"/>
      <c r="S580" s="374"/>
      <c r="T580" s="371"/>
      <c r="U580" s="371"/>
      <c r="V580" s="371"/>
      <c r="W580" s="371"/>
      <c r="X580" s="371"/>
      <c r="Y580" s="371"/>
      <c r="Z580" s="371"/>
      <c r="AA580" s="372"/>
      <c r="AB580" s="813"/>
      <c r="AC580" s="813"/>
    </row>
    <row r="581" spans="1:30" s="351" customFormat="1">
      <c r="A581" s="373" t="s">
        <v>337</v>
      </c>
      <c r="B581" s="373"/>
      <c r="C581" s="374"/>
      <c r="D581" s="374"/>
      <c r="E581" s="374"/>
      <c r="F581" s="374"/>
      <c r="G581" s="374"/>
      <c r="H581" s="373"/>
      <c r="I581" s="374"/>
      <c r="J581" s="374"/>
      <c r="K581" s="374"/>
      <c r="N581" s="811"/>
      <c r="P581" s="352"/>
      <c r="Q581" s="373" t="s">
        <v>337</v>
      </c>
      <c r="R581" s="373"/>
      <c r="S581" s="374"/>
      <c r="T581" s="372"/>
      <c r="U581" s="372"/>
      <c r="V581" s="372"/>
      <c r="W581" s="372"/>
      <c r="X581" s="372"/>
      <c r="Y581" s="372"/>
      <c r="Z581" s="372"/>
      <c r="AA581" s="372"/>
      <c r="AB581" s="813"/>
      <c r="AC581" s="813"/>
    </row>
    <row r="582" spans="1:30" s="351" customFormat="1" ht="67.900000000000006" customHeight="1">
      <c r="A582" s="373"/>
      <c r="B582" s="373"/>
      <c r="C582" s="374"/>
      <c r="D582" s="374"/>
      <c r="E582" s="374"/>
      <c r="F582" s="374"/>
      <c r="G582" s="374"/>
      <c r="H582" s="374"/>
      <c r="I582" s="374"/>
      <c r="J582" s="374"/>
      <c r="K582" s="374"/>
      <c r="N582" s="811"/>
      <c r="P582" s="352"/>
      <c r="AB582" s="813"/>
      <c r="AC582" s="813"/>
    </row>
    <row r="583" spans="1:30" s="351" customFormat="1" ht="42" customHeight="1">
      <c r="A583" s="721" t="s">
        <v>309</v>
      </c>
      <c r="B583" s="721"/>
      <c r="C583" s="721"/>
      <c r="D583" s="721"/>
      <c r="E583" s="721"/>
      <c r="F583" s="721"/>
      <c r="G583" s="721"/>
      <c r="H583" s="721"/>
      <c r="I583" s="721"/>
      <c r="J583" s="721"/>
      <c r="K583" s="721"/>
      <c r="L583" s="721"/>
      <c r="M583" s="721"/>
      <c r="N583" s="721"/>
      <c r="P583" s="352"/>
      <c r="Q583" s="721" t="s">
        <v>310</v>
      </c>
      <c r="R583" s="721"/>
      <c r="S583" s="721"/>
      <c r="T583" s="721"/>
      <c r="U583" s="721"/>
      <c r="V583" s="721"/>
      <c r="W583" s="721"/>
      <c r="X583" s="721"/>
      <c r="Y583" s="721"/>
      <c r="Z583" s="721"/>
      <c r="AA583" s="721"/>
      <c r="AB583" s="721"/>
      <c r="AC583" s="721"/>
    </row>
    <row r="584" spans="1:30" s="351" customFormat="1" ht="23.25" customHeight="1" thickBot="1">
      <c r="A584" s="353"/>
      <c r="B584" s="354"/>
      <c r="D584" s="814"/>
      <c r="E584" s="814"/>
      <c r="F584" s="814"/>
      <c r="G584" s="814"/>
      <c r="H584" s="814"/>
      <c r="I584" s="814"/>
      <c r="J584" s="814"/>
      <c r="K584" s="814"/>
      <c r="L584" s="815" t="s">
        <v>255</v>
      </c>
      <c r="M584" s="815"/>
      <c r="N584" s="815"/>
      <c r="P584" s="352"/>
      <c r="Q584" s="816"/>
      <c r="R584" s="816"/>
      <c r="S584" s="816"/>
      <c r="T584" s="814"/>
      <c r="U584" s="814"/>
      <c r="V584" s="814"/>
      <c r="W584" s="814"/>
      <c r="X584" s="814"/>
      <c r="Y584" s="814"/>
      <c r="Z584" s="814"/>
      <c r="AA584" s="815" t="s">
        <v>255</v>
      </c>
      <c r="AB584" s="815"/>
      <c r="AC584" s="815"/>
    </row>
    <row r="585" spans="1:30" s="358" customFormat="1" ht="15" customHeight="1">
      <c r="A585" s="355" t="s">
        <v>311</v>
      </c>
      <c r="B585" s="356"/>
      <c r="C585" s="357" t="s">
        <v>271</v>
      </c>
      <c r="D585" s="794">
        <f>②選手情報入力!$E$45</f>
        <v>0</v>
      </c>
      <c r="E585" s="795"/>
      <c r="F585" s="795"/>
      <c r="G585" s="795"/>
      <c r="H585" s="796"/>
      <c r="I585" s="797" t="s">
        <v>312</v>
      </c>
      <c r="J585" s="798"/>
      <c r="K585" s="800">
        <f>①団体情報入力!$D$5</f>
        <v>0</v>
      </c>
      <c r="L585" s="801"/>
      <c r="M585" s="801"/>
      <c r="N585" s="802"/>
      <c r="P585" s="359"/>
      <c r="Q585" s="355" t="s">
        <v>311</v>
      </c>
      <c r="R585" s="356"/>
      <c r="S585" s="357" t="s">
        <v>271</v>
      </c>
      <c r="T585" s="794">
        <f>②選手情報入力!$E$45</f>
        <v>0</v>
      </c>
      <c r="U585" s="795"/>
      <c r="V585" s="795"/>
      <c r="W585" s="795"/>
      <c r="X585" s="796"/>
      <c r="Y585" s="797" t="s">
        <v>312</v>
      </c>
      <c r="Z585" s="798"/>
      <c r="AA585" s="800">
        <f>①団体情報入力!$D$5</f>
        <v>0</v>
      </c>
      <c r="AB585" s="801"/>
      <c r="AC585" s="801"/>
      <c r="AD585" s="802"/>
    </row>
    <row r="586" spans="1:30" s="351" customFormat="1" ht="35.25" customHeight="1" thickBot="1">
      <c r="A586" s="806" t="str">
        <f>IF(②選手情報入力!$B$45="","",②選手情報入力!$B$45)</f>
        <v/>
      </c>
      <c r="B586" s="807"/>
      <c r="C586" s="360" t="s">
        <v>286</v>
      </c>
      <c r="D586" s="808">
        <f>②選手情報入力!$D$45</f>
        <v>0</v>
      </c>
      <c r="E586" s="809"/>
      <c r="F586" s="809"/>
      <c r="G586" s="809"/>
      <c r="H586" s="807"/>
      <c r="I586" s="735"/>
      <c r="J586" s="799"/>
      <c r="K586" s="803"/>
      <c r="L586" s="804"/>
      <c r="M586" s="804"/>
      <c r="N586" s="805"/>
      <c r="P586" s="352"/>
      <c r="Q586" s="806" t="str">
        <f>IF(②選手情報入力!$B$45="","",②選手情報入力!$B$45)</f>
        <v/>
      </c>
      <c r="R586" s="807"/>
      <c r="S586" s="360" t="s">
        <v>286</v>
      </c>
      <c r="T586" s="808">
        <f>②選手情報入力!$D$45</f>
        <v>0</v>
      </c>
      <c r="U586" s="809"/>
      <c r="V586" s="809"/>
      <c r="W586" s="809"/>
      <c r="X586" s="807"/>
      <c r="Y586" s="735"/>
      <c r="Z586" s="799"/>
      <c r="AA586" s="803"/>
      <c r="AB586" s="804"/>
      <c r="AC586" s="804"/>
      <c r="AD586" s="805"/>
    </row>
    <row r="587" spans="1:30" s="351" customFormat="1" ht="30" customHeight="1">
      <c r="A587" s="783" t="s">
        <v>313</v>
      </c>
      <c r="B587" s="784"/>
      <c r="C587" s="783" t="s">
        <v>314</v>
      </c>
      <c r="D587" s="784"/>
      <c r="E587" s="789">
        <f>②選手情報入力!$J$45</f>
        <v>0</v>
      </c>
      <c r="F587" s="789"/>
      <c r="G587" s="361" t="s">
        <v>315</v>
      </c>
      <c r="H587" s="790" t="s">
        <v>316</v>
      </c>
      <c r="I587" s="784"/>
      <c r="J587" s="791"/>
      <c r="K587" s="362"/>
      <c r="L587" s="363" t="s">
        <v>317</v>
      </c>
      <c r="M587" s="364"/>
      <c r="N587" s="365" t="s">
        <v>318</v>
      </c>
      <c r="P587" s="352"/>
      <c r="Q587" s="783" t="s">
        <v>313</v>
      </c>
      <c r="R587" s="784"/>
      <c r="S587" s="783" t="s">
        <v>314</v>
      </c>
      <c r="T587" s="784"/>
      <c r="U587" s="789">
        <f>②選手情報入力!$J$45</f>
        <v>0</v>
      </c>
      <c r="V587" s="789"/>
      <c r="W587" s="361" t="s">
        <v>315</v>
      </c>
      <c r="X587" s="790" t="s">
        <v>316</v>
      </c>
      <c r="Y587" s="784"/>
      <c r="Z587" s="791"/>
      <c r="AA587" s="362"/>
      <c r="AB587" s="363" t="s">
        <v>317</v>
      </c>
      <c r="AC587" s="364"/>
      <c r="AD587" s="365" t="s">
        <v>318</v>
      </c>
    </row>
    <row r="588" spans="1:30" s="351" customFormat="1" ht="15.75" customHeight="1">
      <c r="A588" s="785"/>
      <c r="B588" s="786"/>
      <c r="C588" s="792" t="s">
        <v>321</v>
      </c>
      <c r="D588" s="763"/>
      <c r="E588" s="763"/>
      <c r="F588" s="763"/>
      <c r="G588" s="793"/>
      <c r="H588" s="762" t="s">
        <v>322</v>
      </c>
      <c r="I588" s="763"/>
      <c r="J588" s="793"/>
      <c r="K588" s="762" t="s">
        <v>323</v>
      </c>
      <c r="L588" s="763"/>
      <c r="M588" s="763"/>
      <c r="N588" s="764"/>
      <c r="P588" s="352"/>
      <c r="Q588" s="785"/>
      <c r="R588" s="786"/>
      <c r="S588" s="792" t="s">
        <v>321</v>
      </c>
      <c r="T588" s="763"/>
      <c r="U588" s="763"/>
      <c r="V588" s="763"/>
      <c r="W588" s="793"/>
      <c r="X588" s="762" t="s">
        <v>322</v>
      </c>
      <c r="Y588" s="763"/>
      <c r="Z588" s="793"/>
      <c r="AA588" s="762" t="s">
        <v>323</v>
      </c>
      <c r="AB588" s="763"/>
      <c r="AC588" s="763"/>
      <c r="AD588" s="764"/>
    </row>
    <row r="589" spans="1:30" s="351" customFormat="1" ht="24.75" customHeight="1" thickBot="1">
      <c r="A589" s="787"/>
      <c r="B589" s="788"/>
      <c r="C589" s="765"/>
      <c r="D589" s="766"/>
      <c r="E589" s="766"/>
      <c r="F589" s="766"/>
      <c r="G589" s="767"/>
      <c r="H589" s="768"/>
      <c r="I589" s="769"/>
      <c r="J589" s="770"/>
      <c r="K589" s="771"/>
      <c r="L589" s="766"/>
      <c r="M589" s="766"/>
      <c r="N589" s="772"/>
      <c r="P589" s="352"/>
      <c r="Q589" s="787"/>
      <c r="R589" s="788"/>
      <c r="S589" s="765"/>
      <c r="T589" s="766"/>
      <c r="U589" s="766"/>
      <c r="V589" s="766"/>
      <c r="W589" s="767"/>
      <c r="X589" s="768"/>
      <c r="Y589" s="769"/>
      <c r="Z589" s="770"/>
      <c r="AA589" s="771"/>
      <c r="AB589" s="766"/>
      <c r="AC589" s="766"/>
      <c r="AD589" s="772"/>
    </row>
    <row r="590" spans="1:30" s="351" customFormat="1" ht="15" customHeight="1">
      <c r="A590" s="773" t="s">
        <v>325</v>
      </c>
      <c r="B590" s="774"/>
      <c r="C590" s="366" t="s">
        <v>326</v>
      </c>
      <c r="D590" s="366"/>
      <c r="E590" s="777" t="s">
        <v>327</v>
      </c>
      <c r="F590" s="778"/>
      <c r="G590" s="779"/>
      <c r="H590" s="777" t="s">
        <v>322</v>
      </c>
      <c r="I590" s="779"/>
      <c r="J590" s="780" t="s">
        <v>264</v>
      </c>
      <c r="K590" s="781"/>
      <c r="L590" s="777" t="s">
        <v>328</v>
      </c>
      <c r="M590" s="778"/>
      <c r="N590" s="782"/>
      <c r="P590" s="352"/>
      <c r="Q590" s="773" t="s">
        <v>325</v>
      </c>
      <c r="R590" s="774"/>
      <c r="S590" s="366" t="s">
        <v>326</v>
      </c>
      <c r="T590" s="366"/>
      <c r="U590" s="777" t="s">
        <v>327</v>
      </c>
      <c r="V590" s="778"/>
      <c r="W590" s="779"/>
      <c r="X590" s="777" t="s">
        <v>322</v>
      </c>
      <c r="Y590" s="779"/>
      <c r="Z590" s="780" t="s">
        <v>264</v>
      </c>
      <c r="AA590" s="781"/>
      <c r="AB590" s="777" t="s">
        <v>328</v>
      </c>
      <c r="AC590" s="778"/>
      <c r="AD590" s="782"/>
    </row>
    <row r="591" spans="1:30" s="351" customFormat="1" ht="22.5" customHeight="1">
      <c r="A591" s="775"/>
      <c r="B591" s="776"/>
      <c r="C591" s="759"/>
      <c r="D591" s="760"/>
      <c r="E591" s="756"/>
      <c r="F591" s="757"/>
      <c r="G591" s="761"/>
      <c r="H591" s="750"/>
      <c r="I591" s="751"/>
      <c r="J591" s="754"/>
      <c r="K591" s="755"/>
      <c r="L591" s="756"/>
      <c r="M591" s="757"/>
      <c r="N591" s="758"/>
      <c r="P591" s="352"/>
      <c r="Q591" s="775"/>
      <c r="R591" s="776"/>
      <c r="S591" s="759"/>
      <c r="T591" s="760"/>
      <c r="U591" s="756"/>
      <c r="V591" s="757"/>
      <c r="W591" s="761"/>
      <c r="X591" s="750"/>
      <c r="Y591" s="751"/>
      <c r="Z591" s="754"/>
      <c r="AA591" s="755"/>
      <c r="AB591" s="756"/>
      <c r="AC591" s="757"/>
      <c r="AD591" s="758"/>
    </row>
    <row r="592" spans="1:30" s="351" customFormat="1" ht="22.5" customHeight="1">
      <c r="A592" s="775"/>
      <c r="B592" s="776"/>
      <c r="C592" s="759"/>
      <c r="D592" s="760"/>
      <c r="E592" s="756"/>
      <c r="F592" s="757"/>
      <c r="G592" s="761"/>
      <c r="H592" s="750"/>
      <c r="I592" s="751"/>
      <c r="J592" s="754"/>
      <c r="K592" s="755"/>
      <c r="L592" s="756"/>
      <c r="M592" s="757"/>
      <c r="N592" s="758"/>
      <c r="P592" s="352"/>
      <c r="Q592" s="775"/>
      <c r="R592" s="776"/>
      <c r="S592" s="759"/>
      <c r="T592" s="760"/>
      <c r="U592" s="756"/>
      <c r="V592" s="757"/>
      <c r="W592" s="761"/>
      <c r="X592" s="750"/>
      <c r="Y592" s="751"/>
      <c r="Z592" s="754"/>
      <c r="AA592" s="755"/>
      <c r="AB592" s="756"/>
      <c r="AC592" s="757"/>
      <c r="AD592" s="758"/>
    </row>
    <row r="593" spans="1:30" s="351" customFormat="1" ht="22.5" customHeight="1" thickBot="1">
      <c r="A593" s="775"/>
      <c r="B593" s="776"/>
      <c r="C593" s="747"/>
      <c r="D593" s="748"/>
      <c r="E593" s="732"/>
      <c r="F593" s="733"/>
      <c r="G593" s="749"/>
      <c r="H593" s="750"/>
      <c r="I593" s="751"/>
      <c r="J593" s="752"/>
      <c r="K593" s="753"/>
      <c r="L593" s="732"/>
      <c r="M593" s="733"/>
      <c r="N593" s="734"/>
      <c r="P593" s="352"/>
      <c r="Q593" s="775"/>
      <c r="R593" s="776"/>
      <c r="S593" s="747"/>
      <c r="T593" s="748"/>
      <c r="U593" s="732"/>
      <c r="V593" s="733"/>
      <c r="W593" s="749"/>
      <c r="X593" s="750"/>
      <c r="Y593" s="751"/>
      <c r="Z593" s="752"/>
      <c r="AA593" s="753"/>
      <c r="AB593" s="732"/>
      <c r="AC593" s="733"/>
      <c r="AD593" s="734"/>
    </row>
    <row r="594" spans="1:30" s="351" customFormat="1" ht="22.5" customHeight="1" thickBot="1">
      <c r="A594" s="735" t="s">
        <v>329</v>
      </c>
      <c r="B594" s="736"/>
      <c r="C594" s="737"/>
      <c r="D594" s="738"/>
      <c r="E594" s="739"/>
      <c r="F594" s="739"/>
      <c r="G594" s="740"/>
      <c r="H594" s="741" t="s">
        <v>330</v>
      </c>
      <c r="I594" s="742"/>
      <c r="J594" s="742"/>
      <c r="K594" s="743"/>
      <c r="L594" s="744"/>
      <c r="M594" s="745"/>
      <c r="N594" s="746"/>
      <c r="P594" s="352"/>
      <c r="Q594" s="735" t="s">
        <v>331</v>
      </c>
      <c r="R594" s="736"/>
      <c r="S594" s="737"/>
      <c r="T594" s="738"/>
      <c r="U594" s="739"/>
      <c r="V594" s="739"/>
      <c r="W594" s="740"/>
      <c r="X594" s="741" t="s">
        <v>330</v>
      </c>
      <c r="Y594" s="742"/>
      <c r="Z594" s="742"/>
      <c r="AA594" s="743"/>
      <c r="AB594" s="744"/>
      <c r="AC594" s="745"/>
      <c r="AD594" s="746"/>
    </row>
    <row r="595" spans="1:30" s="351" customFormat="1" ht="22.5" customHeight="1" thickBot="1">
      <c r="A595" s="722" t="s">
        <v>332</v>
      </c>
      <c r="B595" s="723"/>
      <c r="C595" s="723"/>
      <c r="D595" s="723"/>
      <c r="E595" s="723"/>
      <c r="F595" s="724"/>
      <c r="G595" s="725" t="s">
        <v>333</v>
      </c>
      <c r="H595" s="726"/>
      <c r="I595" s="727"/>
      <c r="J595" s="728"/>
      <c r="K595" s="725" t="s">
        <v>334</v>
      </c>
      <c r="L595" s="726"/>
      <c r="M595" s="729"/>
      <c r="N595" s="730"/>
      <c r="P595" s="352"/>
      <c r="Q595" s="722" t="s">
        <v>335</v>
      </c>
      <c r="R595" s="723"/>
      <c r="S595" s="723"/>
      <c r="T595" s="723"/>
      <c r="U595" s="724"/>
      <c r="V595" s="725" t="s">
        <v>333</v>
      </c>
      <c r="W595" s="726"/>
      <c r="X595" s="727"/>
      <c r="Y595" s="728"/>
      <c r="Z595" s="725"/>
      <c r="AA595" s="731"/>
      <c r="AB595" s="367"/>
      <c r="AC595" s="719"/>
      <c r="AD595" s="720"/>
    </row>
    <row r="596" spans="1:30" s="351" customFormat="1" ht="7.5" customHeight="1">
      <c r="A596" s="368"/>
      <c r="B596" s="368"/>
      <c r="C596" s="369"/>
      <c r="D596" s="369"/>
      <c r="E596" s="369"/>
      <c r="F596" s="369"/>
      <c r="G596" s="369"/>
      <c r="H596" s="369"/>
      <c r="I596" s="369"/>
      <c r="J596" s="369"/>
      <c r="K596" s="369"/>
      <c r="L596" s="369"/>
      <c r="M596" s="369"/>
      <c r="N596" s="328"/>
      <c r="P596" s="352"/>
      <c r="Q596" s="370"/>
      <c r="R596" s="370"/>
      <c r="S596" s="371"/>
      <c r="T596" s="371"/>
      <c r="U596" s="371"/>
      <c r="V596" s="371"/>
      <c r="W596" s="370"/>
      <c r="X596" s="371"/>
      <c r="Y596" s="371"/>
      <c r="Z596" s="371"/>
      <c r="AA596" s="372"/>
      <c r="AB596" s="328"/>
      <c r="AC596" s="328"/>
    </row>
    <row r="597" spans="1:30" s="351" customFormat="1">
      <c r="A597" s="373" t="s">
        <v>336</v>
      </c>
      <c r="B597" s="373"/>
      <c r="C597" s="374"/>
      <c r="D597" s="374"/>
      <c r="E597" s="374"/>
      <c r="F597" s="374"/>
      <c r="G597" s="374"/>
      <c r="H597" s="374"/>
      <c r="I597" s="374"/>
      <c r="J597" s="374"/>
      <c r="K597" s="374"/>
      <c r="N597" s="328"/>
      <c r="P597" s="352"/>
      <c r="Q597" s="373" t="s">
        <v>336</v>
      </c>
      <c r="R597" s="373"/>
      <c r="S597" s="374"/>
      <c r="T597" s="371"/>
      <c r="U597" s="371"/>
      <c r="V597" s="371"/>
      <c r="W597" s="371"/>
      <c r="X597" s="371"/>
      <c r="Y597" s="371"/>
      <c r="Z597" s="371"/>
      <c r="AA597" s="372"/>
      <c r="AB597" s="328"/>
      <c r="AC597" s="328"/>
    </row>
    <row r="598" spans="1:30" s="351" customFormat="1">
      <c r="A598" s="373" t="s">
        <v>337</v>
      </c>
      <c r="B598" s="373"/>
      <c r="C598" s="374"/>
      <c r="D598" s="374"/>
      <c r="E598" s="374"/>
      <c r="F598" s="374"/>
      <c r="G598" s="374"/>
      <c r="H598" s="373"/>
      <c r="I598" s="374"/>
      <c r="J598" s="374"/>
      <c r="K598" s="374"/>
      <c r="N598" s="328"/>
      <c r="P598" s="352"/>
      <c r="Q598" s="373" t="s">
        <v>337</v>
      </c>
      <c r="R598" s="373"/>
      <c r="S598" s="374"/>
      <c r="T598" s="372"/>
      <c r="U598" s="372"/>
      <c r="V598" s="372"/>
      <c r="W598" s="372"/>
      <c r="X598" s="372"/>
      <c r="Y598" s="372"/>
      <c r="Z598" s="372"/>
      <c r="AA598" s="372"/>
      <c r="AB598" s="328"/>
      <c r="AC598" s="328"/>
    </row>
    <row r="599" spans="1:30" s="351" customFormat="1" ht="42" customHeight="1">
      <c r="A599" s="721" t="s">
        <v>309</v>
      </c>
      <c r="B599" s="721"/>
      <c r="C599" s="721"/>
      <c r="D599" s="721"/>
      <c r="E599" s="721"/>
      <c r="F599" s="721"/>
      <c r="G599" s="721"/>
      <c r="H599" s="721"/>
      <c r="I599" s="721"/>
      <c r="J599" s="721"/>
      <c r="K599" s="721"/>
      <c r="L599" s="721"/>
      <c r="M599" s="721"/>
      <c r="N599" s="721"/>
      <c r="P599" s="352"/>
      <c r="Q599" s="721" t="s">
        <v>310</v>
      </c>
      <c r="R599" s="721"/>
      <c r="S599" s="721"/>
      <c r="T599" s="721"/>
      <c r="U599" s="721"/>
      <c r="V599" s="721"/>
      <c r="W599" s="721"/>
      <c r="X599" s="721"/>
      <c r="Y599" s="721"/>
      <c r="Z599" s="721"/>
      <c r="AA599" s="721"/>
      <c r="AB599" s="721"/>
      <c r="AC599" s="721"/>
    </row>
    <row r="600" spans="1:30" s="351" customFormat="1" ht="23.25" customHeight="1" thickBot="1">
      <c r="A600" s="353"/>
      <c r="B600" s="354"/>
      <c r="D600" s="814"/>
      <c r="E600" s="814"/>
      <c r="F600" s="814"/>
      <c r="G600" s="814"/>
      <c r="H600" s="814"/>
      <c r="I600" s="814"/>
      <c r="J600" s="814"/>
      <c r="K600" s="814"/>
      <c r="L600" s="815" t="s">
        <v>255</v>
      </c>
      <c r="M600" s="815"/>
      <c r="N600" s="815"/>
      <c r="P600" s="352"/>
      <c r="Q600" s="816"/>
      <c r="R600" s="816"/>
      <c r="S600" s="816"/>
      <c r="T600" s="814"/>
      <c r="U600" s="814"/>
      <c r="V600" s="814"/>
      <c r="W600" s="814"/>
      <c r="X600" s="814"/>
      <c r="Y600" s="814"/>
      <c r="Z600" s="814"/>
      <c r="AA600" s="815" t="s">
        <v>255</v>
      </c>
      <c r="AB600" s="815"/>
      <c r="AC600" s="815"/>
    </row>
    <row r="601" spans="1:30" s="358" customFormat="1" ht="15" customHeight="1">
      <c r="A601" s="355" t="s">
        <v>311</v>
      </c>
      <c r="B601" s="356"/>
      <c r="C601" s="357" t="s">
        <v>271</v>
      </c>
      <c r="D601" s="794">
        <f>②選手情報入力!$E$46</f>
        <v>0</v>
      </c>
      <c r="E601" s="795"/>
      <c r="F601" s="795"/>
      <c r="G601" s="795"/>
      <c r="H601" s="796"/>
      <c r="I601" s="797" t="s">
        <v>312</v>
      </c>
      <c r="J601" s="798"/>
      <c r="K601" s="800">
        <f>①団体情報入力!$D$5</f>
        <v>0</v>
      </c>
      <c r="L601" s="801"/>
      <c r="M601" s="801"/>
      <c r="N601" s="802"/>
      <c r="P601" s="359"/>
      <c r="Q601" s="355" t="s">
        <v>311</v>
      </c>
      <c r="R601" s="356"/>
      <c r="S601" s="357" t="s">
        <v>271</v>
      </c>
      <c r="T601" s="794">
        <f>②選手情報入力!$E$46</f>
        <v>0</v>
      </c>
      <c r="U601" s="795"/>
      <c r="V601" s="795"/>
      <c r="W601" s="795"/>
      <c r="X601" s="796"/>
      <c r="Y601" s="797" t="s">
        <v>312</v>
      </c>
      <c r="Z601" s="798"/>
      <c r="AA601" s="800">
        <f>①団体情報入力!$D$5</f>
        <v>0</v>
      </c>
      <c r="AB601" s="801"/>
      <c r="AC601" s="801"/>
      <c r="AD601" s="802"/>
    </row>
    <row r="602" spans="1:30" s="351" customFormat="1" ht="35.25" customHeight="1" thickBot="1">
      <c r="A602" s="806" t="str">
        <f>IF(②選手情報入力!$B$46="","",②選手情報入力!$B$46)</f>
        <v/>
      </c>
      <c r="B602" s="807"/>
      <c r="C602" s="360" t="s">
        <v>286</v>
      </c>
      <c r="D602" s="808">
        <f>②選手情報入力!$D$46</f>
        <v>0</v>
      </c>
      <c r="E602" s="809"/>
      <c r="F602" s="809"/>
      <c r="G602" s="809"/>
      <c r="H602" s="807"/>
      <c r="I602" s="735"/>
      <c r="J602" s="799"/>
      <c r="K602" s="803"/>
      <c r="L602" s="804"/>
      <c r="M602" s="804"/>
      <c r="N602" s="805"/>
      <c r="P602" s="352"/>
      <c r="Q602" s="806" t="str">
        <f>IF(②選手情報入力!$B$46="","",②選手情報入力!$B$46)</f>
        <v/>
      </c>
      <c r="R602" s="807"/>
      <c r="S602" s="360" t="s">
        <v>286</v>
      </c>
      <c r="T602" s="808">
        <f>②選手情報入力!$D$46</f>
        <v>0</v>
      </c>
      <c r="U602" s="809"/>
      <c r="V602" s="809"/>
      <c r="W602" s="809"/>
      <c r="X602" s="807"/>
      <c r="Y602" s="735"/>
      <c r="Z602" s="799"/>
      <c r="AA602" s="803"/>
      <c r="AB602" s="804"/>
      <c r="AC602" s="804"/>
      <c r="AD602" s="805"/>
    </row>
    <row r="603" spans="1:30" s="351" customFormat="1" ht="30" customHeight="1">
      <c r="A603" s="783" t="s">
        <v>313</v>
      </c>
      <c r="B603" s="784"/>
      <c r="C603" s="783" t="s">
        <v>314</v>
      </c>
      <c r="D603" s="784"/>
      <c r="E603" s="789">
        <f>②選手情報入力!$J$46</f>
        <v>0</v>
      </c>
      <c r="F603" s="789"/>
      <c r="G603" s="361" t="s">
        <v>315</v>
      </c>
      <c r="H603" s="790" t="s">
        <v>316</v>
      </c>
      <c r="I603" s="784"/>
      <c r="J603" s="791"/>
      <c r="K603" s="362"/>
      <c r="L603" s="363" t="s">
        <v>317</v>
      </c>
      <c r="M603" s="364"/>
      <c r="N603" s="365" t="s">
        <v>318</v>
      </c>
      <c r="P603" s="352"/>
      <c r="Q603" s="783" t="s">
        <v>313</v>
      </c>
      <c r="R603" s="784"/>
      <c r="S603" s="783" t="s">
        <v>314</v>
      </c>
      <c r="T603" s="784"/>
      <c r="U603" s="789">
        <f>②選手情報入力!$J$46</f>
        <v>0</v>
      </c>
      <c r="V603" s="789"/>
      <c r="W603" s="361" t="s">
        <v>315</v>
      </c>
      <c r="X603" s="790" t="s">
        <v>316</v>
      </c>
      <c r="Y603" s="784"/>
      <c r="Z603" s="791"/>
      <c r="AA603" s="362"/>
      <c r="AB603" s="363" t="s">
        <v>317</v>
      </c>
      <c r="AC603" s="364"/>
      <c r="AD603" s="365" t="s">
        <v>318</v>
      </c>
    </row>
    <row r="604" spans="1:30" s="351" customFormat="1" ht="15.75" customHeight="1">
      <c r="A604" s="785"/>
      <c r="B604" s="786"/>
      <c r="C604" s="792" t="s">
        <v>321</v>
      </c>
      <c r="D604" s="763"/>
      <c r="E604" s="763"/>
      <c r="F604" s="763"/>
      <c r="G604" s="793"/>
      <c r="H604" s="762" t="s">
        <v>322</v>
      </c>
      <c r="I604" s="763"/>
      <c r="J604" s="793"/>
      <c r="K604" s="762" t="s">
        <v>323</v>
      </c>
      <c r="L604" s="763"/>
      <c r="M604" s="763"/>
      <c r="N604" s="764"/>
      <c r="P604" s="352"/>
      <c r="Q604" s="785"/>
      <c r="R604" s="786"/>
      <c r="S604" s="792" t="s">
        <v>321</v>
      </c>
      <c r="T604" s="763"/>
      <c r="U604" s="763"/>
      <c r="V604" s="763"/>
      <c r="W604" s="793"/>
      <c r="X604" s="762" t="s">
        <v>322</v>
      </c>
      <c r="Y604" s="763"/>
      <c r="Z604" s="793"/>
      <c r="AA604" s="762" t="s">
        <v>323</v>
      </c>
      <c r="AB604" s="763"/>
      <c r="AC604" s="763"/>
      <c r="AD604" s="764"/>
    </row>
    <row r="605" spans="1:30" s="351" customFormat="1" ht="24.75" customHeight="1" thickBot="1">
      <c r="A605" s="787"/>
      <c r="B605" s="788"/>
      <c r="C605" s="765"/>
      <c r="D605" s="766"/>
      <c r="E605" s="766"/>
      <c r="F605" s="766"/>
      <c r="G605" s="767"/>
      <c r="H605" s="768"/>
      <c r="I605" s="769"/>
      <c r="J605" s="770"/>
      <c r="K605" s="771"/>
      <c r="L605" s="766"/>
      <c r="M605" s="766"/>
      <c r="N605" s="772"/>
      <c r="P605" s="352"/>
      <c r="Q605" s="787"/>
      <c r="R605" s="788"/>
      <c r="S605" s="765"/>
      <c r="T605" s="766"/>
      <c r="U605" s="766"/>
      <c r="V605" s="766"/>
      <c r="W605" s="767"/>
      <c r="X605" s="768"/>
      <c r="Y605" s="769"/>
      <c r="Z605" s="770"/>
      <c r="AA605" s="771"/>
      <c r="AB605" s="766"/>
      <c r="AC605" s="766"/>
      <c r="AD605" s="772"/>
    </row>
    <row r="606" spans="1:30" s="351" customFormat="1" ht="15" customHeight="1">
      <c r="A606" s="773" t="s">
        <v>325</v>
      </c>
      <c r="B606" s="774"/>
      <c r="C606" s="366" t="s">
        <v>326</v>
      </c>
      <c r="D606" s="366"/>
      <c r="E606" s="777" t="s">
        <v>327</v>
      </c>
      <c r="F606" s="778"/>
      <c r="G606" s="779"/>
      <c r="H606" s="777" t="s">
        <v>322</v>
      </c>
      <c r="I606" s="779"/>
      <c r="J606" s="780" t="s">
        <v>264</v>
      </c>
      <c r="K606" s="781"/>
      <c r="L606" s="777" t="s">
        <v>328</v>
      </c>
      <c r="M606" s="778"/>
      <c r="N606" s="782"/>
      <c r="P606" s="352"/>
      <c r="Q606" s="773" t="s">
        <v>325</v>
      </c>
      <c r="R606" s="774"/>
      <c r="S606" s="366" t="s">
        <v>326</v>
      </c>
      <c r="T606" s="366"/>
      <c r="U606" s="777" t="s">
        <v>327</v>
      </c>
      <c r="V606" s="778"/>
      <c r="W606" s="779"/>
      <c r="X606" s="777" t="s">
        <v>322</v>
      </c>
      <c r="Y606" s="779"/>
      <c r="Z606" s="780" t="s">
        <v>264</v>
      </c>
      <c r="AA606" s="781"/>
      <c r="AB606" s="777" t="s">
        <v>328</v>
      </c>
      <c r="AC606" s="778"/>
      <c r="AD606" s="782"/>
    </row>
    <row r="607" spans="1:30" s="351" customFormat="1" ht="22.5" customHeight="1">
      <c r="A607" s="775"/>
      <c r="B607" s="776"/>
      <c r="C607" s="759"/>
      <c r="D607" s="760"/>
      <c r="E607" s="756"/>
      <c r="F607" s="757"/>
      <c r="G607" s="761"/>
      <c r="H607" s="750"/>
      <c r="I607" s="751"/>
      <c r="J607" s="754"/>
      <c r="K607" s="755"/>
      <c r="L607" s="756"/>
      <c r="M607" s="757"/>
      <c r="N607" s="758"/>
      <c r="P607" s="352"/>
      <c r="Q607" s="775"/>
      <c r="R607" s="776"/>
      <c r="S607" s="759"/>
      <c r="T607" s="760"/>
      <c r="U607" s="756"/>
      <c r="V607" s="757"/>
      <c r="W607" s="761"/>
      <c r="X607" s="750"/>
      <c r="Y607" s="751"/>
      <c r="Z607" s="754"/>
      <c r="AA607" s="755"/>
      <c r="AB607" s="756"/>
      <c r="AC607" s="757"/>
      <c r="AD607" s="758"/>
    </row>
    <row r="608" spans="1:30" s="351" customFormat="1" ht="22.5" customHeight="1">
      <c r="A608" s="775"/>
      <c r="B608" s="776"/>
      <c r="C608" s="759"/>
      <c r="D608" s="760"/>
      <c r="E608" s="756"/>
      <c r="F608" s="757"/>
      <c r="G608" s="761"/>
      <c r="H608" s="750"/>
      <c r="I608" s="751"/>
      <c r="J608" s="754"/>
      <c r="K608" s="755"/>
      <c r="L608" s="756"/>
      <c r="M608" s="757"/>
      <c r="N608" s="758"/>
      <c r="P608" s="352"/>
      <c r="Q608" s="775"/>
      <c r="R608" s="776"/>
      <c r="S608" s="759"/>
      <c r="T608" s="760"/>
      <c r="U608" s="756"/>
      <c r="V608" s="757"/>
      <c r="W608" s="761"/>
      <c r="X608" s="750"/>
      <c r="Y608" s="751"/>
      <c r="Z608" s="754"/>
      <c r="AA608" s="755"/>
      <c r="AB608" s="756"/>
      <c r="AC608" s="757"/>
      <c r="AD608" s="758"/>
    </row>
    <row r="609" spans="1:30" s="351" customFormat="1" ht="22.5" customHeight="1" thickBot="1">
      <c r="A609" s="775"/>
      <c r="B609" s="776"/>
      <c r="C609" s="747"/>
      <c r="D609" s="748"/>
      <c r="E609" s="732"/>
      <c r="F609" s="733"/>
      <c r="G609" s="749"/>
      <c r="H609" s="750"/>
      <c r="I609" s="751"/>
      <c r="J609" s="752"/>
      <c r="K609" s="753"/>
      <c r="L609" s="732"/>
      <c r="M609" s="733"/>
      <c r="N609" s="734"/>
      <c r="P609" s="352"/>
      <c r="Q609" s="775"/>
      <c r="R609" s="776"/>
      <c r="S609" s="747"/>
      <c r="T609" s="748"/>
      <c r="U609" s="732"/>
      <c r="V609" s="733"/>
      <c r="W609" s="749"/>
      <c r="X609" s="750"/>
      <c r="Y609" s="751"/>
      <c r="Z609" s="752"/>
      <c r="AA609" s="753"/>
      <c r="AB609" s="732"/>
      <c r="AC609" s="733"/>
      <c r="AD609" s="734"/>
    </row>
    <row r="610" spans="1:30" s="351" customFormat="1" ht="22.5" customHeight="1" thickBot="1">
      <c r="A610" s="735" t="s">
        <v>329</v>
      </c>
      <c r="B610" s="736"/>
      <c r="C610" s="737"/>
      <c r="D610" s="738"/>
      <c r="E610" s="739"/>
      <c r="F610" s="739"/>
      <c r="G610" s="740"/>
      <c r="H610" s="741" t="s">
        <v>330</v>
      </c>
      <c r="I610" s="742"/>
      <c r="J610" s="742"/>
      <c r="K610" s="743"/>
      <c r="L610" s="744"/>
      <c r="M610" s="745"/>
      <c r="N610" s="746"/>
      <c r="P610" s="352"/>
      <c r="Q610" s="735" t="s">
        <v>331</v>
      </c>
      <c r="R610" s="736"/>
      <c r="S610" s="737"/>
      <c r="T610" s="738"/>
      <c r="U610" s="739"/>
      <c r="V610" s="739"/>
      <c r="W610" s="740"/>
      <c r="X610" s="741" t="s">
        <v>330</v>
      </c>
      <c r="Y610" s="742"/>
      <c r="Z610" s="742"/>
      <c r="AA610" s="743"/>
      <c r="AB610" s="744"/>
      <c r="AC610" s="745"/>
      <c r="AD610" s="746"/>
    </row>
    <row r="611" spans="1:30" s="351" customFormat="1" ht="22.5" customHeight="1" thickBot="1">
      <c r="A611" s="722" t="s">
        <v>332</v>
      </c>
      <c r="B611" s="723"/>
      <c r="C611" s="723"/>
      <c r="D611" s="723"/>
      <c r="E611" s="723"/>
      <c r="F611" s="724"/>
      <c r="G611" s="725" t="s">
        <v>333</v>
      </c>
      <c r="H611" s="726"/>
      <c r="I611" s="727"/>
      <c r="J611" s="728"/>
      <c r="K611" s="725" t="s">
        <v>334</v>
      </c>
      <c r="L611" s="726"/>
      <c r="M611" s="729"/>
      <c r="N611" s="730"/>
      <c r="P611" s="352"/>
      <c r="Q611" s="722" t="s">
        <v>335</v>
      </c>
      <c r="R611" s="723"/>
      <c r="S611" s="723"/>
      <c r="T611" s="723"/>
      <c r="U611" s="724"/>
      <c r="V611" s="725" t="s">
        <v>333</v>
      </c>
      <c r="W611" s="726"/>
      <c r="X611" s="727"/>
      <c r="Y611" s="728"/>
      <c r="Z611" s="725"/>
      <c r="AA611" s="731"/>
      <c r="AB611" s="367"/>
      <c r="AC611" s="719"/>
      <c r="AD611" s="720"/>
    </row>
    <row r="612" spans="1:30" s="351" customFormat="1" ht="7.5" customHeight="1">
      <c r="A612" s="368"/>
      <c r="B612" s="368"/>
      <c r="C612" s="369"/>
      <c r="D612" s="369"/>
      <c r="E612" s="369"/>
      <c r="F612" s="369"/>
      <c r="G612" s="369"/>
      <c r="H612" s="369"/>
      <c r="I612" s="369"/>
      <c r="J612" s="369"/>
      <c r="K612" s="369"/>
      <c r="L612" s="369"/>
      <c r="M612" s="369"/>
      <c r="N612" s="810"/>
      <c r="P612" s="352"/>
      <c r="Q612" s="370"/>
      <c r="R612" s="370"/>
      <c r="S612" s="371"/>
      <c r="T612" s="371"/>
      <c r="U612" s="371"/>
      <c r="V612" s="371"/>
      <c r="W612" s="370"/>
      <c r="X612" s="371"/>
      <c r="Y612" s="371"/>
      <c r="Z612" s="371"/>
      <c r="AA612" s="372"/>
      <c r="AB612" s="812"/>
      <c r="AC612" s="812"/>
    </row>
    <row r="613" spans="1:30" s="351" customFormat="1">
      <c r="A613" s="373" t="s">
        <v>336</v>
      </c>
      <c r="B613" s="373"/>
      <c r="C613" s="374"/>
      <c r="D613" s="374"/>
      <c r="E613" s="374"/>
      <c r="F613" s="374"/>
      <c r="G613" s="374"/>
      <c r="H613" s="374"/>
      <c r="I613" s="374"/>
      <c r="J613" s="374"/>
      <c r="K613" s="374"/>
      <c r="N613" s="811"/>
      <c r="P613" s="352"/>
      <c r="Q613" s="373" t="s">
        <v>336</v>
      </c>
      <c r="R613" s="373"/>
      <c r="S613" s="374"/>
      <c r="T613" s="371"/>
      <c r="U613" s="371"/>
      <c r="V613" s="371"/>
      <c r="W613" s="371"/>
      <c r="X613" s="371"/>
      <c r="Y613" s="371"/>
      <c r="Z613" s="371"/>
      <c r="AA613" s="372"/>
      <c r="AB613" s="813"/>
      <c r="AC613" s="813"/>
    </row>
    <row r="614" spans="1:30" s="351" customFormat="1">
      <c r="A614" s="373" t="s">
        <v>337</v>
      </c>
      <c r="B614" s="373"/>
      <c r="C614" s="374"/>
      <c r="D614" s="374"/>
      <c r="E614" s="374"/>
      <c r="F614" s="374"/>
      <c r="G614" s="374"/>
      <c r="H614" s="373"/>
      <c r="I614" s="374"/>
      <c r="J614" s="374"/>
      <c r="K614" s="374"/>
      <c r="N614" s="811"/>
      <c r="P614" s="352"/>
      <c r="Q614" s="373" t="s">
        <v>337</v>
      </c>
      <c r="R614" s="373"/>
      <c r="S614" s="374"/>
      <c r="T614" s="372"/>
      <c r="U614" s="372"/>
      <c r="V614" s="372"/>
      <c r="W614" s="372"/>
      <c r="X614" s="372"/>
      <c r="Y614" s="372"/>
      <c r="Z614" s="372"/>
      <c r="AA614" s="372"/>
      <c r="AB614" s="813"/>
      <c r="AC614" s="813"/>
    </row>
    <row r="615" spans="1:30" s="351" customFormat="1" ht="73.900000000000006" customHeight="1">
      <c r="A615" s="373"/>
      <c r="B615" s="373"/>
      <c r="C615" s="374"/>
      <c r="D615" s="374"/>
      <c r="E615" s="374"/>
      <c r="F615" s="374"/>
      <c r="G615" s="374"/>
      <c r="H615" s="374"/>
      <c r="I615" s="374"/>
      <c r="J615" s="374"/>
      <c r="K615" s="374"/>
      <c r="N615" s="811"/>
      <c r="P615" s="352"/>
      <c r="AB615" s="813"/>
      <c r="AC615" s="813"/>
    </row>
    <row r="616" spans="1:30" s="351" customFormat="1" ht="42" customHeight="1">
      <c r="A616" s="721" t="s">
        <v>309</v>
      </c>
      <c r="B616" s="721"/>
      <c r="C616" s="721"/>
      <c r="D616" s="721"/>
      <c r="E616" s="721"/>
      <c r="F616" s="721"/>
      <c r="G616" s="721"/>
      <c r="H616" s="721"/>
      <c r="I616" s="721"/>
      <c r="J616" s="721"/>
      <c r="K616" s="721"/>
      <c r="L616" s="721"/>
      <c r="M616" s="721"/>
      <c r="N616" s="721"/>
      <c r="P616" s="352"/>
      <c r="Q616" s="721" t="s">
        <v>310</v>
      </c>
      <c r="R616" s="721"/>
      <c r="S616" s="721"/>
      <c r="T616" s="721"/>
      <c r="U616" s="721"/>
      <c r="V616" s="721"/>
      <c r="W616" s="721"/>
      <c r="X616" s="721"/>
      <c r="Y616" s="721"/>
      <c r="Z616" s="721"/>
      <c r="AA616" s="721"/>
      <c r="AB616" s="721"/>
      <c r="AC616" s="721"/>
    </row>
    <row r="617" spans="1:30" s="351" customFormat="1" ht="23.25" customHeight="1" thickBot="1">
      <c r="A617" s="353"/>
      <c r="B617" s="354"/>
      <c r="D617" s="814"/>
      <c r="E617" s="814"/>
      <c r="F617" s="814"/>
      <c r="G617" s="814"/>
      <c r="H617" s="814"/>
      <c r="I617" s="814"/>
      <c r="J617" s="814"/>
      <c r="K617" s="814"/>
      <c r="L617" s="815" t="s">
        <v>255</v>
      </c>
      <c r="M617" s="815"/>
      <c r="N617" s="815"/>
      <c r="P617" s="352"/>
      <c r="Q617" s="816"/>
      <c r="R617" s="816"/>
      <c r="S617" s="816"/>
      <c r="T617" s="814"/>
      <c r="U617" s="814"/>
      <c r="V617" s="814"/>
      <c r="W617" s="814"/>
      <c r="X617" s="814"/>
      <c r="Y617" s="814"/>
      <c r="Z617" s="814"/>
      <c r="AA617" s="815" t="s">
        <v>255</v>
      </c>
      <c r="AB617" s="815"/>
      <c r="AC617" s="815"/>
    </row>
    <row r="618" spans="1:30" s="358" customFormat="1" ht="15" customHeight="1">
      <c r="A618" s="355" t="s">
        <v>311</v>
      </c>
      <c r="B618" s="356"/>
      <c r="C618" s="357" t="s">
        <v>271</v>
      </c>
      <c r="D618" s="794">
        <f>②選手情報入力!$E$47</f>
        <v>0</v>
      </c>
      <c r="E618" s="795"/>
      <c r="F618" s="795"/>
      <c r="G618" s="795"/>
      <c r="H618" s="796"/>
      <c r="I618" s="797" t="s">
        <v>312</v>
      </c>
      <c r="J618" s="798"/>
      <c r="K618" s="800">
        <f>①団体情報入力!$D$5</f>
        <v>0</v>
      </c>
      <c r="L618" s="801"/>
      <c r="M618" s="801"/>
      <c r="N618" s="802"/>
      <c r="P618" s="359"/>
      <c r="Q618" s="355" t="s">
        <v>311</v>
      </c>
      <c r="R618" s="356"/>
      <c r="S618" s="357" t="s">
        <v>271</v>
      </c>
      <c r="T618" s="794">
        <f>②選手情報入力!$E$47</f>
        <v>0</v>
      </c>
      <c r="U618" s="795"/>
      <c r="V618" s="795"/>
      <c r="W618" s="795"/>
      <c r="X618" s="796"/>
      <c r="Y618" s="797" t="s">
        <v>312</v>
      </c>
      <c r="Z618" s="798"/>
      <c r="AA618" s="800">
        <f>①団体情報入力!$D$5</f>
        <v>0</v>
      </c>
      <c r="AB618" s="801"/>
      <c r="AC618" s="801"/>
      <c r="AD618" s="802"/>
    </row>
    <row r="619" spans="1:30" s="351" customFormat="1" ht="35.25" customHeight="1" thickBot="1">
      <c r="A619" s="806" t="str">
        <f>IF(②選手情報入力!$B$47="","",②選手情報入力!$B$47)</f>
        <v/>
      </c>
      <c r="B619" s="807"/>
      <c r="C619" s="360" t="s">
        <v>286</v>
      </c>
      <c r="D619" s="808">
        <f>②選手情報入力!$D$47</f>
        <v>0</v>
      </c>
      <c r="E619" s="809"/>
      <c r="F619" s="809"/>
      <c r="G619" s="809"/>
      <c r="H619" s="807"/>
      <c r="I619" s="735"/>
      <c r="J619" s="799"/>
      <c r="K619" s="803"/>
      <c r="L619" s="804"/>
      <c r="M619" s="804"/>
      <c r="N619" s="805"/>
      <c r="P619" s="352"/>
      <c r="Q619" s="806" t="str">
        <f>IF(②選手情報入力!$B$47="","",②選手情報入力!$B$47)</f>
        <v/>
      </c>
      <c r="R619" s="807"/>
      <c r="S619" s="360" t="s">
        <v>286</v>
      </c>
      <c r="T619" s="808">
        <f>②選手情報入力!$D$47</f>
        <v>0</v>
      </c>
      <c r="U619" s="809"/>
      <c r="V619" s="809"/>
      <c r="W619" s="809"/>
      <c r="X619" s="807"/>
      <c r="Y619" s="735"/>
      <c r="Z619" s="799"/>
      <c r="AA619" s="803"/>
      <c r="AB619" s="804"/>
      <c r="AC619" s="804"/>
      <c r="AD619" s="805"/>
    </row>
    <row r="620" spans="1:30" s="351" customFormat="1" ht="30" customHeight="1">
      <c r="A620" s="783" t="s">
        <v>313</v>
      </c>
      <c r="B620" s="784"/>
      <c r="C620" s="783" t="s">
        <v>314</v>
      </c>
      <c r="D620" s="784"/>
      <c r="E620" s="789">
        <f>②選手情報入力!$J$47</f>
        <v>0</v>
      </c>
      <c r="F620" s="789"/>
      <c r="G620" s="361" t="s">
        <v>315</v>
      </c>
      <c r="H620" s="790" t="s">
        <v>316</v>
      </c>
      <c r="I620" s="784"/>
      <c r="J620" s="791"/>
      <c r="K620" s="362"/>
      <c r="L620" s="363" t="s">
        <v>317</v>
      </c>
      <c r="M620" s="364"/>
      <c r="N620" s="365" t="s">
        <v>318</v>
      </c>
      <c r="P620" s="352"/>
      <c r="Q620" s="783" t="s">
        <v>313</v>
      </c>
      <c r="R620" s="784"/>
      <c r="S620" s="783" t="s">
        <v>314</v>
      </c>
      <c r="T620" s="784"/>
      <c r="U620" s="789">
        <f>②選手情報入力!$J$47</f>
        <v>0</v>
      </c>
      <c r="V620" s="789"/>
      <c r="W620" s="361" t="s">
        <v>315</v>
      </c>
      <c r="X620" s="790" t="s">
        <v>316</v>
      </c>
      <c r="Y620" s="784"/>
      <c r="Z620" s="791"/>
      <c r="AA620" s="362"/>
      <c r="AB620" s="363" t="s">
        <v>317</v>
      </c>
      <c r="AC620" s="364"/>
      <c r="AD620" s="365" t="s">
        <v>318</v>
      </c>
    </row>
    <row r="621" spans="1:30" s="351" customFormat="1" ht="15.75" customHeight="1">
      <c r="A621" s="785"/>
      <c r="B621" s="786"/>
      <c r="C621" s="792" t="s">
        <v>321</v>
      </c>
      <c r="D621" s="763"/>
      <c r="E621" s="763"/>
      <c r="F621" s="763"/>
      <c r="G621" s="793"/>
      <c r="H621" s="762" t="s">
        <v>322</v>
      </c>
      <c r="I621" s="763"/>
      <c r="J621" s="793"/>
      <c r="K621" s="762" t="s">
        <v>323</v>
      </c>
      <c r="L621" s="763"/>
      <c r="M621" s="763"/>
      <c r="N621" s="764"/>
      <c r="P621" s="352"/>
      <c r="Q621" s="785"/>
      <c r="R621" s="786"/>
      <c r="S621" s="792" t="s">
        <v>321</v>
      </c>
      <c r="T621" s="763"/>
      <c r="U621" s="763"/>
      <c r="V621" s="763"/>
      <c r="W621" s="793"/>
      <c r="X621" s="762" t="s">
        <v>322</v>
      </c>
      <c r="Y621" s="763"/>
      <c r="Z621" s="793"/>
      <c r="AA621" s="762" t="s">
        <v>323</v>
      </c>
      <c r="AB621" s="763"/>
      <c r="AC621" s="763"/>
      <c r="AD621" s="764"/>
    </row>
    <row r="622" spans="1:30" s="351" customFormat="1" ht="24.75" customHeight="1" thickBot="1">
      <c r="A622" s="787"/>
      <c r="B622" s="788"/>
      <c r="C622" s="765"/>
      <c r="D622" s="766"/>
      <c r="E622" s="766"/>
      <c r="F622" s="766"/>
      <c r="G622" s="767"/>
      <c r="H622" s="768"/>
      <c r="I622" s="769"/>
      <c r="J622" s="770"/>
      <c r="K622" s="771"/>
      <c r="L622" s="766"/>
      <c r="M622" s="766"/>
      <c r="N622" s="772"/>
      <c r="P622" s="352"/>
      <c r="Q622" s="787"/>
      <c r="R622" s="788"/>
      <c r="S622" s="765"/>
      <c r="T622" s="766"/>
      <c r="U622" s="766"/>
      <c r="V622" s="766"/>
      <c r="W622" s="767"/>
      <c r="X622" s="768"/>
      <c r="Y622" s="769"/>
      <c r="Z622" s="770"/>
      <c r="AA622" s="771"/>
      <c r="AB622" s="766"/>
      <c r="AC622" s="766"/>
      <c r="AD622" s="772"/>
    </row>
    <row r="623" spans="1:30" s="351" customFormat="1" ht="15" customHeight="1">
      <c r="A623" s="773" t="s">
        <v>325</v>
      </c>
      <c r="B623" s="774"/>
      <c r="C623" s="366" t="s">
        <v>326</v>
      </c>
      <c r="D623" s="366"/>
      <c r="E623" s="777" t="s">
        <v>327</v>
      </c>
      <c r="F623" s="778"/>
      <c r="G623" s="779"/>
      <c r="H623" s="777" t="s">
        <v>322</v>
      </c>
      <c r="I623" s="779"/>
      <c r="J623" s="780" t="s">
        <v>264</v>
      </c>
      <c r="K623" s="781"/>
      <c r="L623" s="777" t="s">
        <v>328</v>
      </c>
      <c r="M623" s="778"/>
      <c r="N623" s="782"/>
      <c r="P623" s="352"/>
      <c r="Q623" s="773" t="s">
        <v>325</v>
      </c>
      <c r="R623" s="774"/>
      <c r="S623" s="366" t="s">
        <v>326</v>
      </c>
      <c r="T623" s="366"/>
      <c r="U623" s="777" t="s">
        <v>327</v>
      </c>
      <c r="V623" s="778"/>
      <c r="W623" s="779"/>
      <c r="X623" s="777" t="s">
        <v>322</v>
      </c>
      <c r="Y623" s="779"/>
      <c r="Z623" s="780" t="s">
        <v>264</v>
      </c>
      <c r="AA623" s="781"/>
      <c r="AB623" s="777" t="s">
        <v>328</v>
      </c>
      <c r="AC623" s="778"/>
      <c r="AD623" s="782"/>
    </row>
    <row r="624" spans="1:30" s="351" customFormat="1" ht="22.5" customHeight="1">
      <c r="A624" s="775"/>
      <c r="B624" s="776"/>
      <c r="C624" s="759"/>
      <c r="D624" s="760"/>
      <c r="E624" s="756"/>
      <c r="F624" s="757"/>
      <c r="G624" s="761"/>
      <c r="H624" s="750"/>
      <c r="I624" s="751"/>
      <c r="J624" s="754"/>
      <c r="K624" s="755"/>
      <c r="L624" s="756"/>
      <c r="M624" s="757"/>
      <c r="N624" s="758"/>
      <c r="P624" s="352"/>
      <c r="Q624" s="775"/>
      <c r="R624" s="776"/>
      <c r="S624" s="759"/>
      <c r="T624" s="760"/>
      <c r="U624" s="756"/>
      <c r="V624" s="757"/>
      <c r="W624" s="761"/>
      <c r="X624" s="750"/>
      <c r="Y624" s="751"/>
      <c r="Z624" s="754"/>
      <c r="AA624" s="755"/>
      <c r="AB624" s="756"/>
      <c r="AC624" s="757"/>
      <c r="AD624" s="758"/>
    </row>
    <row r="625" spans="1:30" s="351" customFormat="1" ht="22.5" customHeight="1">
      <c r="A625" s="775"/>
      <c r="B625" s="776"/>
      <c r="C625" s="759"/>
      <c r="D625" s="760"/>
      <c r="E625" s="756"/>
      <c r="F625" s="757"/>
      <c r="G625" s="761"/>
      <c r="H625" s="750"/>
      <c r="I625" s="751"/>
      <c r="J625" s="754"/>
      <c r="K625" s="755"/>
      <c r="L625" s="756"/>
      <c r="M625" s="757"/>
      <c r="N625" s="758"/>
      <c r="P625" s="352"/>
      <c r="Q625" s="775"/>
      <c r="R625" s="776"/>
      <c r="S625" s="759"/>
      <c r="T625" s="760"/>
      <c r="U625" s="756"/>
      <c r="V625" s="757"/>
      <c r="W625" s="761"/>
      <c r="X625" s="750"/>
      <c r="Y625" s="751"/>
      <c r="Z625" s="754"/>
      <c r="AA625" s="755"/>
      <c r="AB625" s="756"/>
      <c r="AC625" s="757"/>
      <c r="AD625" s="758"/>
    </row>
    <row r="626" spans="1:30" s="351" customFormat="1" ht="22.5" customHeight="1" thickBot="1">
      <c r="A626" s="775"/>
      <c r="B626" s="776"/>
      <c r="C626" s="747"/>
      <c r="D626" s="748"/>
      <c r="E626" s="732"/>
      <c r="F626" s="733"/>
      <c r="G626" s="749"/>
      <c r="H626" s="750"/>
      <c r="I626" s="751"/>
      <c r="J626" s="752"/>
      <c r="K626" s="753"/>
      <c r="L626" s="732"/>
      <c r="M626" s="733"/>
      <c r="N626" s="734"/>
      <c r="P626" s="352"/>
      <c r="Q626" s="775"/>
      <c r="R626" s="776"/>
      <c r="S626" s="747"/>
      <c r="T626" s="748"/>
      <c r="U626" s="732"/>
      <c r="V626" s="733"/>
      <c r="W626" s="749"/>
      <c r="X626" s="750"/>
      <c r="Y626" s="751"/>
      <c r="Z626" s="752"/>
      <c r="AA626" s="753"/>
      <c r="AB626" s="732"/>
      <c r="AC626" s="733"/>
      <c r="AD626" s="734"/>
    </row>
    <row r="627" spans="1:30" s="351" customFormat="1" ht="22.5" customHeight="1" thickBot="1">
      <c r="A627" s="735" t="s">
        <v>329</v>
      </c>
      <c r="B627" s="736"/>
      <c r="C627" s="737"/>
      <c r="D627" s="738"/>
      <c r="E627" s="739"/>
      <c r="F627" s="739"/>
      <c r="G627" s="740"/>
      <c r="H627" s="741" t="s">
        <v>330</v>
      </c>
      <c r="I627" s="742"/>
      <c r="J627" s="742"/>
      <c r="K627" s="743"/>
      <c r="L627" s="744"/>
      <c r="M627" s="745"/>
      <c r="N627" s="746"/>
      <c r="P627" s="352"/>
      <c r="Q627" s="735" t="s">
        <v>331</v>
      </c>
      <c r="R627" s="736"/>
      <c r="S627" s="737"/>
      <c r="T627" s="738"/>
      <c r="U627" s="739"/>
      <c r="V627" s="739"/>
      <c r="W627" s="740"/>
      <c r="X627" s="741" t="s">
        <v>330</v>
      </c>
      <c r="Y627" s="742"/>
      <c r="Z627" s="742"/>
      <c r="AA627" s="743"/>
      <c r="AB627" s="744"/>
      <c r="AC627" s="745"/>
      <c r="AD627" s="746"/>
    </row>
    <row r="628" spans="1:30" s="351" customFormat="1" ht="22.5" customHeight="1" thickBot="1">
      <c r="A628" s="722" t="s">
        <v>332</v>
      </c>
      <c r="B628" s="723"/>
      <c r="C628" s="723"/>
      <c r="D628" s="723"/>
      <c r="E628" s="723"/>
      <c r="F628" s="724"/>
      <c r="G628" s="725" t="s">
        <v>333</v>
      </c>
      <c r="H628" s="726"/>
      <c r="I628" s="727"/>
      <c r="J628" s="728"/>
      <c r="K628" s="725" t="s">
        <v>334</v>
      </c>
      <c r="L628" s="726"/>
      <c r="M628" s="729"/>
      <c r="N628" s="730"/>
      <c r="P628" s="352"/>
      <c r="Q628" s="722" t="s">
        <v>335</v>
      </c>
      <c r="R628" s="723"/>
      <c r="S628" s="723"/>
      <c r="T628" s="723"/>
      <c r="U628" s="724"/>
      <c r="V628" s="725" t="s">
        <v>333</v>
      </c>
      <c r="W628" s="726"/>
      <c r="X628" s="727"/>
      <c r="Y628" s="728"/>
      <c r="Z628" s="725"/>
      <c r="AA628" s="731"/>
      <c r="AB628" s="367"/>
      <c r="AC628" s="719"/>
      <c r="AD628" s="720"/>
    </row>
    <row r="629" spans="1:30" s="351" customFormat="1" ht="7.5" customHeight="1">
      <c r="A629" s="368"/>
      <c r="B629" s="368"/>
      <c r="C629" s="369"/>
      <c r="D629" s="369"/>
      <c r="E629" s="369"/>
      <c r="F629" s="369"/>
      <c r="G629" s="369"/>
      <c r="H629" s="369"/>
      <c r="I629" s="369"/>
      <c r="J629" s="369"/>
      <c r="K629" s="369"/>
      <c r="L629" s="369"/>
      <c r="M629" s="369"/>
      <c r="N629" s="328"/>
      <c r="P629" s="352"/>
      <c r="Q629" s="370"/>
      <c r="R629" s="370"/>
      <c r="S629" s="371"/>
      <c r="T629" s="371"/>
      <c r="U629" s="371"/>
      <c r="V629" s="371"/>
      <c r="W629" s="370"/>
      <c r="X629" s="371"/>
      <c r="Y629" s="371"/>
      <c r="Z629" s="371"/>
      <c r="AA629" s="372"/>
      <c r="AB629" s="328"/>
      <c r="AC629" s="328"/>
    </row>
    <row r="630" spans="1:30" s="351" customFormat="1">
      <c r="A630" s="373" t="s">
        <v>336</v>
      </c>
      <c r="B630" s="373"/>
      <c r="C630" s="374"/>
      <c r="D630" s="374"/>
      <c r="E630" s="374"/>
      <c r="F630" s="374"/>
      <c r="G630" s="374"/>
      <c r="H630" s="374"/>
      <c r="I630" s="374"/>
      <c r="J630" s="374"/>
      <c r="K630" s="374"/>
      <c r="N630" s="328"/>
      <c r="P630" s="352"/>
      <c r="Q630" s="373" t="s">
        <v>336</v>
      </c>
      <c r="R630" s="373"/>
      <c r="S630" s="374"/>
      <c r="T630" s="371"/>
      <c r="U630" s="371"/>
      <c r="V630" s="371"/>
      <c r="W630" s="371"/>
      <c r="X630" s="371"/>
      <c r="Y630" s="371"/>
      <c r="Z630" s="371"/>
      <c r="AA630" s="372"/>
      <c r="AB630" s="328"/>
      <c r="AC630" s="328"/>
    </row>
    <row r="631" spans="1:30" s="351" customFormat="1">
      <c r="A631" s="373" t="s">
        <v>337</v>
      </c>
      <c r="B631" s="373"/>
      <c r="C631" s="374"/>
      <c r="D631" s="374"/>
      <c r="E631" s="374"/>
      <c r="F631" s="374"/>
      <c r="G631" s="374"/>
      <c r="H631" s="373"/>
      <c r="I631" s="374"/>
      <c r="J631" s="374"/>
      <c r="K631" s="374"/>
      <c r="N631" s="328"/>
      <c r="P631" s="352"/>
      <c r="Q631" s="373" t="s">
        <v>337</v>
      </c>
      <c r="R631" s="373"/>
      <c r="S631" s="374"/>
      <c r="T631" s="372"/>
      <c r="U631" s="372"/>
      <c r="V631" s="372"/>
      <c r="W631" s="372"/>
      <c r="X631" s="372"/>
      <c r="Y631" s="372"/>
      <c r="Z631" s="372"/>
      <c r="AA631" s="372"/>
      <c r="AB631" s="328"/>
      <c r="AC631" s="328"/>
    </row>
    <row r="632" spans="1:30" s="351" customFormat="1" ht="42" customHeight="1">
      <c r="A632" s="721" t="s">
        <v>309</v>
      </c>
      <c r="B632" s="721"/>
      <c r="C632" s="721"/>
      <c r="D632" s="721"/>
      <c r="E632" s="721"/>
      <c r="F632" s="721"/>
      <c r="G632" s="721"/>
      <c r="H632" s="721"/>
      <c r="I632" s="721"/>
      <c r="J632" s="721"/>
      <c r="K632" s="721"/>
      <c r="L632" s="721"/>
      <c r="M632" s="721"/>
      <c r="N632" s="721"/>
      <c r="P632" s="352"/>
      <c r="Q632" s="721" t="s">
        <v>310</v>
      </c>
      <c r="R632" s="721"/>
      <c r="S632" s="721"/>
      <c r="T632" s="721"/>
      <c r="U632" s="721"/>
      <c r="V632" s="721"/>
      <c r="W632" s="721"/>
      <c r="X632" s="721"/>
      <c r="Y632" s="721"/>
      <c r="Z632" s="721"/>
      <c r="AA632" s="721"/>
      <c r="AB632" s="721"/>
      <c r="AC632" s="721"/>
    </row>
    <row r="633" spans="1:30" s="351" customFormat="1" ht="23.25" customHeight="1" thickBot="1">
      <c r="A633" s="353"/>
      <c r="B633" s="354"/>
      <c r="D633" s="814"/>
      <c r="E633" s="814"/>
      <c r="F633" s="814"/>
      <c r="G633" s="814"/>
      <c r="H633" s="814"/>
      <c r="I633" s="814"/>
      <c r="J633" s="814"/>
      <c r="K633" s="814"/>
      <c r="L633" s="815" t="s">
        <v>255</v>
      </c>
      <c r="M633" s="815"/>
      <c r="N633" s="815"/>
      <c r="P633" s="352"/>
      <c r="Q633" s="816"/>
      <c r="R633" s="816"/>
      <c r="S633" s="816"/>
      <c r="T633" s="814"/>
      <c r="U633" s="814"/>
      <c r="V633" s="814"/>
      <c r="W633" s="814"/>
      <c r="X633" s="814"/>
      <c r="Y633" s="814"/>
      <c r="Z633" s="814"/>
      <c r="AA633" s="815" t="s">
        <v>255</v>
      </c>
      <c r="AB633" s="815"/>
      <c r="AC633" s="815"/>
    </row>
    <row r="634" spans="1:30" s="358" customFormat="1" ht="15" customHeight="1">
      <c r="A634" s="355" t="s">
        <v>311</v>
      </c>
      <c r="B634" s="356"/>
      <c r="C634" s="357" t="s">
        <v>271</v>
      </c>
      <c r="D634" s="794">
        <f>②選手情報入力!$E$48</f>
        <v>0</v>
      </c>
      <c r="E634" s="795"/>
      <c r="F634" s="795"/>
      <c r="G634" s="795"/>
      <c r="H634" s="796"/>
      <c r="I634" s="797" t="s">
        <v>312</v>
      </c>
      <c r="J634" s="798"/>
      <c r="K634" s="800">
        <f>①団体情報入力!$D$5</f>
        <v>0</v>
      </c>
      <c r="L634" s="801"/>
      <c r="M634" s="801"/>
      <c r="N634" s="802"/>
      <c r="P634" s="359"/>
      <c r="Q634" s="355" t="s">
        <v>311</v>
      </c>
      <c r="R634" s="356"/>
      <c r="S634" s="357" t="s">
        <v>271</v>
      </c>
      <c r="T634" s="794">
        <f>②選手情報入力!$E$48</f>
        <v>0</v>
      </c>
      <c r="U634" s="795"/>
      <c r="V634" s="795"/>
      <c r="W634" s="795"/>
      <c r="X634" s="796"/>
      <c r="Y634" s="797" t="s">
        <v>312</v>
      </c>
      <c r="Z634" s="798"/>
      <c r="AA634" s="800">
        <f>①団体情報入力!$D$5</f>
        <v>0</v>
      </c>
      <c r="AB634" s="801"/>
      <c r="AC634" s="801"/>
      <c r="AD634" s="802"/>
    </row>
    <row r="635" spans="1:30" s="351" customFormat="1" ht="35.25" customHeight="1" thickBot="1">
      <c r="A635" s="806" t="str">
        <f>IF(②選手情報入力!$B$48="","",②選手情報入力!$B$48)</f>
        <v/>
      </c>
      <c r="B635" s="807"/>
      <c r="C635" s="360" t="s">
        <v>286</v>
      </c>
      <c r="D635" s="808">
        <f>②選手情報入力!$D$48</f>
        <v>0</v>
      </c>
      <c r="E635" s="809"/>
      <c r="F635" s="809"/>
      <c r="G635" s="809"/>
      <c r="H635" s="807"/>
      <c r="I635" s="735"/>
      <c r="J635" s="799"/>
      <c r="K635" s="803"/>
      <c r="L635" s="804"/>
      <c r="M635" s="804"/>
      <c r="N635" s="805"/>
      <c r="P635" s="352"/>
      <c r="Q635" s="806" t="str">
        <f>IF(②選手情報入力!$B$48="","",②選手情報入力!$B$48)</f>
        <v/>
      </c>
      <c r="R635" s="807"/>
      <c r="S635" s="360" t="s">
        <v>286</v>
      </c>
      <c r="T635" s="808">
        <f>②選手情報入力!$D$48</f>
        <v>0</v>
      </c>
      <c r="U635" s="809"/>
      <c r="V635" s="809"/>
      <c r="W635" s="809"/>
      <c r="X635" s="807"/>
      <c r="Y635" s="735"/>
      <c r="Z635" s="799"/>
      <c r="AA635" s="803"/>
      <c r="AB635" s="804"/>
      <c r="AC635" s="804"/>
      <c r="AD635" s="805"/>
    </row>
    <row r="636" spans="1:30" s="351" customFormat="1" ht="30" customHeight="1">
      <c r="A636" s="783" t="s">
        <v>313</v>
      </c>
      <c r="B636" s="784"/>
      <c r="C636" s="783" t="s">
        <v>314</v>
      </c>
      <c r="D636" s="784"/>
      <c r="E636" s="789">
        <f>②選手情報入力!$J$48</f>
        <v>0</v>
      </c>
      <c r="F636" s="789"/>
      <c r="G636" s="361" t="s">
        <v>315</v>
      </c>
      <c r="H636" s="790" t="s">
        <v>316</v>
      </c>
      <c r="I636" s="784"/>
      <c r="J636" s="791"/>
      <c r="K636" s="362"/>
      <c r="L636" s="363" t="s">
        <v>317</v>
      </c>
      <c r="M636" s="364"/>
      <c r="N636" s="365" t="s">
        <v>318</v>
      </c>
      <c r="P636" s="352"/>
      <c r="Q636" s="783" t="s">
        <v>313</v>
      </c>
      <c r="R636" s="784"/>
      <c r="S636" s="783" t="s">
        <v>314</v>
      </c>
      <c r="T636" s="784"/>
      <c r="U636" s="789">
        <f>②選手情報入力!$J$48</f>
        <v>0</v>
      </c>
      <c r="V636" s="789"/>
      <c r="W636" s="361" t="s">
        <v>315</v>
      </c>
      <c r="X636" s="790" t="s">
        <v>316</v>
      </c>
      <c r="Y636" s="784"/>
      <c r="Z636" s="791"/>
      <c r="AA636" s="362"/>
      <c r="AB636" s="363" t="s">
        <v>317</v>
      </c>
      <c r="AC636" s="364"/>
      <c r="AD636" s="365" t="s">
        <v>318</v>
      </c>
    </row>
    <row r="637" spans="1:30" s="351" customFormat="1" ht="15.75" customHeight="1">
      <c r="A637" s="785"/>
      <c r="B637" s="786"/>
      <c r="C637" s="792" t="s">
        <v>321</v>
      </c>
      <c r="D637" s="763"/>
      <c r="E637" s="763"/>
      <c r="F637" s="763"/>
      <c r="G637" s="793"/>
      <c r="H637" s="762" t="s">
        <v>322</v>
      </c>
      <c r="I637" s="763"/>
      <c r="J637" s="793"/>
      <c r="K637" s="762" t="s">
        <v>323</v>
      </c>
      <c r="L637" s="763"/>
      <c r="M637" s="763"/>
      <c r="N637" s="764"/>
      <c r="P637" s="352"/>
      <c r="Q637" s="785"/>
      <c r="R637" s="786"/>
      <c r="S637" s="792" t="s">
        <v>321</v>
      </c>
      <c r="T637" s="763"/>
      <c r="U637" s="763"/>
      <c r="V637" s="763"/>
      <c r="W637" s="793"/>
      <c r="X637" s="762" t="s">
        <v>322</v>
      </c>
      <c r="Y637" s="763"/>
      <c r="Z637" s="793"/>
      <c r="AA637" s="762" t="s">
        <v>323</v>
      </c>
      <c r="AB637" s="763"/>
      <c r="AC637" s="763"/>
      <c r="AD637" s="764"/>
    </row>
    <row r="638" spans="1:30" s="351" customFormat="1" ht="24.75" customHeight="1" thickBot="1">
      <c r="A638" s="787"/>
      <c r="B638" s="788"/>
      <c r="C638" s="765"/>
      <c r="D638" s="766"/>
      <c r="E638" s="766"/>
      <c r="F638" s="766"/>
      <c r="G638" s="767"/>
      <c r="H638" s="768"/>
      <c r="I638" s="769"/>
      <c r="J638" s="770"/>
      <c r="K638" s="771"/>
      <c r="L638" s="766"/>
      <c r="M638" s="766"/>
      <c r="N638" s="772"/>
      <c r="P638" s="352"/>
      <c r="Q638" s="787"/>
      <c r="R638" s="788"/>
      <c r="S638" s="765"/>
      <c r="T638" s="766"/>
      <c r="U638" s="766"/>
      <c r="V638" s="766"/>
      <c r="W638" s="767"/>
      <c r="X638" s="768"/>
      <c r="Y638" s="769"/>
      <c r="Z638" s="770"/>
      <c r="AA638" s="771"/>
      <c r="AB638" s="766"/>
      <c r="AC638" s="766"/>
      <c r="AD638" s="772"/>
    </row>
    <row r="639" spans="1:30" s="351" customFormat="1" ht="15" customHeight="1">
      <c r="A639" s="773" t="s">
        <v>325</v>
      </c>
      <c r="B639" s="774"/>
      <c r="C639" s="366" t="s">
        <v>326</v>
      </c>
      <c r="D639" s="366"/>
      <c r="E639" s="777" t="s">
        <v>327</v>
      </c>
      <c r="F639" s="778"/>
      <c r="G639" s="779"/>
      <c r="H639" s="777" t="s">
        <v>322</v>
      </c>
      <c r="I639" s="779"/>
      <c r="J639" s="780" t="s">
        <v>264</v>
      </c>
      <c r="K639" s="781"/>
      <c r="L639" s="777" t="s">
        <v>328</v>
      </c>
      <c r="M639" s="778"/>
      <c r="N639" s="782"/>
      <c r="P639" s="352"/>
      <c r="Q639" s="773" t="s">
        <v>325</v>
      </c>
      <c r="R639" s="774"/>
      <c r="S639" s="366" t="s">
        <v>326</v>
      </c>
      <c r="T639" s="366"/>
      <c r="U639" s="777" t="s">
        <v>327</v>
      </c>
      <c r="V639" s="778"/>
      <c r="W639" s="779"/>
      <c r="X639" s="777" t="s">
        <v>322</v>
      </c>
      <c r="Y639" s="779"/>
      <c r="Z639" s="780" t="s">
        <v>264</v>
      </c>
      <c r="AA639" s="781"/>
      <c r="AB639" s="777" t="s">
        <v>328</v>
      </c>
      <c r="AC639" s="778"/>
      <c r="AD639" s="782"/>
    </row>
    <row r="640" spans="1:30" s="351" customFormat="1" ht="22.5" customHeight="1">
      <c r="A640" s="775"/>
      <c r="B640" s="776"/>
      <c r="C640" s="759"/>
      <c r="D640" s="760"/>
      <c r="E640" s="756"/>
      <c r="F640" s="757"/>
      <c r="G640" s="761"/>
      <c r="H640" s="750"/>
      <c r="I640" s="751"/>
      <c r="J640" s="754"/>
      <c r="K640" s="755"/>
      <c r="L640" s="756"/>
      <c r="M640" s="757"/>
      <c r="N640" s="758"/>
      <c r="P640" s="352"/>
      <c r="Q640" s="775"/>
      <c r="R640" s="776"/>
      <c r="S640" s="759"/>
      <c r="T640" s="760"/>
      <c r="U640" s="756"/>
      <c r="V640" s="757"/>
      <c r="W640" s="761"/>
      <c r="X640" s="750"/>
      <c r="Y640" s="751"/>
      <c r="Z640" s="754"/>
      <c r="AA640" s="755"/>
      <c r="AB640" s="756"/>
      <c r="AC640" s="757"/>
      <c r="AD640" s="758"/>
    </row>
    <row r="641" spans="1:30" s="351" customFormat="1" ht="22.5" customHeight="1">
      <c r="A641" s="775"/>
      <c r="B641" s="776"/>
      <c r="C641" s="759"/>
      <c r="D641" s="760"/>
      <c r="E641" s="756"/>
      <c r="F641" s="757"/>
      <c r="G641" s="761"/>
      <c r="H641" s="750"/>
      <c r="I641" s="751"/>
      <c r="J641" s="754"/>
      <c r="K641" s="755"/>
      <c r="L641" s="756"/>
      <c r="M641" s="757"/>
      <c r="N641" s="758"/>
      <c r="P641" s="352"/>
      <c r="Q641" s="775"/>
      <c r="R641" s="776"/>
      <c r="S641" s="759"/>
      <c r="T641" s="760"/>
      <c r="U641" s="756"/>
      <c r="V641" s="757"/>
      <c r="W641" s="761"/>
      <c r="X641" s="750"/>
      <c r="Y641" s="751"/>
      <c r="Z641" s="754"/>
      <c r="AA641" s="755"/>
      <c r="AB641" s="756"/>
      <c r="AC641" s="757"/>
      <c r="AD641" s="758"/>
    </row>
    <row r="642" spans="1:30" s="351" customFormat="1" ht="22.5" customHeight="1" thickBot="1">
      <c r="A642" s="775"/>
      <c r="B642" s="776"/>
      <c r="C642" s="747"/>
      <c r="D642" s="748"/>
      <c r="E642" s="732"/>
      <c r="F642" s="733"/>
      <c r="G642" s="749"/>
      <c r="H642" s="750"/>
      <c r="I642" s="751"/>
      <c r="J642" s="752"/>
      <c r="K642" s="753"/>
      <c r="L642" s="732"/>
      <c r="M642" s="733"/>
      <c r="N642" s="734"/>
      <c r="P642" s="352"/>
      <c r="Q642" s="775"/>
      <c r="R642" s="776"/>
      <c r="S642" s="747"/>
      <c r="T642" s="748"/>
      <c r="U642" s="732"/>
      <c r="V642" s="733"/>
      <c r="W642" s="749"/>
      <c r="X642" s="750"/>
      <c r="Y642" s="751"/>
      <c r="Z642" s="752"/>
      <c r="AA642" s="753"/>
      <c r="AB642" s="732"/>
      <c r="AC642" s="733"/>
      <c r="AD642" s="734"/>
    </row>
    <row r="643" spans="1:30" s="351" customFormat="1" ht="22.5" customHeight="1" thickBot="1">
      <c r="A643" s="735" t="s">
        <v>329</v>
      </c>
      <c r="B643" s="736"/>
      <c r="C643" s="737"/>
      <c r="D643" s="738"/>
      <c r="E643" s="739"/>
      <c r="F643" s="739"/>
      <c r="G643" s="740"/>
      <c r="H643" s="741" t="s">
        <v>330</v>
      </c>
      <c r="I643" s="742"/>
      <c r="J643" s="742"/>
      <c r="K643" s="743"/>
      <c r="L643" s="744"/>
      <c r="M643" s="745"/>
      <c r="N643" s="746"/>
      <c r="P643" s="352"/>
      <c r="Q643" s="735" t="s">
        <v>331</v>
      </c>
      <c r="R643" s="736"/>
      <c r="S643" s="737"/>
      <c r="T643" s="738"/>
      <c r="U643" s="739"/>
      <c r="V643" s="739"/>
      <c r="W643" s="740"/>
      <c r="X643" s="741" t="s">
        <v>330</v>
      </c>
      <c r="Y643" s="742"/>
      <c r="Z643" s="742"/>
      <c r="AA643" s="743"/>
      <c r="AB643" s="744"/>
      <c r="AC643" s="745"/>
      <c r="AD643" s="746"/>
    </row>
    <row r="644" spans="1:30" s="351" customFormat="1" ht="22.5" customHeight="1" thickBot="1">
      <c r="A644" s="722" t="s">
        <v>332</v>
      </c>
      <c r="B644" s="723"/>
      <c r="C644" s="723"/>
      <c r="D644" s="723"/>
      <c r="E644" s="723"/>
      <c r="F644" s="724"/>
      <c r="G644" s="725" t="s">
        <v>333</v>
      </c>
      <c r="H644" s="726"/>
      <c r="I644" s="727"/>
      <c r="J644" s="728"/>
      <c r="K644" s="725" t="s">
        <v>334</v>
      </c>
      <c r="L644" s="726"/>
      <c r="M644" s="729"/>
      <c r="N644" s="730"/>
      <c r="P644" s="352"/>
      <c r="Q644" s="722" t="s">
        <v>335</v>
      </c>
      <c r="R644" s="723"/>
      <c r="S644" s="723"/>
      <c r="T644" s="723"/>
      <c r="U644" s="724"/>
      <c r="V644" s="725" t="s">
        <v>333</v>
      </c>
      <c r="W644" s="726"/>
      <c r="X644" s="727"/>
      <c r="Y644" s="728"/>
      <c r="Z644" s="725"/>
      <c r="AA644" s="731"/>
      <c r="AB644" s="367"/>
      <c r="AC644" s="719"/>
      <c r="AD644" s="720"/>
    </row>
    <row r="645" spans="1:30" s="351" customFormat="1" ht="7.5" customHeight="1">
      <c r="A645" s="368"/>
      <c r="B645" s="368"/>
      <c r="C645" s="369"/>
      <c r="D645" s="369"/>
      <c r="E645" s="369"/>
      <c r="F645" s="369"/>
      <c r="G645" s="369"/>
      <c r="H645" s="369"/>
      <c r="I645" s="369"/>
      <c r="J645" s="369"/>
      <c r="K645" s="369"/>
      <c r="L645" s="369"/>
      <c r="M645" s="369"/>
      <c r="N645" s="810"/>
      <c r="P645" s="352"/>
      <c r="Q645" s="370"/>
      <c r="R645" s="370"/>
      <c r="S645" s="371"/>
      <c r="T645" s="371"/>
      <c r="U645" s="371"/>
      <c r="V645" s="371"/>
      <c r="W645" s="370"/>
      <c r="X645" s="371"/>
      <c r="Y645" s="371"/>
      <c r="Z645" s="371"/>
      <c r="AA645" s="372"/>
      <c r="AB645" s="812"/>
      <c r="AC645" s="812"/>
    </row>
    <row r="646" spans="1:30" s="351" customFormat="1">
      <c r="A646" s="373" t="s">
        <v>336</v>
      </c>
      <c r="B646" s="373"/>
      <c r="C646" s="374"/>
      <c r="D646" s="374"/>
      <c r="E646" s="374"/>
      <c r="F646" s="374"/>
      <c r="G646" s="374"/>
      <c r="H646" s="374"/>
      <c r="I646" s="374"/>
      <c r="J646" s="374"/>
      <c r="K646" s="374"/>
      <c r="N646" s="811"/>
      <c r="P646" s="352"/>
      <c r="Q646" s="373" t="s">
        <v>336</v>
      </c>
      <c r="R646" s="373"/>
      <c r="S646" s="374"/>
      <c r="T646" s="371"/>
      <c r="U646" s="371"/>
      <c r="V646" s="371"/>
      <c r="W646" s="371"/>
      <c r="X646" s="371"/>
      <c r="Y646" s="371"/>
      <c r="Z646" s="371"/>
      <c r="AA646" s="372"/>
      <c r="AB646" s="813"/>
      <c r="AC646" s="813"/>
    </row>
    <row r="647" spans="1:30" s="351" customFormat="1">
      <c r="A647" s="373" t="s">
        <v>337</v>
      </c>
      <c r="B647" s="373"/>
      <c r="C647" s="374"/>
      <c r="D647" s="374"/>
      <c r="E647" s="374"/>
      <c r="F647" s="374"/>
      <c r="G647" s="374"/>
      <c r="H647" s="373"/>
      <c r="I647" s="374"/>
      <c r="J647" s="374"/>
      <c r="K647" s="374"/>
      <c r="N647" s="811"/>
      <c r="P647" s="352"/>
      <c r="Q647" s="373" t="s">
        <v>337</v>
      </c>
      <c r="R647" s="373"/>
      <c r="S647" s="374"/>
      <c r="T647" s="372"/>
      <c r="U647" s="372"/>
      <c r="V647" s="372"/>
      <c r="W647" s="372"/>
      <c r="X647" s="372"/>
      <c r="Y647" s="372"/>
      <c r="Z647" s="372"/>
      <c r="AA647" s="372"/>
      <c r="AB647" s="813"/>
      <c r="AC647" s="813"/>
    </row>
    <row r="648" spans="1:30" s="351" customFormat="1" ht="76.150000000000006" customHeight="1">
      <c r="A648" s="373"/>
      <c r="B648" s="373"/>
      <c r="C648" s="374"/>
      <c r="D648" s="374"/>
      <c r="E648" s="374"/>
      <c r="F648" s="374"/>
      <c r="G648" s="374"/>
      <c r="H648" s="374"/>
      <c r="I648" s="374"/>
      <c r="J648" s="374"/>
      <c r="K648" s="374"/>
      <c r="N648" s="811"/>
      <c r="P648" s="352"/>
      <c r="AB648" s="813"/>
      <c r="AC648" s="813"/>
    </row>
    <row r="649" spans="1:30" s="351" customFormat="1" ht="42" customHeight="1">
      <c r="A649" s="721" t="s">
        <v>309</v>
      </c>
      <c r="B649" s="721"/>
      <c r="C649" s="721"/>
      <c r="D649" s="721"/>
      <c r="E649" s="721"/>
      <c r="F649" s="721"/>
      <c r="G649" s="721"/>
      <c r="H649" s="721"/>
      <c r="I649" s="721"/>
      <c r="J649" s="721"/>
      <c r="K649" s="721"/>
      <c r="L649" s="721"/>
      <c r="M649" s="721"/>
      <c r="N649" s="721"/>
      <c r="P649" s="352"/>
      <c r="Q649" s="721" t="s">
        <v>310</v>
      </c>
      <c r="R649" s="721"/>
      <c r="S649" s="721"/>
      <c r="T649" s="721"/>
      <c r="U649" s="721"/>
      <c r="V649" s="721"/>
      <c r="W649" s="721"/>
      <c r="X649" s="721"/>
      <c r="Y649" s="721"/>
      <c r="Z649" s="721"/>
      <c r="AA649" s="721"/>
      <c r="AB649" s="721"/>
      <c r="AC649" s="721"/>
    </row>
    <row r="650" spans="1:30" s="351" customFormat="1" ht="23.25" customHeight="1" thickBot="1">
      <c r="A650" s="353"/>
      <c r="B650" s="354"/>
      <c r="D650" s="814"/>
      <c r="E650" s="814"/>
      <c r="F650" s="814"/>
      <c r="G650" s="814"/>
      <c r="H650" s="814"/>
      <c r="I650" s="814"/>
      <c r="J650" s="814"/>
      <c r="K650" s="814"/>
      <c r="L650" s="815" t="s">
        <v>255</v>
      </c>
      <c r="M650" s="815"/>
      <c r="N650" s="815"/>
      <c r="P650" s="352"/>
      <c r="Q650" s="816"/>
      <c r="R650" s="816"/>
      <c r="S650" s="816"/>
      <c r="T650" s="814"/>
      <c r="U650" s="814"/>
      <c r="V650" s="814"/>
      <c r="W650" s="814"/>
      <c r="X650" s="814"/>
      <c r="Y650" s="814"/>
      <c r="Z650" s="814"/>
      <c r="AA650" s="815" t="s">
        <v>255</v>
      </c>
      <c r="AB650" s="815"/>
      <c r="AC650" s="815"/>
    </row>
    <row r="651" spans="1:30" s="358" customFormat="1" ht="15" customHeight="1">
      <c r="A651" s="355" t="s">
        <v>311</v>
      </c>
      <c r="B651" s="356"/>
      <c r="C651" s="357" t="s">
        <v>271</v>
      </c>
      <c r="D651" s="794">
        <f>②選手情報入力!$E$49</f>
        <v>0</v>
      </c>
      <c r="E651" s="795"/>
      <c r="F651" s="795"/>
      <c r="G651" s="795"/>
      <c r="H651" s="796"/>
      <c r="I651" s="797" t="s">
        <v>312</v>
      </c>
      <c r="J651" s="798"/>
      <c r="K651" s="800">
        <f>①団体情報入力!$D$5</f>
        <v>0</v>
      </c>
      <c r="L651" s="801"/>
      <c r="M651" s="801"/>
      <c r="N651" s="802"/>
      <c r="P651" s="359"/>
      <c r="Q651" s="355" t="s">
        <v>311</v>
      </c>
      <c r="R651" s="356"/>
      <c r="S651" s="357" t="s">
        <v>271</v>
      </c>
      <c r="T651" s="794">
        <f>②選手情報入力!$E$49</f>
        <v>0</v>
      </c>
      <c r="U651" s="795"/>
      <c r="V651" s="795"/>
      <c r="W651" s="795"/>
      <c r="X651" s="796"/>
      <c r="Y651" s="797" t="s">
        <v>312</v>
      </c>
      <c r="Z651" s="798"/>
      <c r="AA651" s="800">
        <f>①団体情報入力!$D$5</f>
        <v>0</v>
      </c>
      <c r="AB651" s="801"/>
      <c r="AC651" s="801"/>
      <c r="AD651" s="802"/>
    </row>
    <row r="652" spans="1:30" s="351" customFormat="1" ht="35.25" customHeight="1" thickBot="1">
      <c r="A652" s="806" t="str">
        <f>IF(②選手情報入力!$B$49="","",②選手情報入力!$B$49)</f>
        <v/>
      </c>
      <c r="B652" s="807"/>
      <c r="C652" s="360" t="s">
        <v>286</v>
      </c>
      <c r="D652" s="808">
        <f>②選手情報入力!$D$49</f>
        <v>0</v>
      </c>
      <c r="E652" s="809"/>
      <c r="F652" s="809"/>
      <c r="G652" s="809"/>
      <c r="H652" s="807"/>
      <c r="I652" s="735"/>
      <c r="J652" s="799"/>
      <c r="K652" s="803"/>
      <c r="L652" s="804"/>
      <c r="M652" s="804"/>
      <c r="N652" s="805"/>
      <c r="P652" s="352"/>
      <c r="Q652" s="806" t="str">
        <f>IF(②選手情報入力!$B$49="","",②選手情報入力!$B$49)</f>
        <v/>
      </c>
      <c r="R652" s="807"/>
      <c r="S652" s="360" t="s">
        <v>286</v>
      </c>
      <c r="T652" s="808">
        <f>②選手情報入力!$D$49</f>
        <v>0</v>
      </c>
      <c r="U652" s="809"/>
      <c r="V652" s="809"/>
      <c r="W652" s="809"/>
      <c r="X652" s="807"/>
      <c r="Y652" s="735"/>
      <c r="Z652" s="799"/>
      <c r="AA652" s="803"/>
      <c r="AB652" s="804"/>
      <c r="AC652" s="804"/>
      <c r="AD652" s="805"/>
    </row>
    <row r="653" spans="1:30" s="351" customFormat="1" ht="30" customHeight="1">
      <c r="A653" s="783" t="s">
        <v>313</v>
      </c>
      <c r="B653" s="784"/>
      <c r="C653" s="783" t="s">
        <v>314</v>
      </c>
      <c r="D653" s="784"/>
      <c r="E653" s="789">
        <f>②選手情報入力!$J$49</f>
        <v>0</v>
      </c>
      <c r="F653" s="789"/>
      <c r="G653" s="361" t="s">
        <v>315</v>
      </c>
      <c r="H653" s="790" t="s">
        <v>316</v>
      </c>
      <c r="I653" s="784"/>
      <c r="J653" s="791"/>
      <c r="K653" s="362"/>
      <c r="L653" s="363" t="s">
        <v>317</v>
      </c>
      <c r="M653" s="364"/>
      <c r="N653" s="365" t="s">
        <v>318</v>
      </c>
      <c r="P653" s="352"/>
      <c r="Q653" s="783" t="s">
        <v>313</v>
      </c>
      <c r="R653" s="784"/>
      <c r="S653" s="783" t="s">
        <v>314</v>
      </c>
      <c r="T653" s="784"/>
      <c r="U653" s="789">
        <f>②選手情報入力!$J$49</f>
        <v>0</v>
      </c>
      <c r="V653" s="789"/>
      <c r="W653" s="361" t="s">
        <v>315</v>
      </c>
      <c r="X653" s="790" t="s">
        <v>316</v>
      </c>
      <c r="Y653" s="784"/>
      <c r="Z653" s="791"/>
      <c r="AA653" s="362"/>
      <c r="AB653" s="363" t="s">
        <v>317</v>
      </c>
      <c r="AC653" s="364"/>
      <c r="AD653" s="365" t="s">
        <v>318</v>
      </c>
    </row>
    <row r="654" spans="1:30" s="351" customFormat="1" ht="15.75" customHeight="1">
      <c r="A654" s="785"/>
      <c r="B654" s="786"/>
      <c r="C654" s="792" t="s">
        <v>321</v>
      </c>
      <c r="D654" s="763"/>
      <c r="E654" s="763"/>
      <c r="F654" s="763"/>
      <c r="G654" s="793"/>
      <c r="H654" s="762" t="s">
        <v>322</v>
      </c>
      <c r="I654" s="763"/>
      <c r="J654" s="793"/>
      <c r="K654" s="762" t="s">
        <v>323</v>
      </c>
      <c r="L654" s="763"/>
      <c r="M654" s="763"/>
      <c r="N654" s="764"/>
      <c r="P654" s="352"/>
      <c r="Q654" s="785"/>
      <c r="R654" s="786"/>
      <c r="S654" s="792" t="s">
        <v>321</v>
      </c>
      <c r="T654" s="763"/>
      <c r="U654" s="763"/>
      <c r="V654" s="763"/>
      <c r="W654" s="793"/>
      <c r="X654" s="762" t="s">
        <v>322</v>
      </c>
      <c r="Y654" s="763"/>
      <c r="Z654" s="793"/>
      <c r="AA654" s="762" t="s">
        <v>323</v>
      </c>
      <c r="AB654" s="763"/>
      <c r="AC654" s="763"/>
      <c r="AD654" s="764"/>
    </row>
    <row r="655" spans="1:30" s="351" customFormat="1" ht="24.75" customHeight="1" thickBot="1">
      <c r="A655" s="787"/>
      <c r="B655" s="788"/>
      <c r="C655" s="765"/>
      <c r="D655" s="766"/>
      <c r="E655" s="766"/>
      <c r="F655" s="766"/>
      <c r="G655" s="767"/>
      <c r="H655" s="768"/>
      <c r="I655" s="769"/>
      <c r="J655" s="770"/>
      <c r="K655" s="771"/>
      <c r="L655" s="766"/>
      <c r="M655" s="766"/>
      <c r="N655" s="772"/>
      <c r="P655" s="352"/>
      <c r="Q655" s="787"/>
      <c r="R655" s="788"/>
      <c r="S655" s="765"/>
      <c r="T655" s="766"/>
      <c r="U655" s="766"/>
      <c r="V655" s="766"/>
      <c r="W655" s="767"/>
      <c r="X655" s="768"/>
      <c r="Y655" s="769"/>
      <c r="Z655" s="770"/>
      <c r="AA655" s="771"/>
      <c r="AB655" s="766"/>
      <c r="AC655" s="766"/>
      <c r="AD655" s="772"/>
    </row>
    <row r="656" spans="1:30" s="351" customFormat="1" ht="15" customHeight="1">
      <c r="A656" s="773" t="s">
        <v>325</v>
      </c>
      <c r="B656" s="774"/>
      <c r="C656" s="366" t="s">
        <v>326</v>
      </c>
      <c r="D656" s="366"/>
      <c r="E656" s="777" t="s">
        <v>327</v>
      </c>
      <c r="F656" s="778"/>
      <c r="G656" s="779"/>
      <c r="H656" s="777" t="s">
        <v>322</v>
      </c>
      <c r="I656" s="779"/>
      <c r="J656" s="780" t="s">
        <v>264</v>
      </c>
      <c r="K656" s="781"/>
      <c r="L656" s="777" t="s">
        <v>328</v>
      </c>
      <c r="M656" s="778"/>
      <c r="N656" s="782"/>
      <c r="P656" s="352"/>
      <c r="Q656" s="773" t="s">
        <v>325</v>
      </c>
      <c r="R656" s="774"/>
      <c r="S656" s="366" t="s">
        <v>326</v>
      </c>
      <c r="T656" s="366"/>
      <c r="U656" s="777" t="s">
        <v>327</v>
      </c>
      <c r="V656" s="778"/>
      <c r="W656" s="779"/>
      <c r="X656" s="777" t="s">
        <v>322</v>
      </c>
      <c r="Y656" s="779"/>
      <c r="Z656" s="780" t="s">
        <v>264</v>
      </c>
      <c r="AA656" s="781"/>
      <c r="AB656" s="777" t="s">
        <v>328</v>
      </c>
      <c r="AC656" s="778"/>
      <c r="AD656" s="782"/>
    </row>
    <row r="657" spans="1:30" s="351" customFormat="1" ht="22.5" customHeight="1">
      <c r="A657" s="775"/>
      <c r="B657" s="776"/>
      <c r="C657" s="759"/>
      <c r="D657" s="760"/>
      <c r="E657" s="756"/>
      <c r="F657" s="757"/>
      <c r="G657" s="761"/>
      <c r="H657" s="750"/>
      <c r="I657" s="751"/>
      <c r="J657" s="754"/>
      <c r="K657" s="755"/>
      <c r="L657" s="756"/>
      <c r="M657" s="757"/>
      <c r="N657" s="758"/>
      <c r="P657" s="352"/>
      <c r="Q657" s="775"/>
      <c r="R657" s="776"/>
      <c r="S657" s="759"/>
      <c r="T657" s="760"/>
      <c r="U657" s="756"/>
      <c r="V657" s="757"/>
      <c r="W657" s="761"/>
      <c r="X657" s="750"/>
      <c r="Y657" s="751"/>
      <c r="Z657" s="754"/>
      <c r="AA657" s="755"/>
      <c r="AB657" s="756"/>
      <c r="AC657" s="757"/>
      <c r="AD657" s="758"/>
    </row>
    <row r="658" spans="1:30" s="351" customFormat="1" ht="22.5" customHeight="1">
      <c r="A658" s="775"/>
      <c r="B658" s="776"/>
      <c r="C658" s="759"/>
      <c r="D658" s="760"/>
      <c r="E658" s="756"/>
      <c r="F658" s="757"/>
      <c r="G658" s="761"/>
      <c r="H658" s="750"/>
      <c r="I658" s="751"/>
      <c r="J658" s="754"/>
      <c r="K658" s="755"/>
      <c r="L658" s="756"/>
      <c r="M658" s="757"/>
      <c r="N658" s="758"/>
      <c r="P658" s="352"/>
      <c r="Q658" s="775"/>
      <c r="R658" s="776"/>
      <c r="S658" s="759"/>
      <c r="T658" s="760"/>
      <c r="U658" s="756"/>
      <c r="V658" s="757"/>
      <c r="W658" s="761"/>
      <c r="X658" s="750"/>
      <c r="Y658" s="751"/>
      <c r="Z658" s="754"/>
      <c r="AA658" s="755"/>
      <c r="AB658" s="756"/>
      <c r="AC658" s="757"/>
      <c r="AD658" s="758"/>
    </row>
    <row r="659" spans="1:30" s="351" customFormat="1" ht="22.5" customHeight="1" thickBot="1">
      <c r="A659" s="775"/>
      <c r="B659" s="776"/>
      <c r="C659" s="747"/>
      <c r="D659" s="748"/>
      <c r="E659" s="732"/>
      <c r="F659" s="733"/>
      <c r="G659" s="749"/>
      <c r="H659" s="750"/>
      <c r="I659" s="751"/>
      <c r="J659" s="752"/>
      <c r="K659" s="753"/>
      <c r="L659" s="732"/>
      <c r="M659" s="733"/>
      <c r="N659" s="734"/>
      <c r="P659" s="352"/>
      <c r="Q659" s="775"/>
      <c r="R659" s="776"/>
      <c r="S659" s="747"/>
      <c r="T659" s="748"/>
      <c r="U659" s="732"/>
      <c r="V659" s="733"/>
      <c r="W659" s="749"/>
      <c r="X659" s="750"/>
      <c r="Y659" s="751"/>
      <c r="Z659" s="752"/>
      <c r="AA659" s="753"/>
      <c r="AB659" s="732"/>
      <c r="AC659" s="733"/>
      <c r="AD659" s="734"/>
    </row>
    <row r="660" spans="1:30" s="351" customFormat="1" ht="22.5" customHeight="1" thickBot="1">
      <c r="A660" s="735" t="s">
        <v>329</v>
      </c>
      <c r="B660" s="736"/>
      <c r="C660" s="737"/>
      <c r="D660" s="738"/>
      <c r="E660" s="739"/>
      <c r="F660" s="739"/>
      <c r="G660" s="740"/>
      <c r="H660" s="741" t="s">
        <v>330</v>
      </c>
      <c r="I660" s="742"/>
      <c r="J660" s="742"/>
      <c r="K660" s="743"/>
      <c r="L660" s="744"/>
      <c r="M660" s="745"/>
      <c r="N660" s="746"/>
      <c r="P660" s="352"/>
      <c r="Q660" s="735" t="s">
        <v>331</v>
      </c>
      <c r="R660" s="736"/>
      <c r="S660" s="737"/>
      <c r="T660" s="738"/>
      <c r="U660" s="739"/>
      <c r="V660" s="739"/>
      <c r="W660" s="740"/>
      <c r="X660" s="741" t="s">
        <v>330</v>
      </c>
      <c r="Y660" s="742"/>
      <c r="Z660" s="742"/>
      <c r="AA660" s="743"/>
      <c r="AB660" s="744"/>
      <c r="AC660" s="745"/>
      <c r="AD660" s="746"/>
    </row>
    <row r="661" spans="1:30" s="351" customFormat="1" ht="22.5" customHeight="1" thickBot="1">
      <c r="A661" s="722" t="s">
        <v>332</v>
      </c>
      <c r="B661" s="723"/>
      <c r="C661" s="723"/>
      <c r="D661" s="723"/>
      <c r="E661" s="723"/>
      <c r="F661" s="724"/>
      <c r="G661" s="725" t="s">
        <v>333</v>
      </c>
      <c r="H661" s="726"/>
      <c r="I661" s="727"/>
      <c r="J661" s="728"/>
      <c r="K661" s="725" t="s">
        <v>334</v>
      </c>
      <c r="L661" s="726"/>
      <c r="M661" s="729"/>
      <c r="N661" s="730"/>
      <c r="P661" s="352"/>
      <c r="Q661" s="722" t="s">
        <v>335</v>
      </c>
      <c r="R661" s="723"/>
      <c r="S661" s="723"/>
      <c r="T661" s="723"/>
      <c r="U661" s="724"/>
      <c r="V661" s="725" t="s">
        <v>333</v>
      </c>
      <c r="W661" s="726"/>
      <c r="X661" s="727"/>
      <c r="Y661" s="728"/>
      <c r="Z661" s="725"/>
      <c r="AA661" s="731"/>
      <c r="AB661" s="367"/>
      <c r="AC661" s="719"/>
      <c r="AD661" s="720"/>
    </row>
    <row r="662" spans="1:30" s="351" customFormat="1" ht="7.5" customHeight="1">
      <c r="A662" s="368"/>
      <c r="B662" s="368"/>
      <c r="C662" s="369"/>
      <c r="D662" s="369"/>
      <c r="E662" s="369"/>
      <c r="F662" s="369"/>
      <c r="G662" s="369"/>
      <c r="H662" s="369"/>
      <c r="I662" s="369"/>
      <c r="J662" s="369"/>
      <c r="K662" s="369"/>
      <c r="L662" s="369"/>
      <c r="M662" s="369"/>
      <c r="N662" s="328"/>
      <c r="P662" s="352"/>
      <c r="Q662" s="370"/>
      <c r="R662" s="370"/>
      <c r="S662" s="371"/>
      <c r="T662" s="371"/>
      <c r="U662" s="371"/>
      <c r="V662" s="371"/>
      <c r="W662" s="370"/>
      <c r="X662" s="371"/>
      <c r="Y662" s="371"/>
      <c r="Z662" s="371"/>
      <c r="AA662" s="372"/>
      <c r="AB662" s="328"/>
      <c r="AC662" s="328"/>
    </row>
    <row r="663" spans="1:30" s="351" customFormat="1">
      <c r="A663" s="373" t="s">
        <v>336</v>
      </c>
      <c r="B663" s="373"/>
      <c r="C663" s="374"/>
      <c r="D663" s="374"/>
      <c r="E663" s="374"/>
      <c r="F663" s="374"/>
      <c r="G663" s="374"/>
      <c r="H663" s="374"/>
      <c r="I663" s="374"/>
      <c r="J663" s="374"/>
      <c r="K663" s="374"/>
      <c r="N663" s="328"/>
      <c r="P663" s="352"/>
      <c r="Q663" s="373" t="s">
        <v>336</v>
      </c>
      <c r="R663" s="373"/>
      <c r="S663" s="374"/>
      <c r="T663" s="371"/>
      <c r="U663" s="371"/>
      <c r="V663" s="371"/>
      <c r="W663" s="371"/>
      <c r="X663" s="371"/>
      <c r="Y663" s="371"/>
      <c r="Z663" s="371"/>
      <c r="AA663" s="372"/>
      <c r="AB663" s="328"/>
      <c r="AC663" s="328"/>
    </row>
    <row r="664" spans="1:30" s="351" customFormat="1">
      <c r="A664" s="373" t="s">
        <v>337</v>
      </c>
      <c r="B664" s="373"/>
      <c r="C664" s="374"/>
      <c r="D664" s="374"/>
      <c r="E664" s="374"/>
      <c r="F664" s="374"/>
      <c r="G664" s="374"/>
      <c r="H664" s="373"/>
      <c r="I664" s="374"/>
      <c r="J664" s="374"/>
      <c r="K664" s="374"/>
      <c r="N664" s="328"/>
      <c r="P664" s="352"/>
      <c r="Q664" s="373" t="s">
        <v>337</v>
      </c>
      <c r="R664" s="373"/>
      <c r="S664" s="374"/>
      <c r="T664" s="372"/>
      <c r="U664" s="372"/>
      <c r="V664" s="372"/>
      <c r="W664" s="372"/>
      <c r="X664" s="372"/>
      <c r="Y664" s="372"/>
      <c r="Z664" s="372"/>
      <c r="AA664" s="372"/>
      <c r="AB664" s="328"/>
      <c r="AC664" s="328"/>
    </row>
  </sheetData>
  <sheetProtection sheet="1" objects="1" scenarios="1"/>
  <mergeCells count="3928">
    <mergeCell ref="N31:N34"/>
    <mergeCell ref="AB31:AC34"/>
    <mergeCell ref="A30:F30"/>
    <mergeCell ref="G30:H30"/>
    <mergeCell ref="I30:J30"/>
    <mergeCell ref="K30:L30"/>
    <mergeCell ref="M30:N30"/>
    <mergeCell ref="Q30:U30"/>
    <mergeCell ref="U28:W28"/>
    <mergeCell ref="X28:Y28"/>
    <mergeCell ref="Z28:AA28"/>
    <mergeCell ref="V30:W30"/>
    <mergeCell ref="X30:Y30"/>
    <mergeCell ref="Z30:AA30"/>
    <mergeCell ref="AC30:AD30"/>
    <mergeCell ref="S29:T29"/>
    <mergeCell ref="U29:W29"/>
    <mergeCell ref="X29:AA29"/>
    <mergeCell ref="AB29:AD29"/>
    <mergeCell ref="A29:B29"/>
    <mergeCell ref="C29:D29"/>
    <mergeCell ref="E29:G29"/>
    <mergeCell ref="H29:K29"/>
    <mergeCell ref="L29:N29"/>
    <mergeCell ref="Q29:R29"/>
    <mergeCell ref="J28:K28"/>
    <mergeCell ref="L28:N28"/>
    <mergeCell ref="S28:T28"/>
    <mergeCell ref="A25:B28"/>
    <mergeCell ref="U25:W25"/>
    <mergeCell ref="X25:Y25"/>
    <mergeCell ref="Z25:AA25"/>
    <mergeCell ref="AB25:AD25"/>
    <mergeCell ref="C26:D26"/>
    <mergeCell ref="E26:G26"/>
    <mergeCell ref="H26:I26"/>
    <mergeCell ref="J26:K26"/>
    <mergeCell ref="L26:N26"/>
    <mergeCell ref="S26:T26"/>
    <mergeCell ref="E25:G25"/>
    <mergeCell ref="H25:I25"/>
    <mergeCell ref="J25:K25"/>
    <mergeCell ref="L25:N25"/>
    <mergeCell ref="Q25:R28"/>
    <mergeCell ref="U26:W26"/>
    <mergeCell ref="X26:Y26"/>
    <mergeCell ref="Z26:AA26"/>
    <mergeCell ref="AB26:AD26"/>
    <mergeCell ref="C27:D27"/>
    <mergeCell ref="E27:G27"/>
    <mergeCell ref="H27:I27"/>
    <mergeCell ref="J27:K27"/>
    <mergeCell ref="L27:N27"/>
    <mergeCell ref="S27:T27"/>
    <mergeCell ref="AB28:AD28"/>
    <mergeCell ref="U27:W27"/>
    <mergeCell ref="X27:Y27"/>
    <mergeCell ref="Z27:AA27"/>
    <mergeCell ref="AB27:AD27"/>
    <mergeCell ref="C28:D28"/>
    <mergeCell ref="E28:G28"/>
    <mergeCell ref="H28:I28"/>
    <mergeCell ref="A22:B24"/>
    <mergeCell ref="C22:D22"/>
    <mergeCell ref="E22:F22"/>
    <mergeCell ref="H22:J22"/>
    <mergeCell ref="Q22:R24"/>
    <mergeCell ref="S22:T22"/>
    <mergeCell ref="U22:V22"/>
    <mergeCell ref="X22:Z22"/>
    <mergeCell ref="C24:G24"/>
    <mergeCell ref="H24:J24"/>
    <mergeCell ref="K24:N24"/>
    <mergeCell ref="S24:W24"/>
    <mergeCell ref="X24:Z24"/>
    <mergeCell ref="AA24:AD24"/>
    <mergeCell ref="C23:G23"/>
    <mergeCell ref="H23:J23"/>
    <mergeCell ref="K23:N23"/>
    <mergeCell ref="S23:W23"/>
    <mergeCell ref="X23:Z23"/>
    <mergeCell ref="AA23:AD23"/>
    <mergeCell ref="A18:N18"/>
    <mergeCell ref="Q18:AC18"/>
    <mergeCell ref="D19:K19"/>
    <mergeCell ref="L19:N19"/>
    <mergeCell ref="Q19:S19"/>
    <mergeCell ref="T19:Z19"/>
    <mergeCell ref="AA19:AC19"/>
    <mergeCell ref="V13:W13"/>
    <mergeCell ref="X13:Y13"/>
    <mergeCell ref="Z13:AA13"/>
    <mergeCell ref="AC13:AD13"/>
    <mergeCell ref="N14:N17"/>
    <mergeCell ref="AB14:AC17"/>
    <mergeCell ref="D20:H20"/>
    <mergeCell ref="T20:X20"/>
    <mergeCell ref="A21:B21"/>
    <mergeCell ref="D21:H21"/>
    <mergeCell ref="Q21:R21"/>
    <mergeCell ref="T21:X21"/>
    <mergeCell ref="I20:J21"/>
    <mergeCell ref="K20:N21"/>
    <mergeCell ref="Y20:Z21"/>
    <mergeCell ref="AA20:AD21"/>
    <mergeCell ref="A12:B12"/>
    <mergeCell ref="C12:D12"/>
    <mergeCell ref="E12:G12"/>
    <mergeCell ref="H12:K12"/>
    <mergeCell ref="L12:N12"/>
    <mergeCell ref="Q12:R12"/>
    <mergeCell ref="A8:B11"/>
    <mergeCell ref="S12:T12"/>
    <mergeCell ref="U12:W12"/>
    <mergeCell ref="X12:AA12"/>
    <mergeCell ref="AB12:AD12"/>
    <mergeCell ref="A13:F13"/>
    <mergeCell ref="G13:H13"/>
    <mergeCell ref="I13:J13"/>
    <mergeCell ref="K13:L13"/>
    <mergeCell ref="M13:N13"/>
    <mergeCell ref="Q13:U13"/>
    <mergeCell ref="C9:D9"/>
    <mergeCell ref="E9:G9"/>
    <mergeCell ref="H9:I9"/>
    <mergeCell ref="J9:K9"/>
    <mergeCell ref="L9:N9"/>
    <mergeCell ref="S9:T9"/>
    <mergeCell ref="E8:G8"/>
    <mergeCell ref="H8:I8"/>
    <mergeCell ref="J8:K8"/>
    <mergeCell ref="L8:N8"/>
    <mergeCell ref="Q8:R11"/>
    <mergeCell ref="U9:W9"/>
    <mergeCell ref="X9:Y9"/>
    <mergeCell ref="Z9:AA9"/>
    <mergeCell ref="AB9:AD9"/>
    <mergeCell ref="C10:D10"/>
    <mergeCell ref="E10:G10"/>
    <mergeCell ref="H10:I10"/>
    <mergeCell ref="J10:K10"/>
    <mergeCell ref="L10:N10"/>
    <mergeCell ref="S10:T10"/>
    <mergeCell ref="U10:W10"/>
    <mergeCell ref="X10:Y10"/>
    <mergeCell ref="Z10:AA10"/>
    <mergeCell ref="AB10:AD10"/>
    <mergeCell ref="C11:D11"/>
    <mergeCell ref="E11:G11"/>
    <mergeCell ref="H11:I11"/>
    <mergeCell ref="J11:K11"/>
    <mergeCell ref="L11:N11"/>
    <mergeCell ref="S11:T11"/>
    <mergeCell ref="U11:W11"/>
    <mergeCell ref="X11:Y11"/>
    <mergeCell ref="Z11:AA11"/>
    <mergeCell ref="AB11:AD11"/>
    <mergeCell ref="Q5:R7"/>
    <mergeCell ref="S5:T5"/>
    <mergeCell ref="U5:V5"/>
    <mergeCell ref="X5:Z5"/>
    <mergeCell ref="C7:G7"/>
    <mergeCell ref="H7:J7"/>
    <mergeCell ref="K7:N7"/>
    <mergeCell ref="S7:W7"/>
    <mergeCell ref="X7:Z7"/>
    <mergeCell ref="AA7:AD7"/>
    <mergeCell ref="C6:G6"/>
    <mergeCell ref="H6:J6"/>
    <mergeCell ref="K6:N6"/>
    <mergeCell ref="S6:W6"/>
    <mergeCell ref="X6:Z6"/>
    <mergeCell ref="AA6:AD6"/>
    <mergeCell ref="U8:W8"/>
    <mergeCell ref="X8:Y8"/>
    <mergeCell ref="Z8:AA8"/>
    <mergeCell ref="AB8:AD8"/>
    <mergeCell ref="D36:K36"/>
    <mergeCell ref="L36:N36"/>
    <mergeCell ref="Q36:S36"/>
    <mergeCell ref="T36:Z36"/>
    <mergeCell ref="AA36:AC36"/>
    <mergeCell ref="D37:H37"/>
    <mergeCell ref="I37:J38"/>
    <mergeCell ref="K37:N38"/>
    <mergeCell ref="T37:X37"/>
    <mergeCell ref="Y37:Z38"/>
    <mergeCell ref="AA37:AD38"/>
    <mergeCell ref="A1:N1"/>
    <mergeCell ref="Q1:AC1"/>
    <mergeCell ref="D2:K2"/>
    <mergeCell ref="L2:N2"/>
    <mergeCell ref="Q2:S2"/>
    <mergeCell ref="T2:Z2"/>
    <mergeCell ref="AA2:AC2"/>
    <mergeCell ref="I3:J4"/>
    <mergeCell ref="K3:N4"/>
    <mergeCell ref="Y3:Z4"/>
    <mergeCell ref="AA3:AD4"/>
    <mergeCell ref="D3:H3"/>
    <mergeCell ref="T3:X3"/>
    <mergeCell ref="A4:B4"/>
    <mergeCell ref="D4:H4"/>
    <mergeCell ref="Q4:R4"/>
    <mergeCell ref="T4:X4"/>
    <mergeCell ref="A5:B7"/>
    <mergeCell ref="C5:D5"/>
    <mergeCell ref="E5:F5"/>
    <mergeCell ref="H5:J5"/>
    <mergeCell ref="A38:B38"/>
    <mergeCell ref="D38:H38"/>
    <mergeCell ref="Q38:R38"/>
    <mergeCell ref="T38:X38"/>
    <mergeCell ref="A39:B41"/>
    <mergeCell ref="C39:D39"/>
    <mergeCell ref="E39:F39"/>
    <mergeCell ref="H39:J39"/>
    <mergeCell ref="Q39:R41"/>
    <mergeCell ref="S39:T39"/>
    <mergeCell ref="U39:V39"/>
    <mergeCell ref="X39:Z39"/>
    <mergeCell ref="C40:G40"/>
    <mergeCell ref="H40:J40"/>
    <mergeCell ref="K40:N40"/>
    <mergeCell ref="S40:W40"/>
    <mergeCell ref="X40:Z40"/>
    <mergeCell ref="AA40:AD40"/>
    <mergeCell ref="C41:G41"/>
    <mergeCell ref="H41:J41"/>
    <mergeCell ref="K41:N41"/>
    <mergeCell ref="S41:W41"/>
    <mergeCell ref="X41:Z41"/>
    <mergeCell ref="AA41:AD41"/>
    <mergeCell ref="E42:G42"/>
    <mergeCell ref="H42:I42"/>
    <mergeCell ref="J42:K42"/>
    <mergeCell ref="L42:N42"/>
    <mergeCell ref="Q42:R45"/>
    <mergeCell ref="U42:W42"/>
    <mergeCell ref="X42:Y42"/>
    <mergeCell ref="Z42:AA42"/>
    <mergeCell ref="AB42:AD42"/>
    <mergeCell ref="C43:D43"/>
    <mergeCell ref="E43:G43"/>
    <mergeCell ref="H43:I43"/>
    <mergeCell ref="AB45:AD45"/>
    <mergeCell ref="C45:D45"/>
    <mergeCell ref="E45:G45"/>
    <mergeCell ref="H45:I45"/>
    <mergeCell ref="J45:K45"/>
    <mergeCell ref="L45:N45"/>
    <mergeCell ref="S45:T45"/>
    <mergeCell ref="U45:W45"/>
    <mergeCell ref="X45:Y45"/>
    <mergeCell ref="Z45:AA45"/>
    <mergeCell ref="A42:B45"/>
    <mergeCell ref="J43:K43"/>
    <mergeCell ref="L43:N43"/>
    <mergeCell ref="S43:T43"/>
    <mergeCell ref="U43:W43"/>
    <mergeCell ref="X43:Y43"/>
    <mergeCell ref="Z43:AA43"/>
    <mergeCell ref="AB43:AD43"/>
    <mergeCell ref="C44:D44"/>
    <mergeCell ref="E44:G44"/>
    <mergeCell ref="H44:I44"/>
    <mergeCell ref="J44:K44"/>
    <mergeCell ref="L44:N44"/>
    <mergeCell ref="S44:T44"/>
    <mergeCell ref="U44:W44"/>
    <mergeCell ref="X44:Y44"/>
    <mergeCell ref="Z44:AA44"/>
    <mergeCell ref="AB44:AD44"/>
    <mergeCell ref="A56:B58"/>
    <mergeCell ref="C56:D56"/>
    <mergeCell ref="E56:F56"/>
    <mergeCell ref="H56:J56"/>
    <mergeCell ref="Q56:R58"/>
    <mergeCell ref="S56:T56"/>
    <mergeCell ref="U56:V56"/>
    <mergeCell ref="A46:B46"/>
    <mergeCell ref="C46:D46"/>
    <mergeCell ref="E46:G46"/>
    <mergeCell ref="H46:K46"/>
    <mergeCell ref="L46:N46"/>
    <mergeCell ref="Q46:R46"/>
    <mergeCell ref="S46:T46"/>
    <mergeCell ref="U46:W46"/>
    <mergeCell ref="X46:AA46"/>
    <mergeCell ref="AB46:AD46"/>
    <mergeCell ref="A55:B55"/>
    <mergeCell ref="D55:H55"/>
    <mergeCell ref="Q55:R55"/>
    <mergeCell ref="T55:X55"/>
    <mergeCell ref="AC47:AD47"/>
    <mergeCell ref="N48:N51"/>
    <mergeCell ref="AB48:AC51"/>
    <mergeCell ref="A52:N52"/>
    <mergeCell ref="Q52:AC52"/>
    <mergeCell ref="D53:K53"/>
    <mergeCell ref="L53:N53"/>
    <mergeCell ref="Q53:S53"/>
    <mergeCell ref="T53:Z53"/>
    <mergeCell ref="AA53:AC53"/>
    <mergeCell ref="A47:F47"/>
    <mergeCell ref="G47:H47"/>
    <mergeCell ref="I47:J47"/>
    <mergeCell ref="K47:L47"/>
    <mergeCell ref="M47:N47"/>
    <mergeCell ref="Q47:U47"/>
    <mergeCell ref="V47:W47"/>
    <mergeCell ref="X47:Y47"/>
    <mergeCell ref="Z47:AA47"/>
    <mergeCell ref="D54:H54"/>
    <mergeCell ref="I54:J55"/>
    <mergeCell ref="K54:N55"/>
    <mergeCell ref="T54:X54"/>
    <mergeCell ref="Y54:Z55"/>
    <mergeCell ref="AB60:AD60"/>
    <mergeCell ref="C61:D61"/>
    <mergeCell ref="E61:G61"/>
    <mergeCell ref="H61:I61"/>
    <mergeCell ref="J61:K61"/>
    <mergeCell ref="L61:N61"/>
    <mergeCell ref="S61:T61"/>
    <mergeCell ref="U61:W61"/>
    <mergeCell ref="X61:Y61"/>
    <mergeCell ref="Z61:AA61"/>
    <mergeCell ref="AB61:AD61"/>
    <mergeCell ref="AA57:AD57"/>
    <mergeCell ref="C58:G58"/>
    <mergeCell ref="H58:J58"/>
    <mergeCell ref="K58:N58"/>
    <mergeCell ref="S58:W58"/>
    <mergeCell ref="X58:Z58"/>
    <mergeCell ref="AA58:AD58"/>
    <mergeCell ref="E59:G59"/>
    <mergeCell ref="H59:I59"/>
    <mergeCell ref="J59:K59"/>
    <mergeCell ref="Z60:AA60"/>
    <mergeCell ref="AA54:AD55"/>
    <mergeCell ref="U60:W60"/>
    <mergeCell ref="X60:Y60"/>
    <mergeCell ref="G64:H64"/>
    <mergeCell ref="I64:J64"/>
    <mergeCell ref="K64:L64"/>
    <mergeCell ref="M64:N64"/>
    <mergeCell ref="Q64:U64"/>
    <mergeCell ref="V64:W64"/>
    <mergeCell ref="X64:Y64"/>
    <mergeCell ref="Z64:AA64"/>
    <mergeCell ref="AB62:AD62"/>
    <mergeCell ref="X56:Z56"/>
    <mergeCell ref="C57:G57"/>
    <mergeCell ref="H57:J57"/>
    <mergeCell ref="K57:N57"/>
    <mergeCell ref="S57:W57"/>
    <mergeCell ref="X57:Z57"/>
    <mergeCell ref="A63:B63"/>
    <mergeCell ref="C63:D63"/>
    <mergeCell ref="E63:G63"/>
    <mergeCell ref="H63:K63"/>
    <mergeCell ref="L63:N63"/>
    <mergeCell ref="Q63:R63"/>
    <mergeCell ref="S63:T63"/>
    <mergeCell ref="U63:W63"/>
    <mergeCell ref="X63:AA63"/>
    <mergeCell ref="AB63:AD63"/>
    <mergeCell ref="C62:D62"/>
    <mergeCell ref="E62:G62"/>
    <mergeCell ref="H62:I62"/>
    <mergeCell ref="J62:K62"/>
    <mergeCell ref="L62:N62"/>
    <mergeCell ref="S62:T62"/>
    <mergeCell ref="U62:W62"/>
    <mergeCell ref="X62:Y62"/>
    <mergeCell ref="Z62:AA62"/>
    <mergeCell ref="A59:B62"/>
    <mergeCell ref="J60:K60"/>
    <mergeCell ref="L60:N60"/>
    <mergeCell ref="S60:T60"/>
    <mergeCell ref="L59:N59"/>
    <mergeCell ref="Q59:R62"/>
    <mergeCell ref="U59:W59"/>
    <mergeCell ref="X59:Y59"/>
    <mergeCell ref="Z59:AA59"/>
    <mergeCell ref="AB59:AD59"/>
    <mergeCell ref="C60:D60"/>
    <mergeCell ref="E60:G60"/>
    <mergeCell ref="H60:I60"/>
    <mergeCell ref="A72:B74"/>
    <mergeCell ref="C72:D72"/>
    <mergeCell ref="E72:F72"/>
    <mergeCell ref="H72:J72"/>
    <mergeCell ref="Q72:R74"/>
    <mergeCell ref="S72:T72"/>
    <mergeCell ref="U72:V72"/>
    <mergeCell ref="X72:Z72"/>
    <mergeCell ref="C73:G73"/>
    <mergeCell ref="H73:J73"/>
    <mergeCell ref="K73:N73"/>
    <mergeCell ref="S73:W73"/>
    <mergeCell ref="X73:Z73"/>
    <mergeCell ref="AC64:AD64"/>
    <mergeCell ref="A68:N68"/>
    <mergeCell ref="Q68:AC68"/>
    <mergeCell ref="D69:K69"/>
    <mergeCell ref="L69:N69"/>
    <mergeCell ref="Q69:S69"/>
    <mergeCell ref="T69:Z69"/>
    <mergeCell ref="AA69:AC69"/>
    <mergeCell ref="D70:H70"/>
    <mergeCell ref="I70:J71"/>
    <mergeCell ref="K70:N71"/>
    <mergeCell ref="T70:X70"/>
    <mergeCell ref="Y70:Z71"/>
    <mergeCell ref="AA70:AD71"/>
    <mergeCell ref="A71:B71"/>
    <mergeCell ref="D71:H71"/>
    <mergeCell ref="Q71:R71"/>
    <mergeCell ref="T71:X71"/>
    <mergeCell ref="A64:F64"/>
    <mergeCell ref="AA73:AD73"/>
    <mergeCell ref="C74:G74"/>
    <mergeCell ref="H74:J74"/>
    <mergeCell ref="K74:N74"/>
    <mergeCell ref="S74:W74"/>
    <mergeCell ref="X74:Z74"/>
    <mergeCell ref="AA74:AD74"/>
    <mergeCell ref="E75:G75"/>
    <mergeCell ref="H75:I75"/>
    <mergeCell ref="J75:K75"/>
    <mergeCell ref="L75:N75"/>
    <mergeCell ref="Q75:R78"/>
    <mergeCell ref="U75:W75"/>
    <mergeCell ref="X75:Y75"/>
    <mergeCell ref="Z75:AA75"/>
    <mergeCell ref="AB75:AD75"/>
    <mergeCell ref="C76:D76"/>
    <mergeCell ref="E76:G76"/>
    <mergeCell ref="H76:I76"/>
    <mergeCell ref="AB78:AD78"/>
    <mergeCell ref="C78:D78"/>
    <mergeCell ref="E78:G78"/>
    <mergeCell ref="H78:I78"/>
    <mergeCell ref="J78:K78"/>
    <mergeCell ref="L78:N78"/>
    <mergeCell ref="S78:T78"/>
    <mergeCell ref="U78:W78"/>
    <mergeCell ref="X78:Y78"/>
    <mergeCell ref="Z78:AA78"/>
    <mergeCell ref="A75:B78"/>
    <mergeCell ref="J76:K76"/>
    <mergeCell ref="L76:N76"/>
    <mergeCell ref="S76:T76"/>
    <mergeCell ref="U76:W76"/>
    <mergeCell ref="X76:Y76"/>
    <mergeCell ref="Z76:AA76"/>
    <mergeCell ref="AB76:AD76"/>
    <mergeCell ref="C77:D77"/>
    <mergeCell ref="E77:G77"/>
    <mergeCell ref="H77:I77"/>
    <mergeCell ref="J77:K77"/>
    <mergeCell ref="L77:N77"/>
    <mergeCell ref="S77:T77"/>
    <mergeCell ref="U77:W77"/>
    <mergeCell ref="X77:Y77"/>
    <mergeCell ref="Z77:AA77"/>
    <mergeCell ref="AB77:AD77"/>
    <mergeCell ref="A89:B91"/>
    <mergeCell ref="C89:D89"/>
    <mergeCell ref="E89:F89"/>
    <mergeCell ref="H89:J89"/>
    <mergeCell ref="Q89:R91"/>
    <mergeCell ref="S89:T89"/>
    <mergeCell ref="U89:V89"/>
    <mergeCell ref="A79:B79"/>
    <mergeCell ref="C79:D79"/>
    <mergeCell ref="E79:G79"/>
    <mergeCell ref="H79:K79"/>
    <mergeCell ref="L79:N79"/>
    <mergeCell ref="Q79:R79"/>
    <mergeCell ref="S79:T79"/>
    <mergeCell ref="U79:W79"/>
    <mergeCell ref="X79:AA79"/>
    <mergeCell ref="AB79:AD79"/>
    <mergeCell ref="A88:B88"/>
    <mergeCell ref="D88:H88"/>
    <mergeCell ref="Q88:R88"/>
    <mergeCell ref="T88:X88"/>
    <mergeCell ref="AC80:AD80"/>
    <mergeCell ref="N81:N84"/>
    <mergeCell ref="AB81:AC84"/>
    <mergeCell ref="A85:N85"/>
    <mergeCell ref="Q85:AC85"/>
    <mergeCell ref="D86:K86"/>
    <mergeCell ref="L86:N86"/>
    <mergeCell ref="Q86:S86"/>
    <mergeCell ref="T86:Z86"/>
    <mergeCell ref="AA86:AC86"/>
    <mergeCell ref="A80:F80"/>
    <mergeCell ref="G80:H80"/>
    <mergeCell ref="I80:J80"/>
    <mergeCell ref="K80:L80"/>
    <mergeCell ref="M80:N80"/>
    <mergeCell ref="Q80:U80"/>
    <mergeCell ref="V80:W80"/>
    <mergeCell ref="X80:Y80"/>
    <mergeCell ref="Z80:AA80"/>
    <mergeCell ref="D87:H87"/>
    <mergeCell ref="I87:J88"/>
    <mergeCell ref="K87:N88"/>
    <mergeCell ref="T87:X87"/>
    <mergeCell ref="Y87:Z88"/>
    <mergeCell ref="AB93:AD93"/>
    <mergeCell ref="C94:D94"/>
    <mergeCell ref="E94:G94"/>
    <mergeCell ref="H94:I94"/>
    <mergeCell ref="J94:K94"/>
    <mergeCell ref="L94:N94"/>
    <mergeCell ref="S94:T94"/>
    <mergeCell ref="U94:W94"/>
    <mergeCell ref="X94:Y94"/>
    <mergeCell ref="Z94:AA94"/>
    <mergeCell ref="AB94:AD94"/>
    <mergeCell ref="AA90:AD90"/>
    <mergeCell ref="C91:G91"/>
    <mergeCell ref="H91:J91"/>
    <mergeCell ref="K91:N91"/>
    <mergeCell ref="S91:W91"/>
    <mergeCell ref="X91:Z91"/>
    <mergeCell ref="AA91:AD91"/>
    <mergeCell ref="E92:G92"/>
    <mergeCell ref="H92:I92"/>
    <mergeCell ref="J92:K92"/>
    <mergeCell ref="Z93:AA93"/>
    <mergeCell ref="AA87:AD88"/>
    <mergeCell ref="U93:W93"/>
    <mergeCell ref="X93:Y93"/>
    <mergeCell ref="G97:H97"/>
    <mergeCell ref="I97:J97"/>
    <mergeCell ref="K97:L97"/>
    <mergeCell ref="M97:N97"/>
    <mergeCell ref="Q97:U97"/>
    <mergeCell ref="V97:W97"/>
    <mergeCell ref="X97:Y97"/>
    <mergeCell ref="Z97:AA97"/>
    <mergeCell ref="AB95:AD95"/>
    <mergeCell ref="X89:Z89"/>
    <mergeCell ref="C90:G90"/>
    <mergeCell ref="H90:J90"/>
    <mergeCell ref="K90:N90"/>
    <mergeCell ref="S90:W90"/>
    <mergeCell ref="X90:Z90"/>
    <mergeCell ref="A96:B96"/>
    <mergeCell ref="C96:D96"/>
    <mergeCell ref="E96:G96"/>
    <mergeCell ref="H96:K96"/>
    <mergeCell ref="L96:N96"/>
    <mergeCell ref="Q96:R96"/>
    <mergeCell ref="S96:T96"/>
    <mergeCell ref="U96:W96"/>
    <mergeCell ref="X96:AA96"/>
    <mergeCell ref="AB96:AD96"/>
    <mergeCell ref="C95:D95"/>
    <mergeCell ref="E95:G95"/>
    <mergeCell ref="H95:I95"/>
    <mergeCell ref="J95:K95"/>
    <mergeCell ref="L95:N95"/>
    <mergeCell ref="S95:T95"/>
    <mergeCell ref="U95:W95"/>
    <mergeCell ref="X95:Y95"/>
    <mergeCell ref="Z95:AA95"/>
    <mergeCell ref="A92:B95"/>
    <mergeCell ref="J93:K93"/>
    <mergeCell ref="L93:N93"/>
    <mergeCell ref="S93:T93"/>
    <mergeCell ref="L92:N92"/>
    <mergeCell ref="Q92:R95"/>
    <mergeCell ref="U92:W92"/>
    <mergeCell ref="X92:Y92"/>
    <mergeCell ref="Z92:AA92"/>
    <mergeCell ref="AB92:AD92"/>
    <mergeCell ref="C93:D93"/>
    <mergeCell ref="E93:G93"/>
    <mergeCell ref="H93:I93"/>
    <mergeCell ref="A105:B107"/>
    <mergeCell ref="C105:D105"/>
    <mergeCell ref="E105:F105"/>
    <mergeCell ref="H105:J105"/>
    <mergeCell ref="Q105:R107"/>
    <mergeCell ref="S105:T105"/>
    <mergeCell ref="U105:V105"/>
    <mergeCell ref="X105:Z105"/>
    <mergeCell ref="C106:G106"/>
    <mergeCell ref="H106:J106"/>
    <mergeCell ref="K106:N106"/>
    <mergeCell ref="S106:W106"/>
    <mergeCell ref="X106:Z106"/>
    <mergeCell ref="AC97:AD97"/>
    <mergeCell ref="A101:N101"/>
    <mergeCell ref="Q101:AC101"/>
    <mergeCell ref="D102:K102"/>
    <mergeCell ref="L102:N102"/>
    <mergeCell ref="Q102:S102"/>
    <mergeCell ref="T102:Z102"/>
    <mergeCell ref="AA102:AC102"/>
    <mergeCell ref="D103:H103"/>
    <mergeCell ref="I103:J104"/>
    <mergeCell ref="K103:N104"/>
    <mergeCell ref="T103:X103"/>
    <mergeCell ref="Y103:Z104"/>
    <mergeCell ref="AA103:AD104"/>
    <mergeCell ref="A104:B104"/>
    <mergeCell ref="D104:H104"/>
    <mergeCell ref="Q104:R104"/>
    <mergeCell ref="T104:X104"/>
    <mergeCell ref="A97:F97"/>
    <mergeCell ref="AA106:AD106"/>
    <mergeCell ref="C107:G107"/>
    <mergeCell ref="H107:J107"/>
    <mergeCell ref="K107:N107"/>
    <mergeCell ref="S107:W107"/>
    <mergeCell ref="X107:Z107"/>
    <mergeCell ref="AA107:AD107"/>
    <mergeCell ref="E108:G108"/>
    <mergeCell ref="H108:I108"/>
    <mergeCell ref="J108:K108"/>
    <mergeCell ref="L108:N108"/>
    <mergeCell ref="Q108:R111"/>
    <mergeCell ref="U108:W108"/>
    <mergeCell ref="X108:Y108"/>
    <mergeCell ref="Z108:AA108"/>
    <mergeCell ref="AB108:AD108"/>
    <mergeCell ref="C109:D109"/>
    <mergeCell ref="E109:G109"/>
    <mergeCell ref="H109:I109"/>
    <mergeCell ref="AB111:AD111"/>
    <mergeCell ref="C111:D111"/>
    <mergeCell ref="E111:G111"/>
    <mergeCell ref="H111:I111"/>
    <mergeCell ref="J111:K111"/>
    <mergeCell ref="L111:N111"/>
    <mergeCell ref="S111:T111"/>
    <mergeCell ref="U111:W111"/>
    <mergeCell ref="X111:Y111"/>
    <mergeCell ref="Z111:AA111"/>
    <mergeCell ref="A108:B111"/>
    <mergeCell ref="J109:K109"/>
    <mergeCell ref="L109:N109"/>
    <mergeCell ref="S109:T109"/>
    <mergeCell ref="U109:W109"/>
    <mergeCell ref="X109:Y109"/>
    <mergeCell ref="Z109:AA109"/>
    <mergeCell ref="AB109:AD109"/>
    <mergeCell ref="C110:D110"/>
    <mergeCell ref="E110:G110"/>
    <mergeCell ref="H110:I110"/>
    <mergeCell ref="J110:K110"/>
    <mergeCell ref="L110:N110"/>
    <mergeCell ref="S110:T110"/>
    <mergeCell ref="U110:W110"/>
    <mergeCell ref="X110:Y110"/>
    <mergeCell ref="Z110:AA110"/>
    <mergeCell ref="AB110:AD110"/>
    <mergeCell ref="A122:B124"/>
    <mergeCell ref="C122:D122"/>
    <mergeCell ref="E122:F122"/>
    <mergeCell ref="H122:J122"/>
    <mergeCell ref="Q122:R124"/>
    <mergeCell ref="S122:T122"/>
    <mergeCell ref="U122:V122"/>
    <mergeCell ref="A112:B112"/>
    <mergeCell ref="C112:D112"/>
    <mergeCell ref="E112:G112"/>
    <mergeCell ref="H112:K112"/>
    <mergeCell ref="L112:N112"/>
    <mergeCell ref="Q112:R112"/>
    <mergeCell ref="S112:T112"/>
    <mergeCell ref="U112:W112"/>
    <mergeCell ref="X112:AA112"/>
    <mergeCell ref="AB112:AD112"/>
    <mergeCell ref="A121:B121"/>
    <mergeCell ref="D121:H121"/>
    <mergeCell ref="Q121:R121"/>
    <mergeCell ref="T121:X121"/>
    <mergeCell ref="AC113:AD113"/>
    <mergeCell ref="N114:N117"/>
    <mergeCell ref="AB114:AC117"/>
    <mergeCell ref="A118:N118"/>
    <mergeCell ref="Q118:AC118"/>
    <mergeCell ref="D119:K119"/>
    <mergeCell ref="L119:N119"/>
    <mergeCell ref="Q119:S119"/>
    <mergeCell ref="T119:Z119"/>
    <mergeCell ref="AA119:AC119"/>
    <mergeCell ref="A113:F113"/>
    <mergeCell ref="G113:H113"/>
    <mergeCell ref="I113:J113"/>
    <mergeCell ref="K113:L113"/>
    <mergeCell ref="M113:N113"/>
    <mergeCell ref="Q113:U113"/>
    <mergeCell ref="V113:W113"/>
    <mergeCell ref="X113:Y113"/>
    <mergeCell ref="Z113:AA113"/>
    <mergeCell ref="D120:H120"/>
    <mergeCell ref="I120:J121"/>
    <mergeCell ref="K120:N121"/>
    <mergeCell ref="T120:X120"/>
    <mergeCell ref="Y120:Z121"/>
    <mergeCell ref="AB126:AD126"/>
    <mergeCell ref="C127:D127"/>
    <mergeCell ref="E127:G127"/>
    <mergeCell ref="H127:I127"/>
    <mergeCell ref="J127:K127"/>
    <mergeCell ref="L127:N127"/>
    <mergeCell ref="S127:T127"/>
    <mergeCell ref="U127:W127"/>
    <mergeCell ref="X127:Y127"/>
    <mergeCell ref="Z127:AA127"/>
    <mergeCell ref="AB127:AD127"/>
    <mergeCell ref="AA123:AD123"/>
    <mergeCell ref="C124:G124"/>
    <mergeCell ref="H124:J124"/>
    <mergeCell ref="K124:N124"/>
    <mergeCell ref="S124:W124"/>
    <mergeCell ref="X124:Z124"/>
    <mergeCell ref="AA124:AD124"/>
    <mergeCell ref="E125:G125"/>
    <mergeCell ref="H125:I125"/>
    <mergeCell ref="J125:K125"/>
    <mergeCell ref="Z126:AA126"/>
    <mergeCell ref="AA120:AD121"/>
    <mergeCell ref="U126:W126"/>
    <mergeCell ref="X126:Y126"/>
    <mergeCell ref="G130:H130"/>
    <mergeCell ref="I130:J130"/>
    <mergeCell ref="K130:L130"/>
    <mergeCell ref="M130:N130"/>
    <mergeCell ref="Q130:U130"/>
    <mergeCell ref="V130:W130"/>
    <mergeCell ref="X130:Y130"/>
    <mergeCell ref="Z130:AA130"/>
    <mergeCell ref="AB128:AD128"/>
    <mergeCell ref="X122:Z122"/>
    <mergeCell ref="C123:G123"/>
    <mergeCell ref="H123:J123"/>
    <mergeCell ref="K123:N123"/>
    <mergeCell ref="S123:W123"/>
    <mergeCell ref="X123:Z123"/>
    <mergeCell ref="A129:B129"/>
    <mergeCell ref="C129:D129"/>
    <mergeCell ref="E129:G129"/>
    <mergeCell ref="H129:K129"/>
    <mergeCell ref="L129:N129"/>
    <mergeCell ref="Q129:R129"/>
    <mergeCell ref="S129:T129"/>
    <mergeCell ref="U129:W129"/>
    <mergeCell ref="X129:AA129"/>
    <mergeCell ref="AB129:AD129"/>
    <mergeCell ref="C128:D128"/>
    <mergeCell ref="E128:G128"/>
    <mergeCell ref="H128:I128"/>
    <mergeCell ref="J128:K128"/>
    <mergeCell ref="L128:N128"/>
    <mergeCell ref="S128:T128"/>
    <mergeCell ref="U128:W128"/>
    <mergeCell ref="X128:Y128"/>
    <mergeCell ref="Z128:AA128"/>
    <mergeCell ref="A125:B128"/>
    <mergeCell ref="J126:K126"/>
    <mergeCell ref="L126:N126"/>
    <mergeCell ref="S126:T126"/>
    <mergeCell ref="L125:N125"/>
    <mergeCell ref="Q125:R128"/>
    <mergeCell ref="U125:W125"/>
    <mergeCell ref="X125:Y125"/>
    <mergeCell ref="Z125:AA125"/>
    <mergeCell ref="AB125:AD125"/>
    <mergeCell ref="C126:D126"/>
    <mergeCell ref="E126:G126"/>
    <mergeCell ref="H126:I126"/>
    <mergeCell ref="A138:B140"/>
    <mergeCell ref="C138:D138"/>
    <mergeCell ref="E138:F138"/>
    <mergeCell ref="H138:J138"/>
    <mergeCell ref="Q138:R140"/>
    <mergeCell ref="S138:T138"/>
    <mergeCell ref="U138:V138"/>
    <mergeCell ref="X138:Z138"/>
    <mergeCell ref="C139:G139"/>
    <mergeCell ref="H139:J139"/>
    <mergeCell ref="K139:N139"/>
    <mergeCell ref="S139:W139"/>
    <mergeCell ref="X139:Z139"/>
    <mergeCell ref="AC130:AD130"/>
    <mergeCell ref="A134:N134"/>
    <mergeCell ref="Q134:AC134"/>
    <mergeCell ref="D135:K135"/>
    <mergeCell ref="L135:N135"/>
    <mergeCell ref="Q135:S135"/>
    <mergeCell ref="T135:Z135"/>
    <mergeCell ref="AA135:AC135"/>
    <mergeCell ref="D136:H136"/>
    <mergeCell ref="I136:J137"/>
    <mergeCell ref="K136:N137"/>
    <mergeCell ref="T136:X136"/>
    <mergeCell ref="Y136:Z137"/>
    <mergeCell ref="AA136:AD137"/>
    <mergeCell ref="A137:B137"/>
    <mergeCell ref="D137:H137"/>
    <mergeCell ref="Q137:R137"/>
    <mergeCell ref="T137:X137"/>
    <mergeCell ref="A130:F130"/>
    <mergeCell ref="AA139:AD139"/>
    <mergeCell ref="C140:G140"/>
    <mergeCell ref="H140:J140"/>
    <mergeCell ref="K140:N140"/>
    <mergeCell ref="S140:W140"/>
    <mergeCell ref="X140:Z140"/>
    <mergeCell ref="AA140:AD140"/>
    <mergeCell ref="E141:G141"/>
    <mergeCell ref="H141:I141"/>
    <mergeCell ref="J141:K141"/>
    <mergeCell ref="L141:N141"/>
    <mergeCell ref="Q141:R144"/>
    <mergeCell ref="U141:W141"/>
    <mergeCell ref="X141:Y141"/>
    <mergeCell ref="Z141:AA141"/>
    <mergeCell ref="AB141:AD141"/>
    <mergeCell ref="C142:D142"/>
    <mergeCell ref="E142:G142"/>
    <mergeCell ref="H142:I142"/>
    <mergeCell ref="AB144:AD144"/>
    <mergeCell ref="C144:D144"/>
    <mergeCell ref="E144:G144"/>
    <mergeCell ref="H144:I144"/>
    <mergeCell ref="J144:K144"/>
    <mergeCell ref="L144:N144"/>
    <mergeCell ref="S144:T144"/>
    <mergeCell ref="U144:W144"/>
    <mergeCell ref="X144:Y144"/>
    <mergeCell ref="Z144:AA144"/>
    <mergeCell ref="A141:B144"/>
    <mergeCell ref="J142:K142"/>
    <mergeCell ref="L142:N142"/>
    <mergeCell ref="S142:T142"/>
    <mergeCell ref="U142:W142"/>
    <mergeCell ref="X142:Y142"/>
    <mergeCell ref="Z142:AA142"/>
    <mergeCell ref="AB142:AD142"/>
    <mergeCell ref="C143:D143"/>
    <mergeCell ref="E143:G143"/>
    <mergeCell ref="H143:I143"/>
    <mergeCell ref="J143:K143"/>
    <mergeCell ref="L143:N143"/>
    <mergeCell ref="S143:T143"/>
    <mergeCell ref="U143:W143"/>
    <mergeCell ref="X143:Y143"/>
    <mergeCell ref="Z143:AA143"/>
    <mergeCell ref="AB143:AD143"/>
    <mergeCell ref="A155:B157"/>
    <mergeCell ref="C155:D155"/>
    <mergeCell ref="E155:F155"/>
    <mergeCell ref="H155:J155"/>
    <mergeCell ref="Q155:R157"/>
    <mergeCell ref="S155:T155"/>
    <mergeCell ref="U155:V155"/>
    <mergeCell ref="A145:B145"/>
    <mergeCell ref="C145:D145"/>
    <mergeCell ref="E145:G145"/>
    <mergeCell ref="H145:K145"/>
    <mergeCell ref="L145:N145"/>
    <mergeCell ref="Q145:R145"/>
    <mergeCell ref="S145:T145"/>
    <mergeCell ref="U145:W145"/>
    <mergeCell ref="X145:AA145"/>
    <mergeCell ref="AB145:AD145"/>
    <mergeCell ref="A154:B154"/>
    <mergeCell ref="D154:H154"/>
    <mergeCell ref="Q154:R154"/>
    <mergeCell ref="T154:X154"/>
    <mergeCell ref="AC146:AD146"/>
    <mergeCell ref="N147:N150"/>
    <mergeCell ref="AB147:AC150"/>
    <mergeCell ref="A151:N151"/>
    <mergeCell ref="Q151:AC151"/>
    <mergeCell ref="D152:K152"/>
    <mergeCell ref="L152:N152"/>
    <mergeCell ref="Q152:S152"/>
    <mergeCell ref="T152:Z152"/>
    <mergeCell ref="AA152:AC152"/>
    <mergeCell ref="A146:F146"/>
    <mergeCell ref="G146:H146"/>
    <mergeCell ref="I146:J146"/>
    <mergeCell ref="K146:L146"/>
    <mergeCell ref="M146:N146"/>
    <mergeCell ref="Q146:U146"/>
    <mergeCell ref="V146:W146"/>
    <mergeCell ref="X146:Y146"/>
    <mergeCell ref="Z146:AA146"/>
    <mergeCell ref="D153:H153"/>
    <mergeCell ref="I153:J154"/>
    <mergeCell ref="K153:N154"/>
    <mergeCell ref="T153:X153"/>
    <mergeCell ref="Y153:Z154"/>
    <mergeCell ref="AB159:AD159"/>
    <mergeCell ref="C160:D160"/>
    <mergeCell ref="E160:G160"/>
    <mergeCell ref="H160:I160"/>
    <mergeCell ref="J160:K160"/>
    <mergeCell ref="L160:N160"/>
    <mergeCell ref="S160:T160"/>
    <mergeCell ref="U160:W160"/>
    <mergeCell ref="X160:Y160"/>
    <mergeCell ref="Z160:AA160"/>
    <mergeCell ref="AB160:AD160"/>
    <mergeCell ref="AA156:AD156"/>
    <mergeCell ref="C157:G157"/>
    <mergeCell ref="H157:J157"/>
    <mergeCell ref="K157:N157"/>
    <mergeCell ref="S157:W157"/>
    <mergeCell ref="X157:Z157"/>
    <mergeCell ref="AA157:AD157"/>
    <mergeCell ref="E158:G158"/>
    <mergeCell ref="H158:I158"/>
    <mergeCell ref="J158:K158"/>
    <mergeCell ref="Z159:AA159"/>
    <mergeCell ref="AA153:AD154"/>
    <mergeCell ref="U159:W159"/>
    <mergeCell ref="X159:Y159"/>
    <mergeCell ref="G163:H163"/>
    <mergeCell ref="I163:J163"/>
    <mergeCell ref="K163:L163"/>
    <mergeCell ref="M163:N163"/>
    <mergeCell ref="Q163:U163"/>
    <mergeCell ref="V163:W163"/>
    <mergeCell ref="X163:Y163"/>
    <mergeCell ref="Z163:AA163"/>
    <mergeCell ref="AB161:AD161"/>
    <mergeCell ref="X155:Z155"/>
    <mergeCell ref="C156:G156"/>
    <mergeCell ref="H156:J156"/>
    <mergeCell ref="K156:N156"/>
    <mergeCell ref="S156:W156"/>
    <mergeCell ref="X156:Z156"/>
    <mergeCell ref="A162:B162"/>
    <mergeCell ref="C162:D162"/>
    <mergeCell ref="E162:G162"/>
    <mergeCell ref="H162:K162"/>
    <mergeCell ref="L162:N162"/>
    <mergeCell ref="Q162:R162"/>
    <mergeCell ref="S162:T162"/>
    <mergeCell ref="U162:W162"/>
    <mergeCell ref="X162:AA162"/>
    <mergeCell ref="AB162:AD162"/>
    <mergeCell ref="C161:D161"/>
    <mergeCell ref="E161:G161"/>
    <mergeCell ref="H161:I161"/>
    <mergeCell ref="J161:K161"/>
    <mergeCell ref="L161:N161"/>
    <mergeCell ref="S161:T161"/>
    <mergeCell ref="U161:W161"/>
    <mergeCell ref="X161:Y161"/>
    <mergeCell ref="Z161:AA161"/>
    <mergeCell ref="A158:B161"/>
    <mergeCell ref="J159:K159"/>
    <mergeCell ref="L159:N159"/>
    <mergeCell ref="S159:T159"/>
    <mergeCell ref="L158:N158"/>
    <mergeCell ref="Q158:R161"/>
    <mergeCell ref="U158:W158"/>
    <mergeCell ref="X158:Y158"/>
    <mergeCell ref="Z158:AA158"/>
    <mergeCell ref="AB158:AD158"/>
    <mergeCell ref="C159:D159"/>
    <mergeCell ref="E159:G159"/>
    <mergeCell ref="H159:I159"/>
    <mergeCell ref="A171:B173"/>
    <mergeCell ref="C171:D171"/>
    <mergeCell ref="E171:F171"/>
    <mergeCell ref="H171:J171"/>
    <mergeCell ref="Q171:R173"/>
    <mergeCell ref="S171:T171"/>
    <mergeCell ref="U171:V171"/>
    <mergeCell ref="X171:Z171"/>
    <mergeCell ref="C172:G172"/>
    <mergeCell ref="H172:J172"/>
    <mergeCell ref="K172:N172"/>
    <mergeCell ref="S172:W172"/>
    <mergeCell ref="X172:Z172"/>
    <mergeCell ref="AC163:AD163"/>
    <mergeCell ref="A167:N167"/>
    <mergeCell ref="Q167:AC167"/>
    <mergeCell ref="D168:K168"/>
    <mergeCell ref="L168:N168"/>
    <mergeCell ref="Q168:S168"/>
    <mergeCell ref="T168:Z168"/>
    <mergeCell ref="AA168:AC168"/>
    <mergeCell ref="D169:H169"/>
    <mergeCell ref="I169:J170"/>
    <mergeCell ref="K169:N170"/>
    <mergeCell ref="T169:X169"/>
    <mergeCell ref="Y169:Z170"/>
    <mergeCell ref="AA169:AD170"/>
    <mergeCell ref="A170:B170"/>
    <mergeCell ref="D170:H170"/>
    <mergeCell ref="Q170:R170"/>
    <mergeCell ref="T170:X170"/>
    <mergeCell ref="A163:F163"/>
    <mergeCell ref="S176:T176"/>
    <mergeCell ref="U176:W176"/>
    <mergeCell ref="X176:Y176"/>
    <mergeCell ref="Z176:AA176"/>
    <mergeCell ref="AB176:AD176"/>
    <mergeCell ref="AA172:AD172"/>
    <mergeCell ref="C173:G173"/>
    <mergeCell ref="H173:J173"/>
    <mergeCell ref="K173:N173"/>
    <mergeCell ref="S173:W173"/>
    <mergeCell ref="X173:Z173"/>
    <mergeCell ref="AA173:AD173"/>
    <mergeCell ref="E174:G174"/>
    <mergeCell ref="H174:I174"/>
    <mergeCell ref="J174:K174"/>
    <mergeCell ref="L174:N174"/>
    <mergeCell ref="Q174:R177"/>
    <mergeCell ref="U174:W174"/>
    <mergeCell ref="X174:Y174"/>
    <mergeCell ref="Z174:AA174"/>
    <mergeCell ref="AB174:AD174"/>
    <mergeCell ref="C175:D175"/>
    <mergeCell ref="E175:G175"/>
    <mergeCell ref="H175:I175"/>
    <mergeCell ref="AB177:AD177"/>
    <mergeCell ref="A178:B178"/>
    <mergeCell ref="C178:D178"/>
    <mergeCell ref="E178:G178"/>
    <mergeCell ref="H178:K178"/>
    <mergeCell ref="L178:N178"/>
    <mergeCell ref="Q178:R178"/>
    <mergeCell ref="S178:T178"/>
    <mergeCell ref="U178:W178"/>
    <mergeCell ref="X178:AA178"/>
    <mergeCell ref="AB178:AD178"/>
    <mergeCell ref="C177:D177"/>
    <mergeCell ref="E177:G177"/>
    <mergeCell ref="H177:I177"/>
    <mergeCell ref="J177:K177"/>
    <mergeCell ref="L177:N177"/>
    <mergeCell ref="S177:T177"/>
    <mergeCell ref="U177:W177"/>
    <mergeCell ref="X177:Y177"/>
    <mergeCell ref="Z177:AA177"/>
    <mergeCell ref="A174:B177"/>
    <mergeCell ref="J175:K175"/>
    <mergeCell ref="L175:N175"/>
    <mergeCell ref="S175:T175"/>
    <mergeCell ref="U175:W175"/>
    <mergeCell ref="X175:Y175"/>
    <mergeCell ref="Z175:AA175"/>
    <mergeCell ref="AB175:AD175"/>
    <mergeCell ref="C176:D176"/>
    <mergeCell ref="E176:G176"/>
    <mergeCell ref="H176:I176"/>
    <mergeCell ref="J176:K176"/>
    <mergeCell ref="L176:N176"/>
    <mergeCell ref="AA186:AD187"/>
    <mergeCell ref="A187:B187"/>
    <mergeCell ref="D187:H187"/>
    <mergeCell ref="Q187:R187"/>
    <mergeCell ref="T187:X187"/>
    <mergeCell ref="AC179:AD179"/>
    <mergeCell ref="N180:N183"/>
    <mergeCell ref="AB180:AC183"/>
    <mergeCell ref="A184:N184"/>
    <mergeCell ref="Q184:AC184"/>
    <mergeCell ref="D185:K185"/>
    <mergeCell ref="L185:N185"/>
    <mergeCell ref="Q185:S185"/>
    <mergeCell ref="T185:Z185"/>
    <mergeCell ref="AA185:AC185"/>
    <mergeCell ref="A179:F179"/>
    <mergeCell ref="G179:H179"/>
    <mergeCell ref="I179:J179"/>
    <mergeCell ref="K179:L179"/>
    <mergeCell ref="M179:N179"/>
    <mergeCell ref="Q179:U179"/>
    <mergeCell ref="V179:W179"/>
    <mergeCell ref="X179:Y179"/>
    <mergeCell ref="Z179:AA179"/>
    <mergeCell ref="A188:B190"/>
    <mergeCell ref="C188:D188"/>
    <mergeCell ref="E188:F188"/>
    <mergeCell ref="H188:J188"/>
    <mergeCell ref="Q188:R190"/>
    <mergeCell ref="S188:T188"/>
    <mergeCell ref="U188:V188"/>
    <mergeCell ref="X188:Z188"/>
    <mergeCell ref="C189:G189"/>
    <mergeCell ref="H189:J189"/>
    <mergeCell ref="K189:N189"/>
    <mergeCell ref="S189:W189"/>
    <mergeCell ref="X189:Z189"/>
    <mergeCell ref="D186:H186"/>
    <mergeCell ref="I186:J187"/>
    <mergeCell ref="K186:N187"/>
    <mergeCell ref="T186:X186"/>
    <mergeCell ref="Y186:Z187"/>
    <mergeCell ref="S193:T193"/>
    <mergeCell ref="U193:W193"/>
    <mergeCell ref="X193:Y193"/>
    <mergeCell ref="Z193:AA193"/>
    <mergeCell ref="AB193:AD193"/>
    <mergeCell ref="AA189:AD189"/>
    <mergeCell ref="C190:G190"/>
    <mergeCell ref="H190:J190"/>
    <mergeCell ref="K190:N190"/>
    <mergeCell ref="S190:W190"/>
    <mergeCell ref="X190:Z190"/>
    <mergeCell ref="AA190:AD190"/>
    <mergeCell ref="E191:G191"/>
    <mergeCell ref="H191:I191"/>
    <mergeCell ref="J191:K191"/>
    <mergeCell ref="L191:N191"/>
    <mergeCell ref="Q191:R194"/>
    <mergeCell ref="U191:W191"/>
    <mergeCell ref="X191:Y191"/>
    <mergeCell ref="Z191:AA191"/>
    <mergeCell ref="AB191:AD191"/>
    <mergeCell ref="C192:D192"/>
    <mergeCell ref="E192:G192"/>
    <mergeCell ref="H192:I192"/>
    <mergeCell ref="AB194:AD194"/>
    <mergeCell ref="A195:B195"/>
    <mergeCell ref="C195:D195"/>
    <mergeCell ref="E195:G195"/>
    <mergeCell ref="H195:K195"/>
    <mergeCell ref="L195:N195"/>
    <mergeCell ref="Q195:R195"/>
    <mergeCell ref="S195:T195"/>
    <mergeCell ref="U195:W195"/>
    <mergeCell ref="X195:AA195"/>
    <mergeCell ref="AB195:AD195"/>
    <mergeCell ref="C194:D194"/>
    <mergeCell ref="E194:G194"/>
    <mergeCell ref="H194:I194"/>
    <mergeCell ref="J194:K194"/>
    <mergeCell ref="L194:N194"/>
    <mergeCell ref="S194:T194"/>
    <mergeCell ref="U194:W194"/>
    <mergeCell ref="X194:Y194"/>
    <mergeCell ref="Z194:AA194"/>
    <mergeCell ref="A191:B194"/>
    <mergeCell ref="J192:K192"/>
    <mergeCell ref="L192:N192"/>
    <mergeCell ref="S192:T192"/>
    <mergeCell ref="U192:W192"/>
    <mergeCell ref="X192:Y192"/>
    <mergeCell ref="Z192:AA192"/>
    <mergeCell ref="AB192:AD192"/>
    <mergeCell ref="C193:D193"/>
    <mergeCell ref="E193:G193"/>
    <mergeCell ref="H193:I193"/>
    <mergeCell ref="J193:K193"/>
    <mergeCell ref="L193:N193"/>
    <mergeCell ref="AC196:AD196"/>
    <mergeCell ref="N197:N200"/>
    <mergeCell ref="AB197:AC200"/>
    <mergeCell ref="D202:K202"/>
    <mergeCell ref="L202:N202"/>
    <mergeCell ref="Q202:S202"/>
    <mergeCell ref="T202:Z202"/>
    <mergeCell ref="AA202:AC202"/>
    <mergeCell ref="D203:H203"/>
    <mergeCell ref="I203:J204"/>
    <mergeCell ref="K203:N204"/>
    <mergeCell ref="T203:X203"/>
    <mergeCell ref="Y203:Z204"/>
    <mergeCell ref="AA203:AD204"/>
    <mergeCell ref="A196:F196"/>
    <mergeCell ref="G196:H196"/>
    <mergeCell ref="I196:J196"/>
    <mergeCell ref="K196:L196"/>
    <mergeCell ref="M196:N196"/>
    <mergeCell ref="Q196:U196"/>
    <mergeCell ref="V196:W196"/>
    <mergeCell ref="X196:Y196"/>
    <mergeCell ref="Z196:AA196"/>
    <mergeCell ref="A204:B204"/>
    <mergeCell ref="D204:H204"/>
    <mergeCell ref="Q204:R204"/>
    <mergeCell ref="T204:X204"/>
    <mergeCell ref="A205:B207"/>
    <mergeCell ref="C205:D205"/>
    <mergeCell ref="E205:F205"/>
    <mergeCell ref="H205:J205"/>
    <mergeCell ref="Q205:R207"/>
    <mergeCell ref="S205:T205"/>
    <mergeCell ref="U205:V205"/>
    <mergeCell ref="X205:Z205"/>
    <mergeCell ref="C206:G206"/>
    <mergeCell ref="H206:J206"/>
    <mergeCell ref="K206:N206"/>
    <mergeCell ref="S206:W206"/>
    <mergeCell ref="X206:Z206"/>
    <mergeCell ref="X209:Y209"/>
    <mergeCell ref="Z209:AA209"/>
    <mergeCell ref="AB209:AD209"/>
    <mergeCell ref="C210:D210"/>
    <mergeCell ref="E210:G210"/>
    <mergeCell ref="H210:I210"/>
    <mergeCell ref="J210:K210"/>
    <mergeCell ref="L210:N210"/>
    <mergeCell ref="S210:T210"/>
    <mergeCell ref="U210:W210"/>
    <mergeCell ref="X210:Y210"/>
    <mergeCell ref="Z210:AA210"/>
    <mergeCell ref="AB210:AD210"/>
    <mergeCell ref="AA206:AD206"/>
    <mergeCell ref="C207:G207"/>
    <mergeCell ref="H207:J207"/>
    <mergeCell ref="K207:N207"/>
    <mergeCell ref="S207:W207"/>
    <mergeCell ref="X207:Z207"/>
    <mergeCell ref="AA207:AD207"/>
    <mergeCell ref="E208:G208"/>
    <mergeCell ref="H208:I208"/>
    <mergeCell ref="J208:K208"/>
    <mergeCell ref="L208:N208"/>
    <mergeCell ref="Q208:R211"/>
    <mergeCell ref="U208:W208"/>
    <mergeCell ref="X208:Y208"/>
    <mergeCell ref="Z208:AA208"/>
    <mergeCell ref="AB208:AD208"/>
    <mergeCell ref="C209:D209"/>
    <mergeCell ref="E209:G209"/>
    <mergeCell ref="H209:I209"/>
    <mergeCell ref="AB211:AD211"/>
    <mergeCell ref="A212:B212"/>
    <mergeCell ref="C212:D212"/>
    <mergeCell ref="E212:G212"/>
    <mergeCell ref="H212:K212"/>
    <mergeCell ref="L212:N212"/>
    <mergeCell ref="Q212:R212"/>
    <mergeCell ref="S212:T212"/>
    <mergeCell ref="U212:W212"/>
    <mergeCell ref="X212:AA212"/>
    <mergeCell ref="AB212:AD212"/>
    <mergeCell ref="C211:D211"/>
    <mergeCell ref="E211:G211"/>
    <mergeCell ref="H211:I211"/>
    <mergeCell ref="J211:K211"/>
    <mergeCell ref="L211:N211"/>
    <mergeCell ref="S211:T211"/>
    <mergeCell ref="U211:W211"/>
    <mergeCell ref="X211:Y211"/>
    <mergeCell ref="Z226:AA226"/>
    <mergeCell ref="Z211:AA211"/>
    <mergeCell ref="A208:B211"/>
    <mergeCell ref="J209:K209"/>
    <mergeCell ref="L209:N209"/>
    <mergeCell ref="S209:T209"/>
    <mergeCell ref="U209:W209"/>
    <mergeCell ref="AA220:AD221"/>
    <mergeCell ref="A221:B221"/>
    <mergeCell ref="D221:H221"/>
    <mergeCell ref="Q221:R221"/>
    <mergeCell ref="T221:X221"/>
    <mergeCell ref="AC213:AD213"/>
    <mergeCell ref="N214:N217"/>
    <mergeCell ref="AB214:AC217"/>
    <mergeCell ref="A218:N218"/>
    <mergeCell ref="Q218:AC218"/>
    <mergeCell ref="D219:K219"/>
    <mergeCell ref="L219:N219"/>
    <mergeCell ref="Q219:S219"/>
    <mergeCell ref="T219:Z219"/>
    <mergeCell ref="AA219:AC219"/>
    <mergeCell ref="A213:F213"/>
    <mergeCell ref="G213:H213"/>
    <mergeCell ref="I213:J213"/>
    <mergeCell ref="K213:L213"/>
    <mergeCell ref="M213:N213"/>
    <mergeCell ref="Q213:U213"/>
    <mergeCell ref="V213:W213"/>
    <mergeCell ref="X213:Y213"/>
    <mergeCell ref="Z213:AA213"/>
    <mergeCell ref="A222:B224"/>
    <mergeCell ref="C222:D222"/>
    <mergeCell ref="E222:F222"/>
    <mergeCell ref="H222:J222"/>
    <mergeCell ref="Q222:R224"/>
    <mergeCell ref="S222:T222"/>
    <mergeCell ref="U222:V222"/>
    <mergeCell ref="X222:Z222"/>
    <mergeCell ref="C223:G223"/>
    <mergeCell ref="H223:J223"/>
    <mergeCell ref="K223:N223"/>
    <mergeCell ref="S223:W223"/>
    <mergeCell ref="X223:Z223"/>
    <mergeCell ref="D220:H220"/>
    <mergeCell ref="I220:J221"/>
    <mergeCell ref="K220:N221"/>
    <mergeCell ref="T220:X220"/>
    <mergeCell ref="Y220:Z221"/>
    <mergeCell ref="AB226:AD226"/>
    <mergeCell ref="C227:D227"/>
    <mergeCell ref="E227:G227"/>
    <mergeCell ref="H227:I227"/>
    <mergeCell ref="J227:K227"/>
    <mergeCell ref="L227:N227"/>
    <mergeCell ref="S227:T227"/>
    <mergeCell ref="U227:W227"/>
    <mergeCell ref="X227:Y227"/>
    <mergeCell ref="Z227:AA227"/>
    <mergeCell ref="AB227:AD227"/>
    <mergeCell ref="AA223:AD223"/>
    <mergeCell ref="C224:G224"/>
    <mergeCell ref="H224:J224"/>
    <mergeCell ref="K224:N224"/>
    <mergeCell ref="S224:W224"/>
    <mergeCell ref="X224:Z224"/>
    <mergeCell ref="AA224:AD224"/>
    <mergeCell ref="E225:G225"/>
    <mergeCell ref="H225:I225"/>
    <mergeCell ref="J225:K225"/>
    <mergeCell ref="L225:N225"/>
    <mergeCell ref="Q225:R228"/>
    <mergeCell ref="U225:W225"/>
    <mergeCell ref="X225:Y225"/>
    <mergeCell ref="Z225:AA225"/>
    <mergeCell ref="AB225:AD225"/>
    <mergeCell ref="C226:D226"/>
    <mergeCell ref="E226:G226"/>
    <mergeCell ref="H226:I226"/>
    <mergeCell ref="U226:W226"/>
    <mergeCell ref="X226:Y226"/>
    <mergeCell ref="G230:H230"/>
    <mergeCell ref="I230:J230"/>
    <mergeCell ref="K230:L230"/>
    <mergeCell ref="M230:N230"/>
    <mergeCell ref="Q230:U230"/>
    <mergeCell ref="V230:W230"/>
    <mergeCell ref="X230:Y230"/>
    <mergeCell ref="Z230:AA230"/>
    <mergeCell ref="AB228:AD228"/>
    <mergeCell ref="A229:B229"/>
    <mergeCell ref="C229:D229"/>
    <mergeCell ref="E229:G229"/>
    <mergeCell ref="H229:K229"/>
    <mergeCell ref="L229:N229"/>
    <mergeCell ref="Q229:R229"/>
    <mergeCell ref="S229:T229"/>
    <mergeCell ref="U229:W229"/>
    <mergeCell ref="X229:AA229"/>
    <mergeCell ref="AB229:AD229"/>
    <mergeCell ref="C228:D228"/>
    <mergeCell ref="E228:G228"/>
    <mergeCell ref="H228:I228"/>
    <mergeCell ref="J228:K228"/>
    <mergeCell ref="L228:N228"/>
    <mergeCell ref="S228:T228"/>
    <mergeCell ref="U228:W228"/>
    <mergeCell ref="X228:Y228"/>
    <mergeCell ref="Z228:AA228"/>
    <mergeCell ref="A225:B228"/>
    <mergeCell ref="J226:K226"/>
    <mergeCell ref="L226:N226"/>
    <mergeCell ref="S226:T226"/>
    <mergeCell ref="A238:B240"/>
    <mergeCell ref="C238:D238"/>
    <mergeCell ref="E238:F238"/>
    <mergeCell ref="H238:J238"/>
    <mergeCell ref="Q238:R240"/>
    <mergeCell ref="S238:T238"/>
    <mergeCell ref="U238:V238"/>
    <mergeCell ref="X238:Z238"/>
    <mergeCell ref="C239:G239"/>
    <mergeCell ref="H239:J239"/>
    <mergeCell ref="K239:N239"/>
    <mergeCell ref="S239:W239"/>
    <mergeCell ref="X239:Z239"/>
    <mergeCell ref="AC230:AD230"/>
    <mergeCell ref="A234:N234"/>
    <mergeCell ref="Q234:AC234"/>
    <mergeCell ref="D235:K235"/>
    <mergeCell ref="L235:N235"/>
    <mergeCell ref="Q235:S235"/>
    <mergeCell ref="T235:Z235"/>
    <mergeCell ref="AA235:AC235"/>
    <mergeCell ref="D236:H236"/>
    <mergeCell ref="I236:J237"/>
    <mergeCell ref="K236:N237"/>
    <mergeCell ref="T236:X236"/>
    <mergeCell ref="Y236:Z237"/>
    <mergeCell ref="AA236:AD237"/>
    <mergeCell ref="A237:B237"/>
    <mergeCell ref="D237:H237"/>
    <mergeCell ref="Q237:R237"/>
    <mergeCell ref="T237:X237"/>
    <mergeCell ref="A230:F230"/>
    <mergeCell ref="AA239:AD239"/>
    <mergeCell ref="C240:G240"/>
    <mergeCell ref="H240:J240"/>
    <mergeCell ref="K240:N240"/>
    <mergeCell ref="S240:W240"/>
    <mergeCell ref="X240:Z240"/>
    <mergeCell ref="AA240:AD240"/>
    <mergeCell ref="E241:G241"/>
    <mergeCell ref="H241:I241"/>
    <mergeCell ref="J241:K241"/>
    <mergeCell ref="L241:N241"/>
    <mergeCell ref="Q241:R244"/>
    <mergeCell ref="U241:W241"/>
    <mergeCell ref="X241:Y241"/>
    <mergeCell ref="Z241:AA241"/>
    <mergeCell ref="AB241:AD241"/>
    <mergeCell ref="C242:D242"/>
    <mergeCell ref="E242:G242"/>
    <mergeCell ref="H242:I242"/>
    <mergeCell ref="AB244:AD244"/>
    <mergeCell ref="C244:D244"/>
    <mergeCell ref="E244:G244"/>
    <mergeCell ref="H244:I244"/>
    <mergeCell ref="J244:K244"/>
    <mergeCell ref="L244:N244"/>
    <mergeCell ref="S244:T244"/>
    <mergeCell ref="U244:W244"/>
    <mergeCell ref="X244:Y244"/>
    <mergeCell ref="Z244:AA244"/>
    <mergeCell ref="A241:B244"/>
    <mergeCell ref="J242:K242"/>
    <mergeCell ref="L242:N242"/>
    <mergeCell ref="S242:T242"/>
    <mergeCell ref="U242:W242"/>
    <mergeCell ref="X242:Y242"/>
    <mergeCell ref="Z242:AA242"/>
    <mergeCell ref="AB242:AD242"/>
    <mergeCell ref="C243:D243"/>
    <mergeCell ref="E243:G243"/>
    <mergeCell ref="H243:I243"/>
    <mergeCell ref="J243:K243"/>
    <mergeCell ref="L243:N243"/>
    <mergeCell ref="S243:T243"/>
    <mergeCell ref="U243:W243"/>
    <mergeCell ref="X243:Y243"/>
    <mergeCell ref="Z243:AA243"/>
    <mergeCell ref="AB243:AD243"/>
    <mergeCell ref="A255:B257"/>
    <mergeCell ref="C255:D255"/>
    <mergeCell ref="E255:F255"/>
    <mergeCell ref="H255:J255"/>
    <mergeCell ref="Q255:R257"/>
    <mergeCell ref="S255:T255"/>
    <mergeCell ref="U255:V255"/>
    <mergeCell ref="A245:B245"/>
    <mergeCell ref="C245:D245"/>
    <mergeCell ref="E245:G245"/>
    <mergeCell ref="H245:K245"/>
    <mergeCell ref="L245:N245"/>
    <mergeCell ref="Q245:R245"/>
    <mergeCell ref="S245:T245"/>
    <mergeCell ref="U245:W245"/>
    <mergeCell ref="X245:AA245"/>
    <mergeCell ref="AB245:AD245"/>
    <mergeCell ref="A254:B254"/>
    <mergeCell ref="D254:H254"/>
    <mergeCell ref="Q254:R254"/>
    <mergeCell ref="T254:X254"/>
    <mergeCell ref="AC246:AD246"/>
    <mergeCell ref="N247:N250"/>
    <mergeCell ref="AB247:AC250"/>
    <mergeCell ref="A251:N251"/>
    <mergeCell ref="Q251:AC251"/>
    <mergeCell ref="D252:K252"/>
    <mergeCell ref="L252:N252"/>
    <mergeCell ref="Q252:S252"/>
    <mergeCell ref="T252:Z252"/>
    <mergeCell ref="AA252:AC252"/>
    <mergeCell ref="A246:F246"/>
    <mergeCell ref="G246:H246"/>
    <mergeCell ref="I246:J246"/>
    <mergeCell ref="K246:L246"/>
    <mergeCell ref="M246:N246"/>
    <mergeCell ref="Q246:U246"/>
    <mergeCell ref="V246:W246"/>
    <mergeCell ref="X246:Y246"/>
    <mergeCell ref="Z246:AA246"/>
    <mergeCell ref="D253:H253"/>
    <mergeCell ref="I253:J254"/>
    <mergeCell ref="K253:N254"/>
    <mergeCell ref="T253:X253"/>
    <mergeCell ref="Y253:Z254"/>
    <mergeCell ref="AB259:AD259"/>
    <mergeCell ref="C260:D260"/>
    <mergeCell ref="E260:G260"/>
    <mergeCell ref="H260:I260"/>
    <mergeCell ref="J260:K260"/>
    <mergeCell ref="L260:N260"/>
    <mergeCell ref="S260:T260"/>
    <mergeCell ref="U260:W260"/>
    <mergeCell ref="X260:Y260"/>
    <mergeCell ref="Z260:AA260"/>
    <mergeCell ref="AB260:AD260"/>
    <mergeCell ref="AA256:AD256"/>
    <mergeCell ref="C257:G257"/>
    <mergeCell ref="H257:J257"/>
    <mergeCell ref="K257:N257"/>
    <mergeCell ref="S257:W257"/>
    <mergeCell ref="X257:Z257"/>
    <mergeCell ref="AA257:AD257"/>
    <mergeCell ref="E258:G258"/>
    <mergeCell ref="H258:I258"/>
    <mergeCell ref="J258:K258"/>
    <mergeCell ref="Z259:AA259"/>
    <mergeCell ref="AA253:AD254"/>
    <mergeCell ref="U259:W259"/>
    <mergeCell ref="X259:Y259"/>
    <mergeCell ref="G263:H263"/>
    <mergeCell ref="I263:J263"/>
    <mergeCell ref="K263:L263"/>
    <mergeCell ref="M263:N263"/>
    <mergeCell ref="Q263:U263"/>
    <mergeCell ref="V263:W263"/>
    <mergeCell ref="X263:Y263"/>
    <mergeCell ref="Z263:AA263"/>
    <mergeCell ref="AB261:AD261"/>
    <mergeCell ref="X255:Z255"/>
    <mergeCell ref="C256:G256"/>
    <mergeCell ref="H256:J256"/>
    <mergeCell ref="K256:N256"/>
    <mergeCell ref="S256:W256"/>
    <mergeCell ref="X256:Z256"/>
    <mergeCell ref="A262:B262"/>
    <mergeCell ref="C262:D262"/>
    <mergeCell ref="E262:G262"/>
    <mergeCell ref="H262:K262"/>
    <mergeCell ref="L262:N262"/>
    <mergeCell ref="Q262:R262"/>
    <mergeCell ref="S262:T262"/>
    <mergeCell ref="U262:W262"/>
    <mergeCell ref="X262:AA262"/>
    <mergeCell ref="AB262:AD262"/>
    <mergeCell ref="C261:D261"/>
    <mergeCell ref="E261:G261"/>
    <mergeCell ref="H261:I261"/>
    <mergeCell ref="J261:K261"/>
    <mergeCell ref="L261:N261"/>
    <mergeCell ref="S261:T261"/>
    <mergeCell ref="U261:W261"/>
    <mergeCell ref="X261:Y261"/>
    <mergeCell ref="Z261:AA261"/>
    <mergeCell ref="A258:B261"/>
    <mergeCell ref="J259:K259"/>
    <mergeCell ref="L259:N259"/>
    <mergeCell ref="S259:T259"/>
    <mergeCell ref="L258:N258"/>
    <mergeCell ref="Q258:R261"/>
    <mergeCell ref="U258:W258"/>
    <mergeCell ref="X258:Y258"/>
    <mergeCell ref="Z258:AA258"/>
    <mergeCell ref="AB258:AD258"/>
    <mergeCell ref="C259:D259"/>
    <mergeCell ref="E259:G259"/>
    <mergeCell ref="H259:I259"/>
    <mergeCell ref="A271:B273"/>
    <mergeCell ref="C271:D271"/>
    <mergeCell ref="E271:F271"/>
    <mergeCell ref="H271:J271"/>
    <mergeCell ref="Q271:R273"/>
    <mergeCell ref="S271:T271"/>
    <mergeCell ref="U271:V271"/>
    <mergeCell ref="X271:Z271"/>
    <mergeCell ref="C272:G272"/>
    <mergeCell ref="H272:J272"/>
    <mergeCell ref="K272:N272"/>
    <mergeCell ref="S272:W272"/>
    <mergeCell ref="X272:Z272"/>
    <mergeCell ref="AC263:AD263"/>
    <mergeCell ref="A267:N267"/>
    <mergeCell ref="Q267:AC267"/>
    <mergeCell ref="D268:K268"/>
    <mergeCell ref="L268:N268"/>
    <mergeCell ref="Q268:S268"/>
    <mergeCell ref="T268:Z268"/>
    <mergeCell ref="AA268:AC268"/>
    <mergeCell ref="D269:H269"/>
    <mergeCell ref="I269:J270"/>
    <mergeCell ref="K269:N270"/>
    <mergeCell ref="T269:X269"/>
    <mergeCell ref="Y269:Z270"/>
    <mergeCell ref="AA269:AD270"/>
    <mergeCell ref="A270:B270"/>
    <mergeCell ref="D270:H270"/>
    <mergeCell ref="Q270:R270"/>
    <mergeCell ref="T270:X270"/>
    <mergeCell ref="A263:F263"/>
    <mergeCell ref="AA272:AD272"/>
    <mergeCell ref="C273:G273"/>
    <mergeCell ref="H273:J273"/>
    <mergeCell ref="K273:N273"/>
    <mergeCell ref="S273:W273"/>
    <mergeCell ref="X273:Z273"/>
    <mergeCell ref="AA273:AD273"/>
    <mergeCell ref="E274:G274"/>
    <mergeCell ref="H274:I274"/>
    <mergeCell ref="J274:K274"/>
    <mergeCell ref="L274:N274"/>
    <mergeCell ref="Q274:R277"/>
    <mergeCell ref="U274:W274"/>
    <mergeCell ref="X274:Y274"/>
    <mergeCell ref="Z274:AA274"/>
    <mergeCell ref="AB274:AD274"/>
    <mergeCell ref="C275:D275"/>
    <mergeCell ref="E275:G275"/>
    <mergeCell ref="H275:I275"/>
    <mergeCell ref="AB277:AD277"/>
    <mergeCell ref="C277:D277"/>
    <mergeCell ref="E277:G277"/>
    <mergeCell ref="H277:I277"/>
    <mergeCell ref="J277:K277"/>
    <mergeCell ref="L277:N277"/>
    <mergeCell ref="S277:T277"/>
    <mergeCell ref="U277:W277"/>
    <mergeCell ref="X277:Y277"/>
    <mergeCell ref="Z277:AA277"/>
    <mergeCell ref="A274:B277"/>
    <mergeCell ref="J275:K275"/>
    <mergeCell ref="L275:N275"/>
    <mergeCell ref="S275:T275"/>
    <mergeCell ref="U275:W275"/>
    <mergeCell ref="X275:Y275"/>
    <mergeCell ref="Z275:AA275"/>
    <mergeCell ref="AB275:AD275"/>
    <mergeCell ref="C276:D276"/>
    <mergeCell ref="E276:G276"/>
    <mergeCell ref="H276:I276"/>
    <mergeCell ref="J276:K276"/>
    <mergeCell ref="L276:N276"/>
    <mergeCell ref="S276:T276"/>
    <mergeCell ref="U276:W276"/>
    <mergeCell ref="X276:Y276"/>
    <mergeCell ref="Z276:AA276"/>
    <mergeCell ref="AB276:AD276"/>
    <mergeCell ref="A288:B290"/>
    <mergeCell ref="C288:D288"/>
    <mergeCell ref="E288:F288"/>
    <mergeCell ref="H288:J288"/>
    <mergeCell ref="Q288:R290"/>
    <mergeCell ref="S288:T288"/>
    <mergeCell ref="U288:V288"/>
    <mergeCell ref="A278:B278"/>
    <mergeCell ref="C278:D278"/>
    <mergeCell ref="E278:G278"/>
    <mergeCell ref="H278:K278"/>
    <mergeCell ref="L278:N278"/>
    <mergeCell ref="Q278:R278"/>
    <mergeCell ref="S278:T278"/>
    <mergeCell ref="U278:W278"/>
    <mergeCell ref="X278:AA278"/>
    <mergeCell ref="AB278:AD278"/>
    <mergeCell ref="A287:B287"/>
    <mergeCell ref="D287:H287"/>
    <mergeCell ref="Q287:R287"/>
    <mergeCell ref="T287:X287"/>
    <mergeCell ref="AC279:AD279"/>
    <mergeCell ref="N280:N283"/>
    <mergeCell ref="AB280:AC283"/>
    <mergeCell ref="A284:N284"/>
    <mergeCell ref="Q284:AC284"/>
    <mergeCell ref="D285:K285"/>
    <mergeCell ref="L285:N285"/>
    <mergeCell ref="Q285:S285"/>
    <mergeCell ref="T285:Z285"/>
    <mergeCell ref="AA285:AC285"/>
    <mergeCell ref="A279:F279"/>
    <mergeCell ref="G279:H279"/>
    <mergeCell ref="I279:J279"/>
    <mergeCell ref="K279:L279"/>
    <mergeCell ref="M279:N279"/>
    <mergeCell ref="Q279:U279"/>
    <mergeCell ref="V279:W279"/>
    <mergeCell ref="X279:Y279"/>
    <mergeCell ref="Z279:AA279"/>
    <mergeCell ref="D286:H286"/>
    <mergeCell ref="I286:J287"/>
    <mergeCell ref="K286:N287"/>
    <mergeCell ref="T286:X286"/>
    <mergeCell ref="Y286:Z287"/>
    <mergeCell ref="AB292:AD292"/>
    <mergeCell ref="C293:D293"/>
    <mergeCell ref="E293:G293"/>
    <mergeCell ref="H293:I293"/>
    <mergeCell ref="J293:K293"/>
    <mergeCell ref="L293:N293"/>
    <mergeCell ref="S293:T293"/>
    <mergeCell ref="U293:W293"/>
    <mergeCell ref="X293:Y293"/>
    <mergeCell ref="Z293:AA293"/>
    <mergeCell ref="AB293:AD293"/>
    <mergeCell ref="AA289:AD289"/>
    <mergeCell ref="C290:G290"/>
    <mergeCell ref="H290:J290"/>
    <mergeCell ref="K290:N290"/>
    <mergeCell ref="S290:W290"/>
    <mergeCell ref="X290:Z290"/>
    <mergeCell ref="AA290:AD290"/>
    <mergeCell ref="E291:G291"/>
    <mergeCell ref="H291:I291"/>
    <mergeCell ref="J291:K291"/>
    <mergeCell ref="Z292:AA292"/>
    <mergeCell ref="AA286:AD287"/>
    <mergeCell ref="U292:W292"/>
    <mergeCell ref="X292:Y292"/>
    <mergeCell ref="G296:H296"/>
    <mergeCell ref="I296:J296"/>
    <mergeCell ref="K296:L296"/>
    <mergeCell ref="M296:N296"/>
    <mergeCell ref="Q296:U296"/>
    <mergeCell ref="V296:W296"/>
    <mergeCell ref="X296:Y296"/>
    <mergeCell ref="Z296:AA296"/>
    <mergeCell ref="AB294:AD294"/>
    <mergeCell ref="X288:Z288"/>
    <mergeCell ref="C289:G289"/>
    <mergeCell ref="H289:J289"/>
    <mergeCell ref="K289:N289"/>
    <mergeCell ref="S289:W289"/>
    <mergeCell ref="X289:Z289"/>
    <mergeCell ref="A295:B295"/>
    <mergeCell ref="C295:D295"/>
    <mergeCell ref="E295:G295"/>
    <mergeCell ref="H295:K295"/>
    <mergeCell ref="L295:N295"/>
    <mergeCell ref="Q295:R295"/>
    <mergeCell ref="S295:T295"/>
    <mergeCell ref="U295:W295"/>
    <mergeCell ref="X295:AA295"/>
    <mergeCell ref="AB295:AD295"/>
    <mergeCell ref="C294:D294"/>
    <mergeCell ref="E294:G294"/>
    <mergeCell ref="H294:I294"/>
    <mergeCell ref="J294:K294"/>
    <mergeCell ref="L294:N294"/>
    <mergeCell ref="S294:T294"/>
    <mergeCell ref="U294:W294"/>
    <mergeCell ref="X294:Y294"/>
    <mergeCell ref="Z294:AA294"/>
    <mergeCell ref="A291:B294"/>
    <mergeCell ref="J292:K292"/>
    <mergeCell ref="L292:N292"/>
    <mergeCell ref="S292:T292"/>
    <mergeCell ref="L291:N291"/>
    <mergeCell ref="Q291:R294"/>
    <mergeCell ref="U291:W291"/>
    <mergeCell ref="X291:Y291"/>
    <mergeCell ref="Z291:AA291"/>
    <mergeCell ref="AB291:AD291"/>
    <mergeCell ref="C292:D292"/>
    <mergeCell ref="E292:G292"/>
    <mergeCell ref="H292:I292"/>
    <mergeCell ref="A304:B306"/>
    <mergeCell ref="C304:D304"/>
    <mergeCell ref="E304:F304"/>
    <mergeCell ref="H304:J304"/>
    <mergeCell ref="Q304:R306"/>
    <mergeCell ref="S304:T304"/>
    <mergeCell ref="U304:V304"/>
    <mergeCell ref="X304:Z304"/>
    <mergeCell ref="C305:G305"/>
    <mergeCell ref="H305:J305"/>
    <mergeCell ref="K305:N305"/>
    <mergeCell ref="S305:W305"/>
    <mergeCell ref="X305:Z305"/>
    <mergeCell ref="AC296:AD296"/>
    <mergeCell ref="A300:N300"/>
    <mergeCell ref="Q300:AC300"/>
    <mergeCell ref="D301:K301"/>
    <mergeCell ref="L301:N301"/>
    <mergeCell ref="Q301:S301"/>
    <mergeCell ref="T301:Z301"/>
    <mergeCell ref="AA301:AC301"/>
    <mergeCell ref="D302:H302"/>
    <mergeCell ref="I302:J303"/>
    <mergeCell ref="K302:N303"/>
    <mergeCell ref="T302:X302"/>
    <mergeCell ref="Y302:Z303"/>
    <mergeCell ref="AA302:AD303"/>
    <mergeCell ref="A303:B303"/>
    <mergeCell ref="D303:H303"/>
    <mergeCell ref="Q303:R303"/>
    <mergeCell ref="T303:X303"/>
    <mergeCell ref="A296:F296"/>
    <mergeCell ref="AA305:AD305"/>
    <mergeCell ref="C306:G306"/>
    <mergeCell ref="H306:J306"/>
    <mergeCell ref="K306:N306"/>
    <mergeCell ref="S306:W306"/>
    <mergeCell ref="X306:Z306"/>
    <mergeCell ref="AA306:AD306"/>
    <mergeCell ref="E307:G307"/>
    <mergeCell ref="H307:I307"/>
    <mergeCell ref="J307:K307"/>
    <mergeCell ref="L307:N307"/>
    <mergeCell ref="Q307:R310"/>
    <mergeCell ref="U307:W307"/>
    <mergeCell ref="X307:Y307"/>
    <mergeCell ref="Z307:AA307"/>
    <mergeCell ref="AB307:AD307"/>
    <mergeCell ref="C308:D308"/>
    <mergeCell ref="E308:G308"/>
    <mergeCell ref="H308:I308"/>
    <mergeCell ref="AB310:AD310"/>
    <mergeCell ref="C310:D310"/>
    <mergeCell ref="E310:G310"/>
    <mergeCell ref="H310:I310"/>
    <mergeCell ref="J310:K310"/>
    <mergeCell ref="L310:N310"/>
    <mergeCell ref="S310:T310"/>
    <mergeCell ref="U310:W310"/>
    <mergeCell ref="X310:Y310"/>
    <mergeCell ref="Z310:AA310"/>
    <mergeCell ref="A307:B310"/>
    <mergeCell ref="J308:K308"/>
    <mergeCell ref="L308:N308"/>
    <mergeCell ref="S308:T308"/>
    <mergeCell ref="U308:W308"/>
    <mergeCell ref="X308:Y308"/>
    <mergeCell ref="Z308:AA308"/>
    <mergeCell ref="AB308:AD308"/>
    <mergeCell ref="C309:D309"/>
    <mergeCell ref="E309:G309"/>
    <mergeCell ref="H309:I309"/>
    <mergeCell ref="J309:K309"/>
    <mergeCell ref="L309:N309"/>
    <mergeCell ref="S309:T309"/>
    <mergeCell ref="U309:W309"/>
    <mergeCell ref="X309:Y309"/>
    <mergeCell ref="Z309:AA309"/>
    <mergeCell ref="AB309:AD309"/>
    <mergeCell ref="A321:B323"/>
    <mergeCell ref="C321:D321"/>
    <mergeCell ref="E321:F321"/>
    <mergeCell ref="H321:J321"/>
    <mergeCell ref="Q321:R323"/>
    <mergeCell ref="S321:T321"/>
    <mergeCell ref="U321:V321"/>
    <mergeCell ref="A311:B311"/>
    <mergeCell ref="C311:D311"/>
    <mergeCell ref="E311:G311"/>
    <mergeCell ref="H311:K311"/>
    <mergeCell ref="L311:N311"/>
    <mergeCell ref="Q311:R311"/>
    <mergeCell ref="S311:T311"/>
    <mergeCell ref="U311:W311"/>
    <mergeCell ref="X311:AA311"/>
    <mergeCell ref="AB311:AD311"/>
    <mergeCell ref="A320:B320"/>
    <mergeCell ref="D320:H320"/>
    <mergeCell ref="Q320:R320"/>
    <mergeCell ref="T320:X320"/>
    <mergeCell ref="AC312:AD312"/>
    <mergeCell ref="N313:N316"/>
    <mergeCell ref="AB313:AC316"/>
    <mergeCell ref="A317:N317"/>
    <mergeCell ref="Q317:AC317"/>
    <mergeCell ref="D318:K318"/>
    <mergeCell ref="L318:N318"/>
    <mergeCell ref="Q318:S318"/>
    <mergeCell ref="T318:Z318"/>
    <mergeCell ref="AA318:AC318"/>
    <mergeCell ref="A312:F312"/>
    <mergeCell ref="G312:H312"/>
    <mergeCell ref="I312:J312"/>
    <mergeCell ref="K312:L312"/>
    <mergeCell ref="M312:N312"/>
    <mergeCell ref="Q312:U312"/>
    <mergeCell ref="V312:W312"/>
    <mergeCell ref="X312:Y312"/>
    <mergeCell ref="Z312:AA312"/>
    <mergeCell ref="D319:H319"/>
    <mergeCell ref="I319:J320"/>
    <mergeCell ref="K319:N320"/>
    <mergeCell ref="T319:X319"/>
    <mergeCell ref="Y319:Z320"/>
    <mergeCell ref="AB325:AD325"/>
    <mergeCell ref="C326:D326"/>
    <mergeCell ref="E326:G326"/>
    <mergeCell ref="H326:I326"/>
    <mergeCell ref="J326:K326"/>
    <mergeCell ref="L326:N326"/>
    <mergeCell ref="S326:T326"/>
    <mergeCell ref="U326:W326"/>
    <mergeCell ref="X326:Y326"/>
    <mergeCell ref="Z326:AA326"/>
    <mergeCell ref="AB326:AD326"/>
    <mergeCell ref="AA322:AD322"/>
    <mergeCell ref="C323:G323"/>
    <mergeCell ref="H323:J323"/>
    <mergeCell ref="K323:N323"/>
    <mergeCell ref="S323:W323"/>
    <mergeCell ref="X323:Z323"/>
    <mergeCell ref="AA323:AD323"/>
    <mergeCell ref="E324:G324"/>
    <mergeCell ref="H324:I324"/>
    <mergeCell ref="J324:K324"/>
    <mergeCell ref="Z325:AA325"/>
    <mergeCell ref="AA319:AD320"/>
    <mergeCell ref="U325:W325"/>
    <mergeCell ref="X325:Y325"/>
    <mergeCell ref="G329:H329"/>
    <mergeCell ref="I329:J329"/>
    <mergeCell ref="K329:L329"/>
    <mergeCell ref="M329:N329"/>
    <mergeCell ref="Q329:U329"/>
    <mergeCell ref="V329:W329"/>
    <mergeCell ref="X329:Y329"/>
    <mergeCell ref="Z329:AA329"/>
    <mergeCell ref="AB327:AD327"/>
    <mergeCell ref="X321:Z321"/>
    <mergeCell ref="C322:G322"/>
    <mergeCell ref="H322:J322"/>
    <mergeCell ref="K322:N322"/>
    <mergeCell ref="S322:W322"/>
    <mergeCell ref="X322:Z322"/>
    <mergeCell ref="A328:B328"/>
    <mergeCell ref="C328:D328"/>
    <mergeCell ref="E328:G328"/>
    <mergeCell ref="H328:K328"/>
    <mergeCell ref="L328:N328"/>
    <mergeCell ref="Q328:R328"/>
    <mergeCell ref="S328:T328"/>
    <mergeCell ref="U328:W328"/>
    <mergeCell ref="X328:AA328"/>
    <mergeCell ref="AB328:AD328"/>
    <mergeCell ref="C327:D327"/>
    <mergeCell ref="E327:G327"/>
    <mergeCell ref="H327:I327"/>
    <mergeCell ref="J327:K327"/>
    <mergeCell ref="L327:N327"/>
    <mergeCell ref="S327:T327"/>
    <mergeCell ref="U327:W327"/>
    <mergeCell ref="X327:Y327"/>
    <mergeCell ref="Z327:AA327"/>
    <mergeCell ref="A324:B327"/>
    <mergeCell ref="J325:K325"/>
    <mergeCell ref="L325:N325"/>
    <mergeCell ref="S325:T325"/>
    <mergeCell ref="L324:N324"/>
    <mergeCell ref="Q324:R327"/>
    <mergeCell ref="U324:W324"/>
    <mergeCell ref="X324:Y324"/>
    <mergeCell ref="Z324:AA324"/>
    <mergeCell ref="AB324:AD324"/>
    <mergeCell ref="C325:D325"/>
    <mergeCell ref="E325:G325"/>
    <mergeCell ref="H325:I325"/>
    <mergeCell ref="A337:B339"/>
    <mergeCell ref="C337:D337"/>
    <mergeCell ref="E337:F337"/>
    <mergeCell ref="H337:J337"/>
    <mergeCell ref="Q337:R339"/>
    <mergeCell ref="S337:T337"/>
    <mergeCell ref="U337:V337"/>
    <mergeCell ref="X337:Z337"/>
    <mergeCell ref="C338:G338"/>
    <mergeCell ref="H338:J338"/>
    <mergeCell ref="K338:N338"/>
    <mergeCell ref="S338:W338"/>
    <mergeCell ref="X338:Z338"/>
    <mergeCell ref="AC329:AD329"/>
    <mergeCell ref="A333:N333"/>
    <mergeCell ref="Q333:AC333"/>
    <mergeCell ref="D334:K334"/>
    <mergeCell ref="L334:N334"/>
    <mergeCell ref="Q334:S334"/>
    <mergeCell ref="T334:Z334"/>
    <mergeCell ref="AA334:AC334"/>
    <mergeCell ref="D335:H335"/>
    <mergeCell ref="I335:J336"/>
    <mergeCell ref="K335:N336"/>
    <mergeCell ref="T335:X335"/>
    <mergeCell ref="Y335:Z336"/>
    <mergeCell ref="AA335:AD336"/>
    <mergeCell ref="A336:B336"/>
    <mergeCell ref="D336:H336"/>
    <mergeCell ref="Q336:R336"/>
    <mergeCell ref="T336:X336"/>
    <mergeCell ref="A329:F329"/>
    <mergeCell ref="S342:T342"/>
    <mergeCell ref="U342:W342"/>
    <mergeCell ref="X342:Y342"/>
    <mergeCell ref="Z342:AA342"/>
    <mergeCell ref="AB342:AD342"/>
    <mergeCell ref="AA338:AD338"/>
    <mergeCell ref="C339:G339"/>
    <mergeCell ref="H339:J339"/>
    <mergeCell ref="K339:N339"/>
    <mergeCell ref="S339:W339"/>
    <mergeCell ref="X339:Z339"/>
    <mergeCell ref="AA339:AD339"/>
    <mergeCell ref="E340:G340"/>
    <mergeCell ref="H340:I340"/>
    <mergeCell ref="J340:K340"/>
    <mergeCell ref="L340:N340"/>
    <mergeCell ref="Q340:R343"/>
    <mergeCell ref="U340:W340"/>
    <mergeCell ref="X340:Y340"/>
    <mergeCell ref="Z340:AA340"/>
    <mergeCell ref="AB340:AD340"/>
    <mergeCell ref="C341:D341"/>
    <mergeCell ref="E341:G341"/>
    <mergeCell ref="H341:I341"/>
    <mergeCell ref="AB343:AD343"/>
    <mergeCell ref="A344:B344"/>
    <mergeCell ref="C344:D344"/>
    <mergeCell ref="E344:G344"/>
    <mergeCell ref="H344:K344"/>
    <mergeCell ref="L344:N344"/>
    <mergeCell ref="Q344:R344"/>
    <mergeCell ref="S344:T344"/>
    <mergeCell ref="U344:W344"/>
    <mergeCell ref="X344:AA344"/>
    <mergeCell ref="AB344:AD344"/>
    <mergeCell ref="C343:D343"/>
    <mergeCell ref="E343:G343"/>
    <mergeCell ref="H343:I343"/>
    <mergeCell ref="J343:K343"/>
    <mergeCell ref="L343:N343"/>
    <mergeCell ref="S343:T343"/>
    <mergeCell ref="U343:W343"/>
    <mergeCell ref="X343:Y343"/>
    <mergeCell ref="Z343:AA343"/>
    <mergeCell ref="A340:B343"/>
    <mergeCell ref="J341:K341"/>
    <mergeCell ref="L341:N341"/>
    <mergeCell ref="S341:T341"/>
    <mergeCell ref="U341:W341"/>
    <mergeCell ref="X341:Y341"/>
    <mergeCell ref="Z341:AA341"/>
    <mergeCell ref="AB341:AD341"/>
    <mergeCell ref="C342:D342"/>
    <mergeCell ref="E342:G342"/>
    <mergeCell ref="H342:I342"/>
    <mergeCell ref="J342:K342"/>
    <mergeCell ref="L342:N342"/>
    <mergeCell ref="AA352:AD353"/>
    <mergeCell ref="A353:B353"/>
    <mergeCell ref="D353:H353"/>
    <mergeCell ref="Q353:R353"/>
    <mergeCell ref="T353:X353"/>
    <mergeCell ref="AC345:AD345"/>
    <mergeCell ref="N346:N349"/>
    <mergeCell ref="AB346:AC349"/>
    <mergeCell ref="A350:N350"/>
    <mergeCell ref="Q350:AC350"/>
    <mergeCell ref="D351:K351"/>
    <mergeCell ref="L351:N351"/>
    <mergeCell ref="Q351:S351"/>
    <mergeCell ref="T351:Z351"/>
    <mergeCell ref="AA351:AC351"/>
    <mergeCell ref="A345:F345"/>
    <mergeCell ref="G345:H345"/>
    <mergeCell ref="I345:J345"/>
    <mergeCell ref="K345:L345"/>
    <mergeCell ref="M345:N345"/>
    <mergeCell ref="Q345:U345"/>
    <mergeCell ref="V345:W345"/>
    <mergeCell ref="X345:Y345"/>
    <mergeCell ref="Z345:AA345"/>
    <mergeCell ref="A354:B356"/>
    <mergeCell ref="C354:D354"/>
    <mergeCell ref="E354:F354"/>
    <mergeCell ref="H354:J354"/>
    <mergeCell ref="Q354:R356"/>
    <mergeCell ref="S354:T354"/>
    <mergeCell ref="U354:V354"/>
    <mergeCell ref="X354:Z354"/>
    <mergeCell ref="C355:G355"/>
    <mergeCell ref="H355:J355"/>
    <mergeCell ref="K355:N355"/>
    <mergeCell ref="S355:W355"/>
    <mergeCell ref="X355:Z355"/>
    <mergeCell ref="D352:H352"/>
    <mergeCell ref="I352:J353"/>
    <mergeCell ref="K352:N353"/>
    <mergeCell ref="T352:X352"/>
    <mergeCell ref="Y352:Z353"/>
    <mergeCell ref="S359:T359"/>
    <mergeCell ref="U359:W359"/>
    <mergeCell ref="X359:Y359"/>
    <mergeCell ref="Z359:AA359"/>
    <mergeCell ref="AB359:AD359"/>
    <mergeCell ref="AA355:AD355"/>
    <mergeCell ref="C356:G356"/>
    <mergeCell ref="H356:J356"/>
    <mergeCell ref="K356:N356"/>
    <mergeCell ref="S356:W356"/>
    <mergeCell ref="X356:Z356"/>
    <mergeCell ref="AA356:AD356"/>
    <mergeCell ref="E357:G357"/>
    <mergeCell ref="H357:I357"/>
    <mergeCell ref="J357:K357"/>
    <mergeCell ref="L357:N357"/>
    <mergeCell ref="Q357:R360"/>
    <mergeCell ref="U357:W357"/>
    <mergeCell ref="X357:Y357"/>
    <mergeCell ref="Z357:AA357"/>
    <mergeCell ref="AB357:AD357"/>
    <mergeCell ref="C358:D358"/>
    <mergeCell ref="E358:G358"/>
    <mergeCell ref="H358:I358"/>
    <mergeCell ref="AB360:AD360"/>
    <mergeCell ref="A361:B361"/>
    <mergeCell ref="C361:D361"/>
    <mergeCell ref="E361:G361"/>
    <mergeCell ref="H361:K361"/>
    <mergeCell ref="L361:N361"/>
    <mergeCell ref="Q361:R361"/>
    <mergeCell ref="S361:T361"/>
    <mergeCell ref="U361:W361"/>
    <mergeCell ref="X361:AA361"/>
    <mergeCell ref="AB361:AD361"/>
    <mergeCell ref="C360:D360"/>
    <mergeCell ref="E360:G360"/>
    <mergeCell ref="H360:I360"/>
    <mergeCell ref="J360:K360"/>
    <mergeCell ref="L360:N360"/>
    <mergeCell ref="S360:T360"/>
    <mergeCell ref="U360:W360"/>
    <mergeCell ref="X360:Y360"/>
    <mergeCell ref="Z360:AA360"/>
    <mergeCell ref="A357:B360"/>
    <mergeCell ref="J358:K358"/>
    <mergeCell ref="L358:N358"/>
    <mergeCell ref="S358:T358"/>
    <mergeCell ref="U358:W358"/>
    <mergeCell ref="X358:Y358"/>
    <mergeCell ref="Z358:AA358"/>
    <mergeCell ref="AB358:AD358"/>
    <mergeCell ref="C359:D359"/>
    <mergeCell ref="E359:G359"/>
    <mergeCell ref="H359:I359"/>
    <mergeCell ref="J359:K359"/>
    <mergeCell ref="L359:N359"/>
    <mergeCell ref="AC362:AD362"/>
    <mergeCell ref="N363:N366"/>
    <mergeCell ref="AB363:AC366"/>
    <mergeCell ref="D368:K368"/>
    <mergeCell ref="L368:N368"/>
    <mergeCell ref="Q368:S368"/>
    <mergeCell ref="T368:Z368"/>
    <mergeCell ref="AA368:AC368"/>
    <mergeCell ref="D369:H369"/>
    <mergeCell ref="I369:J370"/>
    <mergeCell ref="K369:N370"/>
    <mergeCell ref="T369:X369"/>
    <mergeCell ref="Y369:Z370"/>
    <mergeCell ref="AA369:AD370"/>
    <mergeCell ref="A362:F362"/>
    <mergeCell ref="G362:H362"/>
    <mergeCell ref="I362:J362"/>
    <mergeCell ref="K362:L362"/>
    <mergeCell ref="M362:N362"/>
    <mergeCell ref="Q362:U362"/>
    <mergeCell ref="V362:W362"/>
    <mergeCell ref="X362:Y362"/>
    <mergeCell ref="Z362:AA362"/>
    <mergeCell ref="A370:B370"/>
    <mergeCell ref="D370:H370"/>
    <mergeCell ref="Q370:R370"/>
    <mergeCell ref="T370:X370"/>
    <mergeCell ref="A371:B373"/>
    <mergeCell ref="C371:D371"/>
    <mergeCell ref="E371:F371"/>
    <mergeCell ref="H371:J371"/>
    <mergeCell ref="Q371:R373"/>
    <mergeCell ref="S371:T371"/>
    <mergeCell ref="U371:V371"/>
    <mergeCell ref="X371:Z371"/>
    <mergeCell ref="C372:G372"/>
    <mergeCell ref="H372:J372"/>
    <mergeCell ref="K372:N372"/>
    <mergeCell ref="S372:W372"/>
    <mergeCell ref="X372:Z372"/>
    <mergeCell ref="X375:Y375"/>
    <mergeCell ref="Z375:AA375"/>
    <mergeCell ref="AB375:AD375"/>
    <mergeCell ref="C376:D376"/>
    <mergeCell ref="E376:G376"/>
    <mergeCell ref="H376:I376"/>
    <mergeCell ref="J376:K376"/>
    <mergeCell ref="L376:N376"/>
    <mergeCell ref="S376:T376"/>
    <mergeCell ref="U376:W376"/>
    <mergeCell ref="X376:Y376"/>
    <mergeCell ref="Z376:AA376"/>
    <mergeCell ref="AB376:AD376"/>
    <mergeCell ref="AA372:AD372"/>
    <mergeCell ref="C373:G373"/>
    <mergeCell ref="H373:J373"/>
    <mergeCell ref="K373:N373"/>
    <mergeCell ref="S373:W373"/>
    <mergeCell ref="X373:Z373"/>
    <mergeCell ref="AA373:AD373"/>
    <mergeCell ref="E374:G374"/>
    <mergeCell ref="H374:I374"/>
    <mergeCell ref="J374:K374"/>
    <mergeCell ref="L374:N374"/>
    <mergeCell ref="Q374:R377"/>
    <mergeCell ref="U374:W374"/>
    <mergeCell ref="X374:Y374"/>
    <mergeCell ref="Z374:AA374"/>
    <mergeCell ref="AB374:AD374"/>
    <mergeCell ref="C375:D375"/>
    <mergeCell ref="E375:G375"/>
    <mergeCell ref="H375:I375"/>
    <mergeCell ref="AB377:AD377"/>
    <mergeCell ref="A378:B378"/>
    <mergeCell ref="C378:D378"/>
    <mergeCell ref="E378:G378"/>
    <mergeCell ref="H378:K378"/>
    <mergeCell ref="L378:N378"/>
    <mergeCell ref="Q378:R378"/>
    <mergeCell ref="S378:T378"/>
    <mergeCell ref="U378:W378"/>
    <mergeCell ref="X378:AA378"/>
    <mergeCell ref="AB378:AD378"/>
    <mergeCell ref="C377:D377"/>
    <mergeCell ref="E377:G377"/>
    <mergeCell ref="H377:I377"/>
    <mergeCell ref="J377:K377"/>
    <mergeCell ref="L377:N377"/>
    <mergeCell ref="S377:T377"/>
    <mergeCell ref="U377:W377"/>
    <mergeCell ref="X377:Y377"/>
    <mergeCell ref="Z392:AA392"/>
    <mergeCell ref="Z377:AA377"/>
    <mergeCell ref="A374:B377"/>
    <mergeCell ref="J375:K375"/>
    <mergeCell ref="L375:N375"/>
    <mergeCell ref="S375:T375"/>
    <mergeCell ref="U375:W375"/>
    <mergeCell ref="AA386:AD387"/>
    <mergeCell ref="A387:B387"/>
    <mergeCell ref="D387:H387"/>
    <mergeCell ref="Q387:R387"/>
    <mergeCell ref="T387:X387"/>
    <mergeCell ref="AC379:AD379"/>
    <mergeCell ref="N380:N383"/>
    <mergeCell ref="AB380:AC383"/>
    <mergeCell ref="A384:N384"/>
    <mergeCell ref="Q384:AC384"/>
    <mergeCell ref="D385:K385"/>
    <mergeCell ref="L385:N385"/>
    <mergeCell ref="Q385:S385"/>
    <mergeCell ref="T385:Z385"/>
    <mergeCell ref="AA385:AC385"/>
    <mergeCell ref="A379:F379"/>
    <mergeCell ref="G379:H379"/>
    <mergeCell ref="I379:J379"/>
    <mergeCell ref="K379:L379"/>
    <mergeCell ref="M379:N379"/>
    <mergeCell ref="Q379:U379"/>
    <mergeCell ref="V379:W379"/>
    <mergeCell ref="X379:Y379"/>
    <mergeCell ref="Z379:AA379"/>
    <mergeCell ref="A388:B390"/>
    <mergeCell ref="C388:D388"/>
    <mergeCell ref="E388:F388"/>
    <mergeCell ref="H388:J388"/>
    <mergeCell ref="Q388:R390"/>
    <mergeCell ref="S388:T388"/>
    <mergeCell ref="U388:V388"/>
    <mergeCell ref="X388:Z388"/>
    <mergeCell ref="C389:G389"/>
    <mergeCell ref="H389:J389"/>
    <mergeCell ref="K389:N389"/>
    <mergeCell ref="S389:W389"/>
    <mergeCell ref="X389:Z389"/>
    <mergeCell ref="D386:H386"/>
    <mergeCell ref="I386:J387"/>
    <mergeCell ref="K386:N387"/>
    <mergeCell ref="T386:X386"/>
    <mergeCell ref="Y386:Z387"/>
    <mergeCell ref="AB392:AD392"/>
    <mergeCell ref="C393:D393"/>
    <mergeCell ref="E393:G393"/>
    <mergeCell ref="H393:I393"/>
    <mergeCell ref="J393:K393"/>
    <mergeCell ref="L393:N393"/>
    <mergeCell ref="S393:T393"/>
    <mergeCell ref="U393:W393"/>
    <mergeCell ref="X393:Y393"/>
    <mergeCell ref="Z393:AA393"/>
    <mergeCell ref="AB393:AD393"/>
    <mergeCell ref="AA389:AD389"/>
    <mergeCell ref="C390:G390"/>
    <mergeCell ref="H390:J390"/>
    <mergeCell ref="K390:N390"/>
    <mergeCell ref="S390:W390"/>
    <mergeCell ref="X390:Z390"/>
    <mergeCell ref="AA390:AD390"/>
    <mergeCell ref="E391:G391"/>
    <mergeCell ref="H391:I391"/>
    <mergeCell ref="J391:K391"/>
    <mergeCell ref="L391:N391"/>
    <mergeCell ref="Q391:R394"/>
    <mergeCell ref="U391:W391"/>
    <mergeCell ref="X391:Y391"/>
    <mergeCell ref="Z391:AA391"/>
    <mergeCell ref="AB391:AD391"/>
    <mergeCell ref="C392:D392"/>
    <mergeCell ref="E392:G392"/>
    <mergeCell ref="H392:I392"/>
    <mergeCell ref="U392:W392"/>
    <mergeCell ref="X392:Y392"/>
    <mergeCell ref="G396:H396"/>
    <mergeCell ref="I396:J396"/>
    <mergeCell ref="K396:L396"/>
    <mergeCell ref="M396:N396"/>
    <mergeCell ref="Q396:U396"/>
    <mergeCell ref="V396:W396"/>
    <mergeCell ref="X396:Y396"/>
    <mergeCell ref="Z396:AA396"/>
    <mergeCell ref="AB394:AD394"/>
    <mergeCell ref="A395:B395"/>
    <mergeCell ref="C395:D395"/>
    <mergeCell ref="E395:G395"/>
    <mergeCell ref="H395:K395"/>
    <mergeCell ref="L395:N395"/>
    <mergeCell ref="Q395:R395"/>
    <mergeCell ref="S395:T395"/>
    <mergeCell ref="U395:W395"/>
    <mergeCell ref="X395:AA395"/>
    <mergeCell ref="AB395:AD395"/>
    <mergeCell ref="C394:D394"/>
    <mergeCell ref="E394:G394"/>
    <mergeCell ref="H394:I394"/>
    <mergeCell ref="J394:K394"/>
    <mergeCell ref="L394:N394"/>
    <mergeCell ref="S394:T394"/>
    <mergeCell ref="U394:W394"/>
    <mergeCell ref="X394:Y394"/>
    <mergeCell ref="Z394:AA394"/>
    <mergeCell ref="A391:B394"/>
    <mergeCell ref="J392:K392"/>
    <mergeCell ref="L392:N392"/>
    <mergeCell ref="S392:T392"/>
    <mergeCell ref="A404:B406"/>
    <mergeCell ref="C404:D404"/>
    <mergeCell ref="E404:F404"/>
    <mergeCell ref="H404:J404"/>
    <mergeCell ref="Q404:R406"/>
    <mergeCell ref="S404:T404"/>
    <mergeCell ref="U404:V404"/>
    <mergeCell ref="X404:Z404"/>
    <mergeCell ref="C405:G405"/>
    <mergeCell ref="H405:J405"/>
    <mergeCell ref="K405:N405"/>
    <mergeCell ref="S405:W405"/>
    <mergeCell ref="X405:Z405"/>
    <mergeCell ref="AC396:AD396"/>
    <mergeCell ref="A400:N400"/>
    <mergeCell ref="Q400:AC400"/>
    <mergeCell ref="D401:K401"/>
    <mergeCell ref="L401:N401"/>
    <mergeCell ref="Q401:S401"/>
    <mergeCell ref="T401:Z401"/>
    <mergeCell ref="AA401:AC401"/>
    <mergeCell ref="D402:H402"/>
    <mergeCell ref="I402:J403"/>
    <mergeCell ref="K402:N403"/>
    <mergeCell ref="T402:X402"/>
    <mergeCell ref="Y402:Z403"/>
    <mergeCell ref="AA402:AD403"/>
    <mergeCell ref="A403:B403"/>
    <mergeCell ref="D403:H403"/>
    <mergeCell ref="Q403:R403"/>
    <mergeCell ref="T403:X403"/>
    <mergeCell ref="A396:F396"/>
    <mergeCell ref="AA405:AD405"/>
    <mergeCell ref="C406:G406"/>
    <mergeCell ref="H406:J406"/>
    <mergeCell ref="K406:N406"/>
    <mergeCell ref="S406:W406"/>
    <mergeCell ref="X406:Z406"/>
    <mergeCell ref="AA406:AD406"/>
    <mergeCell ref="E407:G407"/>
    <mergeCell ref="H407:I407"/>
    <mergeCell ref="J407:K407"/>
    <mergeCell ref="L407:N407"/>
    <mergeCell ref="Q407:R410"/>
    <mergeCell ref="U407:W407"/>
    <mergeCell ref="X407:Y407"/>
    <mergeCell ref="Z407:AA407"/>
    <mergeCell ref="AB407:AD407"/>
    <mergeCell ref="C408:D408"/>
    <mergeCell ref="E408:G408"/>
    <mergeCell ref="H408:I408"/>
    <mergeCell ref="AB410:AD410"/>
    <mergeCell ref="C410:D410"/>
    <mergeCell ref="E410:G410"/>
    <mergeCell ref="H410:I410"/>
    <mergeCell ref="J410:K410"/>
    <mergeCell ref="L410:N410"/>
    <mergeCell ref="S410:T410"/>
    <mergeCell ref="U410:W410"/>
    <mergeCell ref="X410:Y410"/>
    <mergeCell ref="Z410:AA410"/>
    <mergeCell ref="A407:B410"/>
    <mergeCell ref="J408:K408"/>
    <mergeCell ref="L408:N408"/>
    <mergeCell ref="S408:T408"/>
    <mergeCell ref="U408:W408"/>
    <mergeCell ref="X408:Y408"/>
    <mergeCell ref="Z408:AA408"/>
    <mergeCell ref="AB408:AD408"/>
    <mergeCell ref="C409:D409"/>
    <mergeCell ref="E409:G409"/>
    <mergeCell ref="H409:I409"/>
    <mergeCell ref="J409:K409"/>
    <mergeCell ref="L409:N409"/>
    <mergeCell ref="S409:T409"/>
    <mergeCell ref="U409:W409"/>
    <mergeCell ref="X409:Y409"/>
    <mergeCell ref="Z409:AA409"/>
    <mergeCell ref="AB409:AD409"/>
    <mergeCell ref="A421:B423"/>
    <mergeCell ref="C421:D421"/>
    <mergeCell ref="E421:F421"/>
    <mergeCell ref="H421:J421"/>
    <mergeCell ref="Q421:R423"/>
    <mergeCell ref="S421:T421"/>
    <mergeCell ref="U421:V421"/>
    <mergeCell ref="A411:B411"/>
    <mergeCell ref="C411:D411"/>
    <mergeCell ref="E411:G411"/>
    <mergeCell ref="H411:K411"/>
    <mergeCell ref="L411:N411"/>
    <mergeCell ref="Q411:R411"/>
    <mergeCell ref="S411:T411"/>
    <mergeCell ref="U411:W411"/>
    <mergeCell ref="X411:AA411"/>
    <mergeCell ref="AB411:AD411"/>
    <mergeCell ref="A420:B420"/>
    <mergeCell ref="D420:H420"/>
    <mergeCell ref="Q420:R420"/>
    <mergeCell ref="T420:X420"/>
    <mergeCell ref="AC412:AD412"/>
    <mergeCell ref="N413:N416"/>
    <mergeCell ref="AB413:AC416"/>
    <mergeCell ref="A417:N417"/>
    <mergeCell ref="Q417:AC417"/>
    <mergeCell ref="D418:K418"/>
    <mergeCell ref="L418:N418"/>
    <mergeCell ref="Q418:S418"/>
    <mergeCell ref="T418:Z418"/>
    <mergeCell ref="AA418:AC418"/>
    <mergeCell ref="A412:F412"/>
    <mergeCell ref="G412:H412"/>
    <mergeCell ref="I412:J412"/>
    <mergeCell ref="K412:L412"/>
    <mergeCell ref="M412:N412"/>
    <mergeCell ref="Q412:U412"/>
    <mergeCell ref="V412:W412"/>
    <mergeCell ref="X412:Y412"/>
    <mergeCell ref="Z412:AA412"/>
    <mergeCell ref="D419:H419"/>
    <mergeCell ref="I419:J420"/>
    <mergeCell ref="K419:N420"/>
    <mergeCell ref="T419:X419"/>
    <mergeCell ref="Y419:Z420"/>
    <mergeCell ref="AB425:AD425"/>
    <mergeCell ref="C426:D426"/>
    <mergeCell ref="E426:G426"/>
    <mergeCell ref="H426:I426"/>
    <mergeCell ref="J426:K426"/>
    <mergeCell ref="L426:N426"/>
    <mergeCell ref="S426:T426"/>
    <mergeCell ref="U426:W426"/>
    <mergeCell ref="X426:Y426"/>
    <mergeCell ref="Z426:AA426"/>
    <mergeCell ref="AB426:AD426"/>
    <mergeCell ref="AA422:AD422"/>
    <mergeCell ref="C423:G423"/>
    <mergeCell ref="H423:J423"/>
    <mergeCell ref="K423:N423"/>
    <mergeCell ref="S423:W423"/>
    <mergeCell ref="X423:Z423"/>
    <mergeCell ref="AA423:AD423"/>
    <mergeCell ref="E424:G424"/>
    <mergeCell ref="H424:I424"/>
    <mergeCell ref="J424:K424"/>
    <mergeCell ref="Z425:AA425"/>
    <mergeCell ref="AA419:AD420"/>
    <mergeCell ref="U425:W425"/>
    <mergeCell ref="X425:Y425"/>
    <mergeCell ref="G429:H429"/>
    <mergeCell ref="I429:J429"/>
    <mergeCell ref="K429:L429"/>
    <mergeCell ref="M429:N429"/>
    <mergeCell ref="Q429:U429"/>
    <mergeCell ref="V429:W429"/>
    <mergeCell ref="X429:Y429"/>
    <mergeCell ref="Z429:AA429"/>
    <mergeCell ref="AB427:AD427"/>
    <mergeCell ref="X421:Z421"/>
    <mergeCell ref="C422:G422"/>
    <mergeCell ref="H422:J422"/>
    <mergeCell ref="K422:N422"/>
    <mergeCell ref="S422:W422"/>
    <mergeCell ref="X422:Z422"/>
    <mergeCell ref="A428:B428"/>
    <mergeCell ref="C428:D428"/>
    <mergeCell ref="E428:G428"/>
    <mergeCell ref="H428:K428"/>
    <mergeCell ref="L428:N428"/>
    <mergeCell ref="Q428:R428"/>
    <mergeCell ref="S428:T428"/>
    <mergeCell ref="U428:W428"/>
    <mergeCell ref="X428:AA428"/>
    <mergeCell ref="AB428:AD428"/>
    <mergeCell ref="C427:D427"/>
    <mergeCell ref="E427:G427"/>
    <mergeCell ref="H427:I427"/>
    <mergeCell ref="J427:K427"/>
    <mergeCell ref="L427:N427"/>
    <mergeCell ref="S427:T427"/>
    <mergeCell ref="U427:W427"/>
    <mergeCell ref="X427:Y427"/>
    <mergeCell ref="Z427:AA427"/>
    <mergeCell ref="A424:B427"/>
    <mergeCell ref="J425:K425"/>
    <mergeCell ref="L425:N425"/>
    <mergeCell ref="S425:T425"/>
    <mergeCell ref="L424:N424"/>
    <mergeCell ref="Q424:R427"/>
    <mergeCell ref="U424:W424"/>
    <mergeCell ref="X424:Y424"/>
    <mergeCell ref="Z424:AA424"/>
    <mergeCell ref="AB424:AD424"/>
    <mergeCell ref="C425:D425"/>
    <mergeCell ref="E425:G425"/>
    <mergeCell ref="H425:I425"/>
    <mergeCell ref="A437:B439"/>
    <mergeCell ref="C437:D437"/>
    <mergeCell ref="E437:F437"/>
    <mergeCell ref="H437:J437"/>
    <mergeCell ref="Q437:R439"/>
    <mergeCell ref="S437:T437"/>
    <mergeCell ref="U437:V437"/>
    <mergeCell ref="X437:Z437"/>
    <mergeCell ref="C438:G438"/>
    <mergeCell ref="H438:J438"/>
    <mergeCell ref="K438:N438"/>
    <mergeCell ref="S438:W438"/>
    <mergeCell ref="X438:Z438"/>
    <mergeCell ref="AC429:AD429"/>
    <mergeCell ref="A433:N433"/>
    <mergeCell ref="Q433:AC433"/>
    <mergeCell ref="D434:K434"/>
    <mergeCell ref="L434:N434"/>
    <mergeCell ref="Q434:S434"/>
    <mergeCell ref="T434:Z434"/>
    <mergeCell ref="AA434:AC434"/>
    <mergeCell ref="D435:H435"/>
    <mergeCell ref="I435:J436"/>
    <mergeCell ref="K435:N436"/>
    <mergeCell ref="T435:X435"/>
    <mergeCell ref="Y435:Z436"/>
    <mergeCell ref="AA435:AD436"/>
    <mergeCell ref="A436:B436"/>
    <mergeCell ref="D436:H436"/>
    <mergeCell ref="Q436:R436"/>
    <mergeCell ref="T436:X436"/>
    <mergeCell ref="A429:F429"/>
    <mergeCell ref="AA438:AD438"/>
    <mergeCell ref="C439:G439"/>
    <mergeCell ref="H439:J439"/>
    <mergeCell ref="K439:N439"/>
    <mergeCell ref="S439:W439"/>
    <mergeCell ref="X439:Z439"/>
    <mergeCell ref="AA439:AD439"/>
    <mergeCell ref="E440:G440"/>
    <mergeCell ref="H440:I440"/>
    <mergeCell ref="J440:K440"/>
    <mergeCell ref="L440:N440"/>
    <mergeCell ref="Q440:R443"/>
    <mergeCell ref="U440:W440"/>
    <mergeCell ref="X440:Y440"/>
    <mergeCell ref="Z440:AA440"/>
    <mergeCell ref="AB440:AD440"/>
    <mergeCell ref="C441:D441"/>
    <mergeCell ref="E441:G441"/>
    <mergeCell ref="H441:I441"/>
    <mergeCell ref="AB443:AD443"/>
    <mergeCell ref="C443:D443"/>
    <mergeCell ref="E443:G443"/>
    <mergeCell ref="H443:I443"/>
    <mergeCell ref="J443:K443"/>
    <mergeCell ref="L443:N443"/>
    <mergeCell ref="S443:T443"/>
    <mergeCell ref="U443:W443"/>
    <mergeCell ref="X443:Y443"/>
    <mergeCell ref="Z443:AA443"/>
    <mergeCell ref="A440:B443"/>
    <mergeCell ref="J441:K441"/>
    <mergeCell ref="L441:N441"/>
    <mergeCell ref="S441:T441"/>
    <mergeCell ref="U441:W441"/>
    <mergeCell ref="X441:Y441"/>
    <mergeCell ref="Z441:AA441"/>
    <mergeCell ref="AB441:AD441"/>
    <mergeCell ref="C442:D442"/>
    <mergeCell ref="E442:G442"/>
    <mergeCell ref="H442:I442"/>
    <mergeCell ref="J442:K442"/>
    <mergeCell ref="L442:N442"/>
    <mergeCell ref="S442:T442"/>
    <mergeCell ref="U442:W442"/>
    <mergeCell ref="X442:Y442"/>
    <mergeCell ref="Z442:AA442"/>
    <mergeCell ref="AB442:AD442"/>
    <mergeCell ref="A454:B456"/>
    <mergeCell ref="C454:D454"/>
    <mergeCell ref="E454:F454"/>
    <mergeCell ref="H454:J454"/>
    <mergeCell ref="Q454:R456"/>
    <mergeCell ref="S454:T454"/>
    <mergeCell ref="U454:V454"/>
    <mergeCell ref="A444:B444"/>
    <mergeCell ref="C444:D444"/>
    <mergeCell ref="E444:G444"/>
    <mergeCell ref="H444:K444"/>
    <mergeCell ref="L444:N444"/>
    <mergeCell ref="Q444:R444"/>
    <mergeCell ref="S444:T444"/>
    <mergeCell ref="U444:W444"/>
    <mergeCell ref="X444:AA444"/>
    <mergeCell ref="AB444:AD444"/>
    <mergeCell ref="A453:B453"/>
    <mergeCell ref="D453:H453"/>
    <mergeCell ref="Q453:R453"/>
    <mergeCell ref="T453:X453"/>
    <mergeCell ref="AC445:AD445"/>
    <mergeCell ref="N446:N449"/>
    <mergeCell ref="AB446:AC449"/>
    <mergeCell ref="A450:N450"/>
    <mergeCell ref="Q450:AC450"/>
    <mergeCell ref="D451:K451"/>
    <mergeCell ref="L451:N451"/>
    <mergeCell ref="Q451:S451"/>
    <mergeCell ref="T451:Z451"/>
    <mergeCell ref="AA451:AC451"/>
    <mergeCell ref="A445:F445"/>
    <mergeCell ref="G445:H445"/>
    <mergeCell ref="I445:J445"/>
    <mergeCell ref="K445:L445"/>
    <mergeCell ref="M445:N445"/>
    <mergeCell ref="Q445:U445"/>
    <mergeCell ref="V445:W445"/>
    <mergeCell ref="X445:Y445"/>
    <mergeCell ref="Z445:AA445"/>
    <mergeCell ref="D452:H452"/>
    <mergeCell ref="I452:J453"/>
    <mergeCell ref="K452:N453"/>
    <mergeCell ref="T452:X452"/>
    <mergeCell ref="Y452:Z453"/>
    <mergeCell ref="AB458:AD458"/>
    <mergeCell ref="C459:D459"/>
    <mergeCell ref="E459:G459"/>
    <mergeCell ref="H459:I459"/>
    <mergeCell ref="J459:K459"/>
    <mergeCell ref="L459:N459"/>
    <mergeCell ref="S459:T459"/>
    <mergeCell ref="U459:W459"/>
    <mergeCell ref="X459:Y459"/>
    <mergeCell ref="Z459:AA459"/>
    <mergeCell ref="AB459:AD459"/>
    <mergeCell ref="AA455:AD455"/>
    <mergeCell ref="C456:G456"/>
    <mergeCell ref="H456:J456"/>
    <mergeCell ref="K456:N456"/>
    <mergeCell ref="S456:W456"/>
    <mergeCell ref="X456:Z456"/>
    <mergeCell ref="AA456:AD456"/>
    <mergeCell ref="E457:G457"/>
    <mergeCell ref="H457:I457"/>
    <mergeCell ref="J457:K457"/>
    <mergeCell ref="Z458:AA458"/>
    <mergeCell ref="AA452:AD453"/>
    <mergeCell ref="U458:W458"/>
    <mergeCell ref="X458:Y458"/>
    <mergeCell ref="G462:H462"/>
    <mergeCell ref="I462:J462"/>
    <mergeCell ref="K462:L462"/>
    <mergeCell ref="M462:N462"/>
    <mergeCell ref="Q462:U462"/>
    <mergeCell ref="V462:W462"/>
    <mergeCell ref="X462:Y462"/>
    <mergeCell ref="Z462:AA462"/>
    <mergeCell ref="AB460:AD460"/>
    <mergeCell ref="X454:Z454"/>
    <mergeCell ref="C455:G455"/>
    <mergeCell ref="H455:J455"/>
    <mergeCell ref="K455:N455"/>
    <mergeCell ref="S455:W455"/>
    <mergeCell ref="X455:Z455"/>
    <mergeCell ref="A461:B461"/>
    <mergeCell ref="C461:D461"/>
    <mergeCell ref="E461:G461"/>
    <mergeCell ref="H461:K461"/>
    <mergeCell ref="L461:N461"/>
    <mergeCell ref="Q461:R461"/>
    <mergeCell ref="S461:T461"/>
    <mergeCell ref="U461:W461"/>
    <mergeCell ref="X461:AA461"/>
    <mergeCell ref="AB461:AD461"/>
    <mergeCell ref="C460:D460"/>
    <mergeCell ref="E460:G460"/>
    <mergeCell ref="H460:I460"/>
    <mergeCell ref="J460:K460"/>
    <mergeCell ref="L460:N460"/>
    <mergeCell ref="S460:T460"/>
    <mergeCell ref="U460:W460"/>
    <mergeCell ref="X460:Y460"/>
    <mergeCell ref="Z460:AA460"/>
    <mergeCell ref="A457:B460"/>
    <mergeCell ref="J458:K458"/>
    <mergeCell ref="L458:N458"/>
    <mergeCell ref="S458:T458"/>
    <mergeCell ref="L457:N457"/>
    <mergeCell ref="Q457:R460"/>
    <mergeCell ref="U457:W457"/>
    <mergeCell ref="X457:Y457"/>
    <mergeCell ref="Z457:AA457"/>
    <mergeCell ref="AB457:AD457"/>
    <mergeCell ref="C458:D458"/>
    <mergeCell ref="E458:G458"/>
    <mergeCell ref="H458:I458"/>
    <mergeCell ref="A470:B472"/>
    <mergeCell ref="C470:D470"/>
    <mergeCell ref="E470:F470"/>
    <mergeCell ref="H470:J470"/>
    <mergeCell ref="Q470:R472"/>
    <mergeCell ref="S470:T470"/>
    <mergeCell ref="U470:V470"/>
    <mergeCell ref="X470:Z470"/>
    <mergeCell ref="C471:G471"/>
    <mergeCell ref="H471:J471"/>
    <mergeCell ref="K471:N471"/>
    <mergeCell ref="S471:W471"/>
    <mergeCell ref="X471:Z471"/>
    <mergeCell ref="AC462:AD462"/>
    <mergeCell ref="A466:N466"/>
    <mergeCell ref="Q466:AC466"/>
    <mergeCell ref="D467:K467"/>
    <mergeCell ref="L467:N467"/>
    <mergeCell ref="Q467:S467"/>
    <mergeCell ref="T467:Z467"/>
    <mergeCell ref="AA467:AC467"/>
    <mergeCell ref="D468:H468"/>
    <mergeCell ref="I468:J469"/>
    <mergeCell ref="K468:N469"/>
    <mergeCell ref="T468:X468"/>
    <mergeCell ref="Y468:Z469"/>
    <mergeCell ref="AA468:AD469"/>
    <mergeCell ref="A469:B469"/>
    <mergeCell ref="D469:H469"/>
    <mergeCell ref="Q469:R469"/>
    <mergeCell ref="T469:X469"/>
    <mergeCell ref="A462:F462"/>
    <mergeCell ref="AA471:AD471"/>
    <mergeCell ref="C472:G472"/>
    <mergeCell ref="H472:J472"/>
    <mergeCell ref="K472:N472"/>
    <mergeCell ref="S472:W472"/>
    <mergeCell ref="X472:Z472"/>
    <mergeCell ref="AA472:AD472"/>
    <mergeCell ref="E473:G473"/>
    <mergeCell ref="H473:I473"/>
    <mergeCell ref="J473:K473"/>
    <mergeCell ref="L473:N473"/>
    <mergeCell ref="Q473:R476"/>
    <mergeCell ref="U473:W473"/>
    <mergeCell ref="X473:Y473"/>
    <mergeCell ref="Z473:AA473"/>
    <mergeCell ref="AB473:AD473"/>
    <mergeCell ref="C474:D474"/>
    <mergeCell ref="E474:G474"/>
    <mergeCell ref="H474:I474"/>
    <mergeCell ref="AB476:AD476"/>
    <mergeCell ref="C476:D476"/>
    <mergeCell ref="E476:G476"/>
    <mergeCell ref="H476:I476"/>
    <mergeCell ref="J476:K476"/>
    <mergeCell ref="L476:N476"/>
    <mergeCell ref="S476:T476"/>
    <mergeCell ref="U476:W476"/>
    <mergeCell ref="X476:Y476"/>
    <mergeCell ref="Z476:AA476"/>
    <mergeCell ref="A473:B476"/>
    <mergeCell ref="J474:K474"/>
    <mergeCell ref="L474:N474"/>
    <mergeCell ref="S474:T474"/>
    <mergeCell ref="U474:W474"/>
    <mergeCell ref="X474:Y474"/>
    <mergeCell ref="Z474:AA474"/>
    <mergeCell ref="AB474:AD474"/>
    <mergeCell ref="C475:D475"/>
    <mergeCell ref="E475:G475"/>
    <mergeCell ref="H475:I475"/>
    <mergeCell ref="J475:K475"/>
    <mergeCell ref="L475:N475"/>
    <mergeCell ref="S475:T475"/>
    <mergeCell ref="U475:W475"/>
    <mergeCell ref="X475:Y475"/>
    <mergeCell ref="Z475:AA475"/>
    <mergeCell ref="AB475:AD475"/>
    <mergeCell ref="A487:B489"/>
    <mergeCell ref="C487:D487"/>
    <mergeCell ref="E487:F487"/>
    <mergeCell ref="H487:J487"/>
    <mergeCell ref="Q487:R489"/>
    <mergeCell ref="S487:T487"/>
    <mergeCell ref="U487:V487"/>
    <mergeCell ref="A477:B477"/>
    <mergeCell ref="C477:D477"/>
    <mergeCell ref="E477:G477"/>
    <mergeCell ref="H477:K477"/>
    <mergeCell ref="L477:N477"/>
    <mergeCell ref="Q477:R477"/>
    <mergeCell ref="S477:T477"/>
    <mergeCell ref="U477:W477"/>
    <mergeCell ref="X477:AA477"/>
    <mergeCell ref="AB477:AD477"/>
    <mergeCell ref="A486:B486"/>
    <mergeCell ref="D486:H486"/>
    <mergeCell ref="Q486:R486"/>
    <mergeCell ref="T486:X486"/>
    <mergeCell ref="AC478:AD478"/>
    <mergeCell ref="N479:N482"/>
    <mergeCell ref="AB479:AC482"/>
    <mergeCell ref="A483:N483"/>
    <mergeCell ref="Q483:AC483"/>
    <mergeCell ref="D484:K484"/>
    <mergeCell ref="L484:N484"/>
    <mergeCell ref="Q484:S484"/>
    <mergeCell ref="T484:Z484"/>
    <mergeCell ref="AA484:AC484"/>
    <mergeCell ref="A478:F478"/>
    <mergeCell ref="G478:H478"/>
    <mergeCell ref="I478:J478"/>
    <mergeCell ref="K478:L478"/>
    <mergeCell ref="M478:N478"/>
    <mergeCell ref="Q478:U478"/>
    <mergeCell ref="V478:W478"/>
    <mergeCell ref="X478:Y478"/>
    <mergeCell ref="Z478:AA478"/>
    <mergeCell ref="D485:H485"/>
    <mergeCell ref="I485:J486"/>
    <mergeCell ref="K485:N486"/>
    <mergeCell ref="T485:X485"/>
    <mergeCell ref="Y485:Z486"/>
    <mergeCell ref="AB491:AD491"/>
    <mergeCell ref="C492:D492"/>
    <mergeCell ref="E492:G492"/>
    <mergeCell ref="H492:I492"/>
    <mergeCell ref="J492:K492"/>
    <mergeCell ref="L492:N492"/>
    <mergeCell ref="S492:T492"/>
    <mergeCell ref="U492:W492"/>
    <mergeCell ref="X492:Y492"/>
    <mergeCell ref="Z492:AA492"/>
    <mergeCell ref="AB492:AD492"/>
    <mergeCell ref="AA488:AD488"/>
    <mergeCell ref="C489:G489"/>
    <mergeCell ref="H489:J489"/>
    <mergeCell ref="K489:N489"/>
    <mergeCell ref="S489:W489"/>
    <mergeCell ref="X489:Z489"/>
    <mergeCell ref="AA489:AD489"/>
    <mergeCell ref="E490:G490"/>
    <mergeCell ref="H490:I490"/>
    <mergeCell ref="J490:K490"/>
    <mergeCell ref="Z491:AA491"/>
    <mergeCell ref="AA485:AD486"/>
    <mergeCell ref="U491:W491"/>
    <mergeCell ref="X491:Y491"/>
    <mergeCell ref="G495:H495"/>
    <mergeCell ref="I495:J495"/>
    <mergeCell ref="K495:L495"/>
    <mergeCell ref="M495:N495"/>
    <mergeCell ref="Q495:U495"/>
    <mergeCell ref="V495:W495"/>
    <mergeCell ref="X495:Y495"/>
    <mergeCell ref="Z495:AA495"/>
    <mergeCell ref="AB493:AD493"/>
    <mergeCell ref="X487:Z487"/>
    <mergeCell ref="C488:G488"/>
    <mergeCell ref="H488:J488"/>
    <mergeCell ref="K488:N488"/>
    <mergeCell ref="S488:W488"/>
    <mergeCell ref="X488:Z488"/>
    <mergeCell ref="A494:B494"/>
    <mergeCell ref="C494:D494"/>
    <mergeCell ref="E494:G494"/>
    <mergeCell ref="H494:K494"/>
    <mergeCell ref="L494:N494"/>
    <mergeCell ref="Q494:R494"/>
    <mergeCell ref="S494:T494"/>
    <mergeCell ref="U494:W494"/>
    <mergeCell ref="X494:AA494"/>
    <mergeCell ref="AB494:AD494"/>
    <mergeCell ref="C493:D493"/>
    <mergeCell ref="E493:G493"/>
    <mergeCell ref="H493:I493"/>
    <mergeCell ref="J493:K493"/>
    <mergeCell ref="L493:N493"/>
    <mergeCell ref="S493:T493"/>
    <mergeCell ref="U493:W493"/>
    <mergeCell ref="X493:Y493"/>
    <mergeCell ref="Z493:AA493"/>
    <mergeCell ref="A490:B493"/>
    <mergeCell ref="J491:K491"/>
    <mergeCell ref="L491:N491"/>
    <mergeCell ref="S491:T491"/>
    <mergeCell ref="L490:N490"/>
    <mergeCell ref="Q490:R493"/>
    <mergeCell ref="U490:W490"/>
    <mergeCell ref="X490:Y490"/>
    <mergeCell ref="Z490:AA490"/>
    <mergeCell ref="AB490:AD490"/>
    <mergeCell ref="C491:D491"/>
    <mergeCell ref="E491:G491"/>
    <mergeCell ref="H491:I491"/>
    <mergeCell ref="A503:B505"/>
    <mergeCell ref="C503:D503"/>
    <mergeCell ref="E503:F503"/>
    <mergeCell ref="H503:J503"/>
    <mergeCell ref="Q503:R505"/>
    <mergeCell ref="S503:T503"/>
    <mergeCell ref="U503:V503"/>
    <mergeCell ref="X503:Z503"/>
    <mergeCell ref="C504:G504"/>
    <mergeCell ref="H504:J504"/>
    <mergeCell ref="K504:N504"/>
    <mergeCell ref="S504:W504"/>
    <mergeCell ref="X504:Z504"/>
    <mergeCell ref="AC495:AD495"/>
    <mergeCell ref="A499:N499"/>
    <mergeCell ref="Q499:AC499"/>
    <mergeCell ref="D500:K500"/>
    <mergeCell ref="L500:N500"/>
    <mergeCell ref="Q500:S500"/>
    <mergeCell ref="T500:Z500"/>
    <mergeCell ref="AA500:AC500"/>
    <mergeCell ref="D501:H501"/>
    <mergeCell ref="I501:J502"/>
    <mergeCell ref="K501:N502"/>
    <mergeCell ref="T501:X501"/>
    <mergeCell ref="Y501:Z502"/>
    <mergeCell ref="AA501:AD502"/>
    <mergeCell ref="A502:B502"/>
    <mergeCell ref="D502:H502"/>
    <mergeCell ref="Q502:R502"/>
    <mergeCell ref="T502:X502"/>
    <mergeCell ref="A495:F495"/>
    <mergeCell ref="S508:T508"/>
    <mergeCell ref="U508:W508"/>
    <mergeCell ref="X508:Y508"/>
    <mergeCell ref="Z508:AA508"/>
    <mergeCell ref="AB508:AD508"/>
    <mergeCell ref="AA504:AD504"/>
    <mergeCell ref="C505:G505"/>
    <mergeCell ref="H505:J505"/>
    <mergeCell ref="K505:N505"/>
    <mergeCell ref="S505:W505"/>
    <mergeCell ref="X505:Z505"/>
    <mergeCell ref="AA505:AD505"/>
    <mergeCell ref="E506:G506"/>
    <mergeCell ref="H506:I506"/>
    <mergeCell ref="J506:K506"/>
    <mergeCell ref="L506:N506"/>
    <mergeCell ref="Q506:R509"/>
    <mergeCell ref="U506:W506"/>
    <mergeCell ref="X506:Y506"/>
    <mergeCell ref="Z506:AA506"/>
    <mergeCell ref="AB506:AD506"/>
    <mergeCell ref="C507:D507"/>
    <mergeCell ref="E507:G507"/>
    <mergeCell ref="H507:I507"/>
    <mergeCell ref="AB509:AD509"/>
    <mergeCell ref="A510:B510"/>
    <mergeCell ref="C510:D510"/>
    <mergeCell ref="E510:G510"/>
    <mergeCell ref="H510:K510"/>
    <mergeCell ref="L510:N510"/>
    <mergeCell ref="Q510:R510"/>
    <mergeCell ref="S510:T510"/>
    <mergeCell ref="U510:W510"/>
    <mergeCell ref="X510:AA510"/>
    <mergeCell ref="AB510:AD510"/>
    <mergeCell ref="C509:D509"/>
    <mergeCell ref="E509:G509"/>
    <mergeCell ref="H509:I509"/>
    <mergeCell ref="J509:K509"/>
    <mergeCell ref="L509:N509"/>
    <mergeCell ref="S509:T509"/>
    <mergeCell ref="U509:W509"/>
    <mergeCell ref="X509:Y509"/>
    <mergeCell ref="Z509:AA509"/>
    <mergeCell ref="A506:B509"/>
    <mergeCell ref="J507:K507"/>
    <mergeCell ref="L507:N507"/>
    <mergeCell ref="S507:T507"/>
    <mergeCell ref="U507:W507"/>
    <mergeCell ref="X507:Y507"/>
    <mergeCell ref="Z507:AA507"/>
    <mergeCell ref="AB507:AD507"/>
    <mergeCell ref="C508:D508"/>
    <mergeCell ref="E508:G508"/>
    <mergeCell ref="H508:I508"/>
    <mergeCell ref="J508:K508"/>
    <mergeCell ref="L508:N508"/>
    <mergeCell ref="AA518:AD519"/>
    <mergeCell ref="A519:B519"/>
    <mergeCell ref="D519:H519"/>
    <mergeCell ref="Q519:R519"/>
    <mergeCell ref="T519:X519"/>
    <mergeCell ref="AC511:AD511"/>
    <mergeCell ref="N512:N515"/>
    <mergeCell ref="AB512:AC515"/>
    <mergeCell ref="A516:N516"/>
    <mergeCell ref="Q516:AC516"/>
    <mergeCell ref="D517:K517"/>
    <mergeCell ref="L517:N517"/>
    <mergeCell ref="Q517:S517"/>
    <mergeCell ref="T517:Z517"/>
    <mergeCell ref="AA517:AC517"/>
    <mergeCell ref="A511:F511"/>
    <mergeCell ref="G511:H511"/>
    <mergeCell ref="I511:J511"/>
    <mergeCell ref="K511:L511"/>
    <mergeCell ref="M511:N511"/>
    <mergeCell ref="Q511:U511"/>
    <mergeCell ref="V511:W511"/>
    <mergeCell ref="X511:Y511"/>
    <mergeCell ref="Z511:AA511"/>
    <mergeCell ref="A520:B522"/>
    <mergeCell ref="C520:D520"/>
    <mergeCell ref="E520:F520"/>
    <mergeCell ref="H520:J520"/>
    <mergeCell ref="Q520:R522"/>
    <mergeCell ref="S520:T520"/>
    <mergeCell ref="U520:V520"/>
    <mergeCell ref="X520:Z520"/>
    <mergeCell ref="C521:G521"/>
    <mergeCell ref="H521:J521"/>
    <mergeCell ref="K521:N521"/>
    <mergeCell ref="S521:W521"/>
    <mergeCell ref="X521:Z521"/>
    <mergeCell ref="D518:H518"/>
    <mergeCell ref="I518:J519"/>
    <mergeCell ref="K518:N519"/>
    <mergeCell ref="T518:X518"/>
    <mergeCell ref="Y518:Z519"/>
    <mergeCell ref="S525:T525"/>
    <mergeCell ref="U525:W525"/>
    <mergeCell ref="X525:Y525"/>
    <mergeCell ref="Z525:AA525"/>
    <mergeCell ref="AB525:AD525"/>
    <mergeCell ref="AA521:AD521"/>
    <mergeCell ref="C522:G522"/>
    <mergeCell ref="H522:J522"/>
    <mergeCell ref="K522:N522"/>
    <mergeCell ref="S522:W522"/>
    <mergeCell ref="X522:Z522"/>
    <mergeCell ref="AA522:AD522"/>
    <mergeCell ref="E523:G523"/>
    <mergeCell ref="H523:I523"/>
    <mergeCell ref="J523:K523"/>
    <mergeCell ref="L523:N523"/>
    <mergeCell ref="Q523:R526"/>
    <mergeCell ref="U523:W523"/>
    <mergeCell ref="X523:Y523"/>
    <mergeCell ref="Z523:AA523"/>
    <mergeCell ref="AB523:AD523"/>
    <mergeCell ref="C524:D524"/>
    <mergeCell ref="E524:G524"/>
    <mergeCell ref="H524:I524"/>
    <mergeCell ref="AB526:AD526"/>
    <mergeCell ref="A527:B527"/>
    <mergeCell ref="C527:D527"/>
    <mergeCell ref="E527:G527"/>
    <mergeCell ref="H527:K527"/>
    <mergeCell ref="L527:N527"/>
    <mergeCell ref="Q527:R527"/>
    <mergeCell ref="S527:T527"/>
    <mergeCell ref="U527:W527"/>
    <mergeCell ref="X527:AA527"/>
    <mergeCell ref="AB527:AD527"/>
    <mergeCell ref="C526:D526"/>
    <mergeCell ref="E526:G526"/>
    <mergeCell ref="H526:I526"/>
    <mergeCell ref="J526:K526"/>
    <mergeCell ref="L526:N526"/>
    <mergeCell ref="S526:T526"/>
    <mergeCell ref="U526:W526"/>
    <mergeCell ref="X526:Y526"/>
    <mergeCell ref="Z526:AA526"/>
    <mergeCell ref="A523:B526"/>
    <mergeCell ref="J524:K524"/>
    <mergeCell ref="L524:N524"/>
    <mergeCell ref="S524:T524"/>
    <mergeCell ref="U524:W524"/>
    <mergeCell ref="X524:Y524"/>
    <mergeCell ref="Z524:AA524"/>
    <mergeCell ref="AB524:AD524"/>
    <mergeCell ref="C525:D525"/>
    <mergeCell ref="E525:G525"/>
    <mergeCell ref="H525:I525"/>
    <mergeCell ref="J525:K525"/>
    <mergeCell ref="L525:N525"/>
    <mergeCell ref="AC528:AD528"/>
    <mergeCell ref="N529:N532"/>
    <mergeCell ref="AB529:AC532"/>
    <mergeCell ref="D534:K534"/>
    <mergeCell ref="L534:N534"/>
    <mergeCell ref="Q534:S534"/>
    <mergeCell ref="T534:Z534"/>
    <mergeCell ref="AA534:AC534"/>
    <mergeCell ref="D535:H535"/>
    <mergeCell ref="I535:J536"/>
    <mergeCell ref="K535:N536"/>
    <mergeCell ref="T535:X535"/>
    <mergeCell ref="Y535:Z536"/>
    <mergeCell ref="AA535:AD536"/>
    <mergeCell ref="A528:F528"/>
    <mergeCell ref="G528:H528"/>
    <mergeCell ref="I528:J528"/>
    <mergeCell ref="K528:L528"/>
    <mergeCell ref="M528:N528"/>
    <mergeCell ref="Q528:U528"/>
    <mergeCell ref="V528:W528"/>
    <mergeCell ref="X528:Y528"/>
    <mergeCell ref="Z528:AA528"/>
    <mergeCell ref="A536:B536"/>
    <mergeCell ref="D536:H536"/>
    <mergeCell ref="Q536:R536"/>
    <mergeCell ref="T536:X536"/>
    <mergeCell ref="A537:B539"/>
    <mergeCell ref="C537:D537"/>
    <mergeCell ref="E537:F537"/>
    <mergeCell ref="H537:J537"/>
    <mergeCell ref="Q537:R539"/>
    <mergeCell ref="S537:T537"/>
    <mergeCell ref="U537:V537"/>
    <mergeCell ref="X537:Z537"/>
    <mergeCell ref="C538:G538"/>
    <mergeCell ref="H538:J538"/>
    <mergeCell ref="K538:N538"/>
    <mergeCell ref="S538:W538"/>
    <mergeCell ref="X538:Z538"/>
    <mergeCell ref="X541:Y541"/>
    <mergeCell ref="Z541:AA541"/>
    <mergeCell ref="AB541:AD541"/>
    <mergeCell ref="C542:D542"/>
    <mergeCell ref="E542:G542"/>
    <mergeCell ref="H542:I542"/>
    <mergeCell ref="J542:K542"/>
    <mergeCell ref="L542:N542"/>
    <mergeCell ref="S542:T542"/>
    <mergeCell ref="U542:W542"/>
    <mergeCell ref="X542:Y542"/>
    <mergeCell ref="Z542:AA542"/>
    <mergeCell ref="AB542:AD542"/>
    <mergeCell ref="AA538:AD538"/>
    <mergeCell ref="C539:G539"/>
    <mergeCell ref="H539:J539"/>
    <mergeCell ref="K539:N539"/>
    <mergeCell ref="S539:W539"/>
    <mergeCell ref="X539:Z539"/>
    <mergeCell ref="AA539:AD539"/>
    <mergeCell ref="E540:G540"/>
    <mergeCell ref="H540:I540"/>
    <mergeCell ref="J540:K540"/>
    <mergeCell ref="L540:N540"/>
    <mergeCell ref="Q540:R543"/>
    <mergeCell ref="U540:W540"/>
    <mergeCell ref="X540:Y540"/>
    <mergeCell ref="Z540:AA540"/>
    <mergeCell ref="AB540:AD540"/>
    <mergeCell ref="C541:D541"/>
    <mergeCell ref="E541:G541"/>
    <mergeCell ref="H541:I541"/>
    <mergeCell ref="AB543:AD543"/>
    <mergeCell ref="A544:B544"/>
    <mergeCell ref="C544:D544"/>
    <mergeCell ref="E544:G544"/>
    <mergeCell ref="H544:K544"/>
    <mergeCell ref="L544:N544"/>
    <mergeCell ref="Q544:R544"/>
    <mergeCell ref="S544:T544"/>
    <mergeCell ref="U544:W544"/>
    <mergeCell ref="X544:AA544"/>
    <mergeCell ref="AB544:AD544"/>
    <mergeCell ref="C543:D543"/>
    <mergeCell ref="E543:G543"/>
    <mergeCell ref="H543:I543"/>
    <mergeCell ref="J543:K543"/>
    <mergeCell ref="L543:N543"/>
    <mergeCell ref="S543:T543"/>
    <mergeCell ref="U543:W543"/>
    <mergeCell ref="X543:Y543"/>
    <mergeCell ref="Z558:AA558"/>
    <mergeCell ref="Z543:AA543"/>
    <mergeCell ref="A540:B543"/>
    <mergeCell ref="J541:K541"/>
    <mergeCell ref="L541:N541"/>
    <mergeCell ref="S541:T541"/>
    <mergeCell ref="U541:W541"/>
    <mergeCell ref="AA552:AD553"/>
    <mergeCell ref="A553:B553"/>
    <mergeCell ref="D553:H553"/>
    <mergeCell ref="Q553:R553"/>
    <mergeCell ref="T553:X553"/>
    <mergeCell ref="AC545:AD545"/>
    <mergeCell ref="N546:N549"/>
    <mergeCell ref="AB546:AC549"/>
    <mergeCell ref="A550:N550"/>
    <mergeCell ref="Q550:AC550"/>
    <mergeCell ref="D551:K551"/>
    <mergeCell ref="L551:N551"/>
    <mergeCell ref="Q551:S551"/>
    <mergeCell ref="T551:Z551"/>
    <mergeCell ref="AA551:AC551"/>
    <mergeCell ref="A545:F545"/>
    <mergeCell ref="G545:H545"/>
    <mergeCell ref="I545:J545"/>
    <mergeCell ref="K545:L545"/>
    <mergeCell ref="M545:N545"/>
    <mergeCell ref="Q545:U545"/>
    <mergeCell ref="V545:W545"/>
    <mergeCell ref="X545:Y545"/>
    <mergeCell ref="Z545:AA545"/>
    <mergeCell ref="A554:B556"/>
    <mergeCell ref="C554:D554"/>
    <mergeCell ref="E554:F554"/>
    <mergeCell ref="H554:J554"/>
    <mergeCell ref="Q554:R556"/>
    <mergeCell ref="S554:T554"/>
    <mergeCell ref="U554:V554"/>
    <mergeCell ref="X554:Z554"/>
    <mergeCell ref="C555:G555"/>
    <mergeCell ref="H555:J555"/>
    <mergeCell ref="K555:N555"/>
    <mergeCell ref="S555:W555"/>
    <mergeCell ref="X555:Z555"/>
    <mergeCell ref="D552:H552"/>
    <mergeCell ref="I552:J553"/>
    <mergeCell ref="K552:N553"/>
    <mergeCell ref="T552:X552"/>
    <mergeCell ref="Y552:Z553"/>
    <mergeCell ref="AB558:AD558"/>
    <mergeCell ref="C559:D559"/>
    <mergeCell ref="E559:G559"/>
    <mergeCell ref="H559:I559"/>
    <mergeCell ref="J559:K559"/>
    <mergeCell ref="L559:N559"/>
    <mergeCell ref="S559:T559"/>
    <mergeCell ref="U559:W559"/>
    <mergeCell ref="X559:Y559"/>
    <mergeCell ref="Z559:AA559"/>
    <mergeCell ref="AB559:AD559"/>
    <mergeCell ref="AA555:AD555"/>
    <mergeCell ref="C556:G556"/>
    <mergeCell ref="H556:J556"/>
    <mergeCell ref="K556:N556"/>
    <mergeCell ref="S556:W556"/>
    <mergeCell ref="X556:Z556"/>
    <mergeCell ref="AA556:AD556"/>
    <mergeCell ref="E557:G557"/>
    <mergeCell ref="H557:I557"/>
    <mergeCell ref="J557:K557"/>
    <mergeCell ref="L557:N557"/>
    <mergeCell ref="Q557:R560"/>
    <mergeCell ref="U557:W557"/>
    <mergeCell ref="X557:Y557"/>
    <mergeCell ref="Z557:AA557"/>
    <mergeCell ref="AB557:AD557"/>
    <mergeCell ref="C558:D558"/>
    <mergeCell ref="E558:G558"/>
    <mergeCell ref="H558:I558"/>
    <mergeCell ref="U558:W558"/>
    <mergeCell ref="X558:Y558"/>
    <mergeCell ref="G562:H562"/>
    <mergeCell ref="I562:J562"/>
    <mergeCell ref="K562:L562"/>
    <mergeCell ref="M562:N562"/>
    <mergeCell ref="Q562:U562"/>
    <mergeCell ref="V562:W562"/>
    <mergeCell ref="X562:Y562"/>
    <mergeCell ref="Z562:AA562"/>
    <mergeCell ref="AB560:AD560"/>
    <mergeCell ref="A561:B561"/>
    <mergeCell ref="C561:D561"/>
    <mergeCell ref="E561:G561"/>
    <mergeCell ref="H561:K561"/>
    <mergeCell ref="L561:N561"/>
    <mergeCell ref="Q561:R561"/>
    <mergeCell ref="S561:T561"/>
    <mergeCell ref="U561:W561"/>
    <mergeCell ref="X561:AA561"/>
    <mergeCell ref="AB561:AD561"/>
    <mergeCell ref="C560:D560"/>
    <mergeCell ref="E560:G560"/>
    <mergeCell ref="H560:I560"/>
    <mergeCell ref="J560:K560"/>
    <mergeCell ref="L560:N560"/>
    <mergeCell ref="S560:T560"/>
    <mergeCell ref="U560:W560"/>
    <mergeCell ref="X560:Y560"/>
    <mergeCell ref="Z560:AA560"/>
    <mergeCell ref="A557:B560"/>
    <mergeCell ref="J558:K558"/>
    <mergeCell ref="L558:N558"/>
    <mergeCell ref="S558:T558"/>
    <mergeCell ref="A570:B572"/>
    <mergeCell ref="C570:D570"/>
    <mergeCell ref="E570:F570"/>
    <mergeCell ref="H570:J570"/>
    <mergeCell ref="Q570:R572"/>
    <mergeCell ref="S570:T570"/>
    <mergeCell ref="U570:V570"/>
    <mergeCell ref="X570:Z570"/>
    <mergeCell ref="C571:G571"/>
    <mergeCell ref="H571:J571"/>
    <mergeCell ref="K571:N571"/>
    <mergeCell ref="S571:W571"/>
    <mergeCell ref="X571:Z571"/>
    <mergeCell ref="AC562:AD562"/>
    <mergeCell ref="A566:N566"/>
    <mergeCell ref="Q566:AC566"/>
    <mergeCell ref="D567:K567"/>
    <mergeCell ref="L567:N567"/>
    <mergeCell ref="Q567:S567"/>
    <mergeCell ref="T567:Z567"/>
    <mergeCell ref="AA567:AC567"/>
    <mergeCell ref="D568:H568"/>
    <mergeCell ref="I568:J569"/>
    <mergeCell ref="K568:N569"/>
    <mergeCell ref="T568:X568"/>
    <mergeCell ref="Y568:Z569"/>
    <mergeCell ref="AA568:AD569"/>
    <mergeCell ref="A569:B569"/>
    <mergeCell ref="D569:H569"/>
    <mergeCell ref="Q569:R569"/>
    <mergeCell ref="T569:X569"/>
    <mergeCell ref="A562:F562"/>
    <mergeCell ref="AA571:AD571"/>
    <mergeCell ref="C572:G572"/>
    <mergeCell ref="H572:J572"/>
    <mergeCell ref="K572:N572"/>
    <mergeCell ref="S572:W572"/>
    <mergeCell ref="X572:Z572"/>
    <mergeCell ref="AA572:AD572"/>
    <mergeCell ref="E573:G573"/>
    <mergeCell ref="H573:I573"/>
    <mergeCell ref="J573:K573"/>
    <mergeCell ref="L573:N573"/>
    <mergeCell ref="Q573:R576"/>
    <mergeCell ref="U573:W573"/>
    <mergeCell ref="X573:Y573"/>
    <mergeCell ref="Z573:AA573"/>
    <mergeCell ref="AB573:AD573"/>
    <mergeCell ref="C574:D574"/>
    <mergeCell ref="E574:G574"/>
    <mergeCell ref="H574:I574"/>
    <mergeCell ref="AB576:AD576"/>
    <mergeCell ref="C576:D576"/>
    <mergeCell ref="E576:G576"/>
    <mergeCell ref="H576:I576"/>
    <mergeCell ref="J576:K576"/>
    <mergeCell ref="L576:N576"/>
    <mergeCell ref="S576:T576"/>
    <mergeCell ref="U576:W576"/>
    <mergeCell ref="X576:Y576"/>
    <mergeCell ref="Z576:AA576"/>
    <mergeCell ref="A573:B576"/>
    <mergeCell ref="J574:K574"/>
    <mergeCell ref="L574:N574"/>
    <mergeCell ref="S574:T574"/>
    <mergeCell ref="U574:W574"/>
    <mergeCell ref="X574:Y574"/>
    <mergeCell ref="Z574:AA574"/>
    <mergeCell ref="AB574:AD574"/>
    <mergeCell ref="C575:D575"/>
    <mergeCell ref="E575:G575"/>
    <mergeCell ref="H575:I575"/>
    <mergeCell ref="J575:K575"/>
    <mergeCell ref="L575:N575"/>
    <mergeCell ref="S575:T575"/>
    <mergeCell ref="U575:W575"/>
    <mergeCell ref="X575:Y575"/>
    <mergeCell ref="Z575:AA575"/>
    <mergeCell ref="AB575:AD575"/>
    <mergeCell ref="A587:B589"/>
    <mergeCell ref="C587:D587"/>
    <mergeCell ref="E587:F587"/>
    <mergeCell ref="H587:J587"/>
    <mergeCell ref="Q587:R589"/>
    <mergeCell ref="S587:T587"/>
    <mergeCell ref="U587:V587"/>
    <mergeCell ref="A577:B577"/>
    <mergeCell ref="C577:D577"/>
    <mergeCell ref="E577:G577"/>
    <mergeCell ref="H577:K577"/>
    <mergeCell ref="L577:N577"/>
    <mergeCell ref="Q577:R577"/>
    <mergeCell ref="S577:T577"/>
    <mergeCell ref="U577:W577"/>
    <mergeCell ref="X577:AA577"/>
    <mergeCell ref="AB577:AD577"/>
    <mergeCell ref="A586:B586"/>
    <mergeCell ref="D586:H586"/>
    <mergeCell ref="Q586:R586"/>
    <mergeCell ref="T586:X586"/>
    <mergeCell ref="AC578:AD578"/>
    <mergeCell ref="N579:N582"/>
    <mergeCell ref="AB579:AC582"/>
    <mergeCell ref="A583:N583"/>
    <mergeCell ref="Q583:AC583"/>
    <mergeCell ref="D584:K584"/>
    <mergeCell ref="L584:N584"/>
    <mergeCell ref="Q584:S584"/>
    <mergeCell ref="T584:Z584"/>
    <mergeCell ref="AA584:AC584"/>
    <mergeCell ref="A578:F578"/>
    <mergeCell ref="G578:H578"/>
    <mergeCell ref="I578:J578"/>
    <mergeCell ref="K578:L578"/>
    <mergeCell ref="M578:N578"/>
    <mergeCell ref="Q578:U578"/>
    <mergeCell ref="V578:W578"/>
    <mergeCell ref="X578:Y578"/>
    <mergeCell ref="Z578:AA578"/>
    <mergeCell ref="D585:H585"/>
    <mergeCell ref="I585:J586"/>
    <mergeCell ref="K585:N586"/>
    <mergeCell ref="T585:X585"/>
    <mergeCell ref="Y585:Z586"/>
    <mergeCell ref="AB591:AD591"/>
    <mergeCell ref="C592:D592"/>
    <mergeCell ref="E592:G592"/>
    <mergeCell ref="H592:I592"/>
    <mergeCell ref="J592:K592"/>
    <mergeCell ref="L592:N592"/>
    <mergeCell ref="S592:T592"/>
    <mergeCell ref="U592:W592"/>
    <mergeCell ref="X592:Y592"/>
    <mergeCell ref="Z592:AA592"/>
    <mergeCell ref="AB592:AD592"/>
    <mergeCell ref="AA588:AD588"/>
    <mergeCell ref="C589:G589"/>
    <mergeCell ref="H589:J589"/>
    <mergeCell ref="K589:N589"/>
    <mergeCell ref="S589:W589"/>
    <mergeCell ref="X589:Z589"/>
    <mergeCell ref="AA589:AD589"/>
    <mergeCell ref="E590:G590"/>
    <mergeCell ref="H590:I590"/>
    <mergeCell ref="J590:K590"/>
    <mergeCell ref="Z591:AA591"/>
    <mergeCell ref="AA585:AD586"/>
    <mergeCell ref="U591:W591"/>
    <mergeCell ref="X591:Y591"/>
    <mergeCell ref="G595:H595"/>
    <mergeCell ref="I595:J595"/>
    <mergeCell ref="K595:L595"/>
    <mergeCell ref="M595:N595"/>
    <mergeCell ref="Q595:U595"/>
    <mergeCell ref="V595:W595"/>
    <mergeCell ref="X595:Y595"/>
    <mergeCell ref="Z595:AA595"/>
    <mergeCell ref="AB593:AD593"/>
    <mergeCell ref="X587:Z587"/>
    <mergeCell ref="C588:G588"/>
    <mergeCell ref="H588:J588"/>
    <mergeCell ref="K588:N588"/>
    <mergeCell ref="S588:W588"/>
    <mergeCell ref="X588:Z588"/>
    <mergeCell ref="A594:B594"/>
    <mergeCell ref="C594:D594"/>
    <mergeCell ref="E594:G594"/>
    <mergeCell ref="H594:K594"/>
    <mergeCell ref="L594:N594"/>
    <mergeCell ref="Q594:R594"/>
    <mergeCell ref="S594:T594"/>
    <mergeCell ref="U594:W594"/>
    <mergeCell ref="X594:AA594"/>
    <mergeCell ref="AB594:AD594"/>
    <mergeCell ref="C593:D593"/>
    <mergeCell ref="E593:G593"/>
    <mergeCell ref="H593:I593"/>
    <mergeCell ref="J593:K593"/>
    <mergeCell ref="L593:N593"/>
    <mergeCell ref="S593:T593"/>
    <mergeCell ref="U593:W593"/>
    <mergeCell ref="X593:Y593"/>
    <mergeCell ref="Z593:AA593"/>
    <mergeCell ref="A590:B593"/>
    <mergeCell ref="J591:K591"/>
    <mergeCell ref="L591:N591"/>
    <mergeCell ref="S591:T591"/>
    <mergeCell ref="L590:N590"/>
    <mergeCell ref="Q590:R593"/>
    <mergeCell ref="U590:W590"/>
    <mergeCell ref="X590:Y590"/>
    <mergeCell ref="Z590:AA590"/>
    <mergeCell ref="AB590:AD590"/>
    <mergeCell ref="C591:D591"/>
    <mergeCell ref="E591:G591"/>
    <mergeCell ref="H591:I591"/>
    <mergeCell ref="A603:B605"/>
    <mergeCell ref="C603:D603"/>
    <mergeCell ref="E603:F603"/>
    <mergeCell ref="H603:J603"/>
    <mergeCell ref="Q603:R605"/>
    <mergeCell ref="S603:T603"/>
    <mergeCell ref="U603:V603"/>
    <mergeCell ref="X603:Z603"/>
    <mergeCell ref="C604:G604"/>
    <mergeCell ref="H604:J604"/>
    <mergeCell ref="K604:N604"/>
    <mergeCell ref="S604:W604"/>
    <mergeCell ref="X604:Z604"/>
    <mergeCell ref="AC595:AD595"/>
    <mergeCell ref="A599:N599"/>
    <mergeCell ref="Q599:AC599"/>
    <mergeCell ref="D600:K600"/>
    <mergeCell ref="L600:N600"/>
    <mergeCell ref="Q600:S600"/>
    <mergeCell ref="T600:Z600"/>
    <mergeCell ref="AA600:AC600"/>
    <mergeCell ref="D601:H601"/>
    <mergeCell ref="I601:J602"/>
    <mergeCell ref="K601:N602"/>
    <mergeCell ref="T601:X601"/>
    <mergeCell ref="Y601:Z602"/>
    <mergeCell ref="AA601:AD602"/>
    <mergeCell ref="A602:B602"/>
    <mergeCell ref="D602:H602"/>
    <mergeCell ref="Q602:R602"/>
    <mergeCell ref="T602:X602"/>
    <mergeCell ref="A595:F595"/>
    <mergeCell ref="AA604:AD604"/>
    <mergeCell ref="C605:G605"/>
    <mergeCell ref="H605:J605"/>
    <mergeCell ref="K605:N605"/>
    <mergeCell ref="S605:W605"/>
    <mergeCell ref="X605:Z605"/>
    <mergeCell ref="AA605:AD605"/>
    <mergeCell ref="E606:G606"/>
    <mergeCell ref="H606:I606"/>
    <mergeCell ref="J606:K606"/>
    <mergeCell ref="L606:N606"/>
    <mergeCell ref="Q606:R609"/>
    <mergeCell ref="U606:W606"/>
    <mergeCell ref="X606:Y606"/>
    <mergeCell ref="Z606:AA606"/>
    <mergeCell ref="AB606:AD606"/>
    <mergeCell ref="C607:D607"/>
    <mergeCell ref="E607:G607"/>
    <mergeCell ref="H607:I607"/>
    <mergeCell ref="AB609:AD609"/>
    <mergeCell ref="C609:D609"/>
    <mergeCell ref="E609:G609"/>
    <mergeCell ref="H609:I609"/>
    <mergeCell ref="J609:K609"/>
    <mergeCell ref="L609:N609"/>
    <mergeCell ref="S609:T609"/>
    <mergeCell ref="U609:W609"/>
    <mergeCell ref="X609:Y609"/>
    <mergeCell ref="Z609:AA609"/>
    <mergeCell ref="A606:B609"/>
    <mergeCell ref="J607:K607"/>
    <mergeCell ref="L607:N607"/>
    <mergeCell ref="S607:T607"/>
    <mergeCell ref="U607:W607"/>
    <mergeCell ref="X607:Y607"/>
    <mergeCell ref="Z607:AA607"/>
    <mergeCell ref="AB607:AD607"/>
    <mergeCell ref="C608:D608"/>
    <mergeCell ref="E608:G608"/>
    <mergeCell ref="H608:I608"/>
    <mergeCell ref="J608:K608"/>
    <mergeCell ref="L608:N608"/>
    <mergeCell ref="S608:T608"/>
    <mergeCell ref="U608:W608"/>
    <mergeCell ref="X608:Y608"/>
    <mergeCell ref="Z608:AA608"/>
    <mergeCell ref="AB608:AD608"/>
    <mergeCell ref="A620:B622"/>
    <mergeCell ref="C620:D620"/>
    <mergeCell ref="E620:F620"/>
    <mergeCell ref="H620:J620"/>
    <mergeCell ref="Q620:R622"/>
    <mergeCell ref="S620:T620"/>
    <mergeCell ref="U620:V620"/>
    <mergeCell ref="A610:B610"/>
    <mergeCell ref="C610:D610"/>
    <mergeCell ref="E610:G610"/>
    <mergeCell ref="H610:K610"/>
    <mergeCell ref="L610:N610"/>
    <mergeCell ref="Q610:R610"/>
    <mergeCell ref="S610:T610"/>
    <mergeCell ref="U610:W610"/>
    <mergeCell ref="X610:AA610"/>
    <mergeCell ref="AB610:AD610"/>
    <mergeCell ref="A619:B619"/>
    <mergeCell ref="D619:H619"/>
    <mergeCell ref="Q619:R619"/>
    <mergeCell ref="T619:X619"/>
    <mergeCell ref="AC611:AD611"/>
    <mergeCell ref="N612:N615"/>
    <mergeCell ref="AB612:AC615"/>
    <mergeCell ref="A616:N616"/>
    <mergeCell ref="Q616:AC616"/>
    <mergeCell ref="D617:K617"/>
    <mergeCell ref="L617:N617"/>
    <mergeCell ref="Q617:S617"/>
    <mergeCell ref="T617:Z617"/>
    <mergeCell ref="AA617:AC617"/>
    <mergeCell ref="A611:F611"/>
    <mergeCell ref="G611:H611"/>
    <mergeCell ref="I611:J611"/>
    <mergeCell ref="K611:L611"/>
    <mergeCell ref="M611:N611"/>
    <mergeCell ref="Q611:U611"/>
    <mergeCell ref="V611:W611"/>
    <mergeCell ref="X611:Y611"/>
    <mergeCell ref="Z611:AA611"/>
    <mergeCell ref="D618:H618"/>
    <mergeCell ref="I618:J619"/>
    <mergeCell ref="K618:N619"/>
    <mergeCell ref="T618:X618"/>
    <mergeCell ref="Y618:Z619"/>
    <mergeCell ref="AB624:AD624"/>
    <mergeCell ref="C625:D625"/>
    <mergeCell ref="E625:G625"/>
    <mergeCell ref="H625:I625"/>
    <mergeCell ref="J625:K625"/>
    <mergeCell ref="L625:N625"/>
    <mergeCell ref="S625:T625"/>
    <mergeCell ref="U625:W625"/>
    <mergeCell ref="X625:Y625"/>
    <mergeCell ref="Z625:AA625"/>
    <mergeCell ref="AB625:AD625"/>
    <mergeCell ref="AA621:AD621"/>
    <mergeCell ref="C622:G622"/>
    <mergeCell ref="H622:J622"/>
    <mergeCell ref="K622:N622"/>
    <mergeCell ref="S622:W622"/>
    <mergeCell ref="X622:Z622"/>
    <mergeCell ref="AA622:AD622"/>
    <mergeCell ref="E623:G623"/>
    <mergeCell ref="H623:I623"/>
    <mergeCell ref="J623:K623"/>
    <mergeCell ref="Z624:AA624"/>
    <mergeCell ref="AA618:AD619"/>
    <mergeCell ref="U624:W624"/>
    <mergeCell ref="X624:Y624"/>
    <mergeCell ref="G628:H628"/>
    <mergeCell ref="I628:J628"/>
    <mergeCell ref="K628:L628"/>
    <mergeCell ref="M628:N628"/>
    <mergeCell ref="Q628:U628"/>
    <mergeCell ref="V628:W628"/>
    <mergeCell ref="X628:Y628"/>
    <mergeCell ref="Z628:AA628"/>
    <mergeCell ref="AB626:AD626"/>
    <mergeCell ref="X620:Z620"/>
    <mergeCell ref="C621:G621"/>
    <mergeCell ref="H621:J621"/>
    <mergeCell ref="K621:N621"/>
    <mergeCell ref="S621:W621"/>
    <mergeCell ref="X621:Z621"/>
    <mergeCell ref="A627:B627"/>
    <mergeCell ref="C627:D627"/>
    <mergeCell ref="E627:G627"/>
    <mergeCell ref="H627:K627"/>
    <mergeCell ref="L627:N627"/>
    <mergeCell ref="Q627:R627"/>
    <mergeCell ref="S627:T627"/>
    <mergeCell ref="U627:W627"/>
    <mergeCell ref="X627:AA627"/>
    <mergeCell ref="AB627:AD627"/>
    <mergeCell ref="C626:D626"/>
    <mergeCell ref="E626:G626"/>
    <mergeCell ref="H626:I626"/>
    <mergeCell ref="J626:K626"/>
    <mergeCell ref="L626:N626"/>
    <mergeCell ref="S626:T626"/>
    <mergeCell ref="U626:W626"/>
    <mergeCell ref="X626:Y626"/>
    <mergeCell ref="Z626:AA626"/>
    <mergeCell ref="A623:B626"/>
    <mergeCell ref="J624:K624"/>
    <mergeCell ref="L624:N624"/>
    <mergeCell ref="S624:T624"/>
    <mergeCell ref="L623:N623"/>
    <mergeCell ref="Q623:R626"/>
    <mergeCell ref="U623:W623"/>
    <mergeCell ref="X623:Y623"/>
    <mergeCell ref="Z623:AA623"/>
    <mergeCell ref="AB623:AD623"/>
    <mergeCell ref="C624:D624"/>
    <mergeCell ref="E624:G624"/>
    <mergeCell ref="H624:I624"/>
    <mergeCell ref="A636:B638"/>
    <mergeCell ref="C636:D636"/>
    <mergeCell ref="E636:F636"/>
    <mergeCell ref="H636:J636"/>
    <mergeCell ref="Q636:R638"/>
    <mergeCell ref="S636:T636"/>
    <mergeCell ref="U636:V636"/>
    <mergeCell ref="X636:Z636"/>
    <mergeCell ref="C637:G637"/>
    <mergeCell ref="H637:J637"/>
    <mergeCell ref="K637:N637"/>
    <mergeCell ref="S637:W637"/>
    <mergeCell ref="X637:Z637"/>
    <mergeCell ref="AC628:AD628"/>
    <mergeCell ref="A632:N632"/>
    <mergeCell ref="Q632:AC632"/>
    <mergeCell ref="D633:K633"/>
    <mergeCell ref="L633:N633"/>
    <mergeCell ref="Q633:S633"/>
    <mergeCell ref="T633:Z633"/>
    <mergeCell ref="AA633:AC633"/>
    <mergeCell ref="D634:H634"/>
    <mergeCell ref="I634:J635"/>
    <mergeCell ref="K634:N635"/>
    <mergeCell ref="T634:X634"/>
    <mergeCell ref="Y634:Z635"/>
    <mergeCell ref="AA634:AD635"/>
    <mergeCell ref="A635:B635"/>
    <mergeCell ref="D635:H635"/>
    <mergeCell ref="Q635:R635"/>
    <mergeCell ref="T635:X635"/>
    <mergeCell ref="A628:F628"/>
    <mergeCell ref="H641:I641"/>
    <mergeCell ref="J641:K641"/>
    <mergeCell ref="L641:N641"/>
    <mergeCell ref="S641:T641"/>
    <mergeCell ref="U641:W641"/>
    <mergeCell ref="X641:Y641"/>
    <mergeCell ref="Z641:AA641"/>
    <mergeCell ref="AB641:AD641"/>
    <mergeCell ref="AA637:AD637"/>
    <mergeCell ref="C638:G638"/>
    <mergeCell ref="H638:J638"/>
    <mergeCell ref="K638:N638"/>
    <mergeCell ref="S638:W638"/>
    <mergeCell ref="X638:Z638"/>
    <mergeCell ref="AA638:AD638"/>
    <mergeCell ref="E639:G639"/>
    <mergeCell ref="H639:I639"/>
    <mergeCell ref="J639:K639"/>
    <mergeCell ref="L639:N639"/>
    <mergeCell ref="Q639:R642"/>
    <mergeCell ref="U639:W639"/>
    <mergeCell ref="X639:Y639"/>
    <mergeCell ref="Z639:AA639"/>
    <mergeCell ref="AB639:AD639"/>
    <mergeCell ref="C640:D640"/>
    <mergeCell ref="E640:G640"/>
    <mergeCell ref="H640:I640"/>
    <mergeCell ref="X644:Y644"/>
    <mergeCell ref="Z644:AA644"/>
    <mergeCell ref="AB642:AD642"/>
    <mergeCell ref="A643:B643"/>
    <mergeCell ref="C643:D643"/>
    <mergeCell ref="E643:G643"/>
    <mergeCell ref="H643:K643"/>
    <mergeCell ref="L643:N643"/>
    <mergeCell ref="Q643:R643"/>
    <mergeCell ref="S643:T643"/>
    <mergeCell ref="U643:W643"/>
    <mergeCell ref="X643:AA643"/>
    <mergeCell ref="AB643:AD643"/>
    <mergeCell ref="C642:D642"/>
    <mergeCell ref="E642:G642"/>
    <mergeCell ref="H642:I642"/>
    <mergeCell ref="J642:K642"/>
    <mergeCell ref="L642:N642"/>
    <mergeCell ref="S642:T642"/>
    <mergeCell ref="U642:W642"/>
    <mergeCell ref="X642:Y642"/>
    <mergeCell ref="Z642:AA642"/>
    <mergeCell ref="A639:B642"/>
    <mergeCell ref="J640:K640"/>
    <mergeCell ref="L640:N640"/>
    <mergeCell ref="S640:T640"/>
    <mergeCell ref="U640:W640"/>
    <mergeCell ref="X640:Y640"/>
    <mergeCell ref="Z640:AA640"/>
    <mergeCell ref="AB640:AD640"/>
    <mergeCell ref="C641:D641"/>
    <mergeCell ref="E641:G641"/>
    <mergeCell ref="C654:G654"/>
    <mergeCell ref="H654:J654"/>
    <mergeCell ref="K654:N654"/>
    <mergeCell ref="S654:W654"/>
    <mergeCell ref="X654:Z654"/>
    <mergeCell ref="D651:H651"/>
    <mergeCell ref="I651:J652"/>
    <mergeCell ref="K651:N652"/>
    <mergeCell ref="T651:X651"/>
    <mergeCell ref="Y651:Z652"/>
    <mergeCell ref="AA651:AD652"/>
    <mergeCell ref="A652:B652"/>
    <mergeCell ref="D652:H652"/>
    <mergeCell ref="Q652:R652"/>
    <mergeCell ref="T652:X652"/>
    <mergeCell ref="AC644:AD644"/>
    <mergeCell ref="N645:N648"/>
    <mergeCell ref="AB645:AC648"/>
    <mergeCell ref="A649:N649"/>
    <mergeCell ref="Q649:AC649"/>
    <mergeCell ref="D650:K650"/>
    <mergeCell ref="L650:N650"/>
    <mergeCell ref="Q650:S650"/>
    <mergeCell ref="T650:Z650"/>
    <mergeCell ref="AA650:AC650"/>
    <mergeCell ref="A644:F644"/>
    <mergeCell ref="G644:H644"/>
    <mergeCell ref="I644:J644"/>
    <mergeCell ref="K644:L644"/>
    <mergeCell ref="M644:N644"/>
    <mergeCell ref="Q644:U644"/>
    <mergeCell ref="V644:W644"/>
    <mergeCell ref="AA654:AD654"/>
    <mergeCell ref="C655:G655"/>
    <mergeCell ref="H655:J655"/>
    <mergeCell ref="K655:N655"/>
    <mergeCell ref="S655:W655"/>
    <mergeCell ref="X655:Z655"/>
    <mergeCell ref="AA655:AD655"/>
    <mergeCell ref="A656:B659"/>
    <mergeCell ref="E656:G656"/>
    <mergeCell ref="H656:I656"/>
    <mergeCell ref="J656:K656"/>
    <mergeCell ref="L656:N656"/>
    <mergeCell ref="Q656:R659"/>
    <mergeCell ref="U656:W656"/>
    <mergeCell ref="X656:Y656"/>
    <mergeCell ref="Z656:AA656"/>
    <mergeCell ref="AB656:AD656"/>
    <mergeCell ref="C657:D657"/>
    <mergeCell ref="E657:G657"/>
    <mergeCell ref="H657:I657"/>
    <mergeCell ref="J657:K657"/>
    <mergeCell ref="L657:N657"/>
    <mergeCell ref="S657:T657"/>
    <mergeCell ref="U657:W657"/>
    <mergeCell ref="A653:B655"/>
    <mergeCell ref="C653:D653"/>
    <mergeCell ref="E653:F653"/>
    <mergeCell ref="H653:J653"/>
    <mergeCell ref="Q653:R655"/>
    <mergeCell ref="S653:T653"/>
    <mergeCell ref="U653:V653"/>
    <mergeCell ref="X653:Z653"/>
    <mergeCell ref="J659:K659"/>
    <mergeCell ref="L659:N659"/>
    <mergeCell ref="S659:T659"/>
    <mergeCell ref="U659:W659"/>
    <mergeCell ref="X659:Y659"/>
    <mergeCell ref="Z659:AA659"/>
    <mergeCell ref="X657:Y657"/>
    <mergeCell ref="Z657:AA657"/>
    <mergeCell ref="AB657:AD657"/>
    <mergeCell ref="C658:D658"/>
    <mergeCell ref="E658:G658"/>
    <mergeCell ref="H658:I658"/>
    <mergeCell ref="J658:K658"/>
    <mergeCell ref="L658:N658"/>
    <mergeCell ref="S658:T658"/>
    <mergeCell ref="U658:W658"/>
    <mergeCell ref="X658:Y658"/>
    <mergeCell ref="Z658:AA658"/>
    <mergeCell ref="AB658:AD658"/>
    <mergeCell ref="AC661:AD661"/>
    <mergeCell ref="A201:N201"/>
    <mergeCell ref="Q201:AC201"/>
    <mergeCell ref="A367:N367"/>
    <mergeCell ref="Q367:AC367"/>
    <mergeCell ref="A533:N533"/>
    <mergeCell ref="Q533:AC533"/>
    <mergeCell ref="A35:N35"/>
    <mergeCell ref="Q35:AC35"/>
    <mergeCell ref="A661:F661"/>
    <mergeCell ref="G661:H661"/>
    <mergeCell ref="I661:J661"/>
    <mergeCell ref="K661:L661"/>
    <mergeCell ref="M661:N661"/>
    <mergeCell ref="Q661:U661"/>
    <mergeCell ref="V661:W661"/>
    <mergeCell ref="X661:Y661"/>
    <mergeCell ref="Z661:AA661"/>
    <mergeCell ref="AB659:AD659"/>
    <mergeCell ref="A660:B660"/>
    <mergeCell ref="C660:D660"/>
    <mergeCell ref="E660:G660"/>
    <mergeCell ref="H660:K660"/>
    <mergeCell ref="L660:N660"/>
    <mergeCell ref="Q660:R660"/>
    <mergeCell ref="S660:T660"/>
    <mergeCell ref="U660:W660"/>
    <mergeCell ref="X660:AA660"/>
    <mergeCell ref="AB660:AD660"/>
    <mergeCell ref="C659:D659"/>
    <mergeCell ref="E659:G659"/>
    <mergeCell ref="H659:I659"/>
  </mergeCells>
  <phoneticPr fontId="41"/>
  <dataValidations count="1">
    <dataValidation type="list" allowBlank="1" showInputMessage="1" showErrorMessage="1" sqref="I13:J13 JC13:JD13 SY13:SZ13 ACU13:ACV13 AMQ13:AMR13 AWM13:AWN13 BGI13:BGJ13 BQE13:BQF13 CAA13:CAB13 CJW13:CJX13 CTS13:CTT13 DDO13:DDP13 DNK13:DNL13 DXG13:DXH13 EHC13:EHD13 EQY13:EQZ13 FAU13:FAV13 FKQ13:FKR13 FUM13:FUN13 GEI13:GEJ13 GOE13:GOF13 GYA13:GYB13 HHW13:HHX13 HRS13:HRT13 IBO13:IBP13 ILK13:ILL13 IVG13:IVH13 JFC13:JFD13 JOY13:JOZ13 JYU13:JYV13 KIQ13:KIR13 KSM13:KSN13 LCI13:LCJ13 LME13:LMF13 LWA13:LWB13 MFW13:MFX13 MPS13:MPT13 MZO13:MZP13 NJK13:NJL13 NTG13:NTH13 ODC13:ODD13 OMY13:OMZ13 OWU13:OWV13 PGQ13:PGR13 PQM13:PQN13 QAI13:QAJ13 QKE13:QKF13 QUA13:QUB13 RDW13:RDX13 RNS13:RNT13 RXO13:RXP13 SHK13:SHL13 SRG13:SRH13 TBC13:TBD13 TKY13:TKZ13 TUU13:TUV13 UEQ13:UER13 UOM13:UON13 UYI13:UYJ13 VIE13:VIF13 VSA13:VSB13 WBW13:WBX13 WLS13:WLT13 WVO13:WVP13 M13:N13 JG13:JH13 TC13:TD13 ACY13:ACZ13 AMU13:AMV13 AWQ13:AWR13 BGM13:BGN13 BQI13:BQJ13 CAE13:CAF13 CKA13:CKB13 CTW13:CTX13 DDS13:DDT13 DNO13:DNP13 DXK13:DXL13 EHG13:EHH13 ERC13:ERD13 FAY13:FAZ13 FKU13:FKV13 FUQ13:FUR13 GEM13:GEN13 GOI13:GOJ13 GYE13:GYF13 HIA13:HIB13 HRW13:HRX13 IBS13:IBT13 ILO13:ILP13 IVK13:IVL13 JFG13:JFH13 JPC13:JPD13 JYY13:JYZ13 KIU13:KIV13 KSQ13:KSR13 LCM13:LCN13 LMI13:LMJ13 LWE13:LWF13 MGA13:MGB13 MPW13:MPX13 MZS13:MZT13 NJO13:NJP13 NTK13:NTL13 ODG13:ODH13 ONC13:OND13 OWY13:OWZ13 PGU13:PGV13 PQQ13:PQR13 QAM13:QAN13 QKI13:QKJ13 QUE13:QUF13 REA13:REB13 RNW13:RNX13 RXS13:RXT13 SHO13:SHP13 SRK13:SRL13 TBG13:TBH13 TLC13:TLD13 TUY13:TUZ13 UEU13:UEV13 UOQ13:UOR13 UYM13:UYN13 VII13:VIJ13 VSE13:VSF13 WCA13:WCB13 WLW13:WLX13 WVS13:WVT13 X13:Y13 JR13:JS13 TN13:TO13 ADJ13:ADK13 ANF13:ANG13 AXB13:AXC13 BGX13:BGY13 BQT13:BQU13 CAP13:CAQ13 CKL13:CKM13 CUH13:CUI13 DED13:DEE13 DNZ13:DOA13 DXV13:DXW13 EHR13:EHS13 ERN13:ERO13 FBJ13:FBK13 FLF13:FLG13 FVB13:FVC13 GEX13:GEY13 GOT13:GOU13 GYP13:GYQ13 HIL13:HIM13 HSH13:HSI13 ICD13:ICE13 ILZ13:IMA13 IVV13:IVW13 JFR13:JFS13 JPN13:JPO13 JZJ13:JZK13 KJF13:KJG13 KTB13:KTC13 LCX13:LCY13 LMT13:LMU13 LWP13:LWQ13 MGL13:MGM13 MQH13:MQI13 NAD13:NAE13 NJZ13:NKA13 NTV13:NTW13 ODR13:ODS13 ONN13:ONO13 OXJ13:OXK13 PHF13:PHG13 PRB13:PRC13 QAX13:QAY13 QKT13:QKU13 QUP13:QUQ13 REL13:REM13 ROH13:ROI13 RYD13:RYE13 SHZ13:SIA13 SRV13:SRW13 TBR13:TBS13 TLN13:TLO13 TVJ13:TVK13 UFF13:UFG13 UPB13:UPC13 UYX13:UYY13 VIT13:VIU13 VSP13:VSQ13 WCL13:WCM13 WMH13:WMI13 WWD13:WWE13 I30:J30 JC30:JD30 SY30:SZ30 ACU30:ACV30 AMQ30:AMR30 AWM30:AWN30 BGI30:BGJ30 BQE30:BQF30 CAA30:CAB30 CJW30:CJX30 CTS30:CTT30 DDO30:DDP30 DNK30:DNL30 DXG30:DXH30 EHC30:EHD30 EQY30:EQZ30 FAU30:FAV30 FKQ30:FKR30 FUM30:FUN30 GEI30:GEJ30 GOE30:GOF30 GYA30:GYB30 HHW30:HHX30 HRS30:HRT30 IBO30:IBP30 ILK30:ILL30 IVG30:IVH30 JFC30:JFD30 JOY30:JOZ30 JYU30:JYV30 KIQ30:KIR30 KSM30:KSN30 LCI30:LCJ30 LME30:LMF30 LWA30:LWB30 MFW30:MFX30 MPS30:MPT30 MZO30:MZP30 NJK30:NJL30 NTG30:NTH30 ODC30:ODD30 OMY30:OMZ30 OWU30:OWV30 PGQ30:PGR30 PQM30:PQN30 QAI30:QAJ30 QKE30:QKF30 QUA30:QUB30 RDW30:RDX30 RNS30:RNT30 RXO30:RXP30 SHK30:SHL30 SRG30:SRH30 TBC30:TBD30 TKY30:TKZ30 TUU30:TUV30 UEQ30:UER30 UOM30:UON30 UYI30:UYJ30 VIE30:VIF30 VSA30:VSB30 WBW30:WBX30 WLS30:WLT30 WVO30:WVP30 M30:N30 JG30:JH30 TC30:TD30 ACY30:ACZ30 AMU30:AMV30 AWQ30:AWR30 BGM30:BGN30 BQI30:BQJ30 CAE30:CAF30 CKA30:CKB30 CTW30:CTX30 DDS30:DDT30 DNO30:DNP30 DXK30:DXL30 EHG30:EHH30 ERC30:ERD30 FAY30:FAZ30 FKU30:FKV30 FUQ30:FUR30 GEM30:GEN30 GOI30:GOJ30 GYE30:GYF30 HIA30:HIB30 HRW30:HRX30 IBS30:IBT30 ILO30:ILP30 IVK30:IVL30 JFG30:JFH30 JPC30:JPD30 JYY30:JYZ30 KIU30:KIV30 KSQ30:KSR30 LCM30:LCN30 LMI30:LMJ30 LWE30:LWF30 MGA30:MGB30 MPW30:MPX30 MZS30:MZT30 NJO30:NJP30 NTK30:NTL30 ODG30:ODH30 ONC30:OND30 OWY30:OWZ30 PGU30:PGV30 PQQ30:PQR30 QAM30:QAN30 QKI30:QKJ30 QUE30:QUF30 REA30:REB30 RNW30:RNX30 RXS30:RXT30 SHO30:SHP30 SRK30:SRL30 TBG30:TBH30 TLC30:TLD30 TUY30:TUZ30 UEU30:UEV30 UOQ30:UOR30 UYM30:UYN30 VII30:VIJ30 VSE30:VSF30 WCA30:WCB30 WLW30:WLX30 WVS30:WVT30 X30:Y30 JR30:JS30 TN30:TO30 ADJ30:ADK30 ANF30:ANG30 AXB30:AXC30 BGX30:BGY30 BQT30:BQU30 CAP30:CAQ30 CKL30:CKM30 CUH30:CUI30 DED30:DEE30 DNZ30:DOA30 DXV30:DXW30 EHR30:EHS30 ERN30:ERO30 FBJ30:FBK30 FLF30:FLG30 FVB30:FVC30 GEX30:GEY30 GOT30:GOU30 GYP30:GYQ30 HIL30:HIM30 HSH30:HSI30 ICD30:ICE30 ILZ30:IMA30 IVV30:IVW30 JFR30:JFS30 JPN30:JPO30 JZJ30:JZK30 KJF30:KJG30 KTB30:KTC30 LCX30:LCY30 LMT30:LMU30 LWP30:LWQ30 MGL30:MGM30 MQH30:MQI30 NAD30:NAE30 NJZ30:NKA30 NTV30:NTW30 ODR30:ODS30 ONN30:ONO30 OXJ30:OXK30 PHF30:PHG30 PRB30:PRC30 QAX30:QAY30 QKT30:QKU30 QUP30:QUQ30 REL30:REM30 ROH30:ROI30 RYD30:RYE30 SHZ30:SIA30 SRV30:SRW30 TBR30:TBS30 TLN30:TLO30 TVJ30:TVK30 UFF30:UFG30 UPB30:UPC30 UYX30:UYY30 VIT30:VIU30 VSP30:VSQ30 WCL30:WCM30 WMH30:WMI30 WWD30:WWE30 I47:J47 JC47:JD47 SY47:SZ47 ACU47:ACV47 AMQ47:AMR47 AWM47:AWN47 BGI47:BGJ47 BQE47:BQF47 CAA47:CAB47 CJW47:CJX47 CTS47:CTT47 DDO47:DDP47 DNK47:DNL47 DXG47:DXH47 EHC47:EHD47 EQY47:EQZ47 FAU47:FAV47 FKQ47:FKR47 FUM47:FUN47 GEI47:GEJ47 GOE47:GOF47 GYA47:GYB47 HHW47:HHX47 HRS47:HRT47 IBO47:IBP47 ILK47:ILL47 IVG47:IVH47 JFC47:JFD47 JOY47:JOZ47 JYU47:JYV47 KIQ47:KIR47 KSM47:KSN47 LCI47:LCJ47 LME47:LMF47 LWA47:LWB47 MFW47:MFX47 MPS47:MPT47 MZO47:MZP47 NJK47:NJL47 NTG47:NTH47 ODC47:ODD47 OMY47:OMZ47 OWU47:OWV47 PGQ47:PGR47 PQM47:PQN47 QAI47:QAJ47 QKE47:QKF47 QUA47:QUB47 RDW47:RDX47 RNS47:RNT47 RXO47:RXP47 SHK47:SHL47 SRG47:SRH47 TBC47:TBD47 TKY47:TKZ47 TUU47:TUV47 UEQ47:UER47 UOM47:UON47 UYI47:UYJ47 VIE47:VIF47 VSA47:VSB47 WBW47:WBX47 WLS47:WLT47 WVO47:WVP47 M47:N47 JG47:JH47 TC47:TD47 ACY47:ACZ47 AMU47:AMV47 AWQ47:AWR47 BGM47:BGN47 BQI47:BQJ47 CAE47:CAF47 CKA47:CKB47 CTW47:CTX47 DDS47:DDT47 DNO47:DNP47 DXK47:DXL47 EHG47:EHH47 ERC47:ERD47 FAY47:FAZ47 FKU47:FKV47 FUQ47:FUR47 GEM47:GEN47 GOI47:GOJ47 GYE47:GYF47 HIA47:HIB47 HRW47:HRX47 IBS47:IBT47 ILO47:ILP47 IVK47:IVL47 JFG47:JFH47 JPC47:JPD47 JYY47:JYZ47 KIU47:KIV47 KSQ47:KSR47 LCM47:LCN47 LMI47:LMJ47 LWE47:LWF47 MGA47:MGB47 MPW47:MPX47 MZS47:MZT47 NJO47:NJP47 NTK47:NTL47 ODG47:ODH47 ONC47:OND47 OWY47:OWZ47 PGU47:PGV47 PQQ47:PQR47 QAM47:QAN47 QKI47:QKJ47 QUE47:QUF47 REA47:REB47 RNW47:RNX47 RXS47:RXT47 SHO47:SHP47 SRK47:SRL47 TBG47:TBH47 TLC47:TLD47 TUY47:TUZ47 UEU47:UEV47 UOQ47:UOR47 UYM47:UYN47 VII47:VIJ47 VSE47:VSF47 WCA47:WCB47 WLW47:WLX47 WVS47:WVT47 X47:Y47 JR47:JS47 TN47:TO47 ADJ47:ADK47 ANF47:ANG47 AXB47:AXC47 BGX47:BGY47 BQT47:BQU47 CAP47:CAQ47 CKL47:CKM47 CUH47:CUI47 DED47:DEE47 DNZ47:DOA47 DXV47:DXW47 EHR47:EHS47 ERN47:ERO47 FBJ47:FBK47 FLF47:FLG47 FVB47:FVC47 GEX47:GEY47 GOT47:GOU47 GYP47:GYQ47 HIL47:HIM47 HSH47:HSI47 ICD47:ICE47 ILZ47:IMA47 IVV47:IVW47 JFR47:JFS47 JPN47:JPO47 JZJ47:JZK47 KJF47:KJG47 KTB47:KTC47 LCX47:LCY47 LMT47:LMU47 LWP47:LWQ47 MGL47:MGM47 MQH47:MQI47 NAD47:NAE47 NJZ47:NKA47 NTV47:NTW47 ODR47:ODS47 ONN47:ONO47 OXJ47:OXK47 PHF47:PHG47 PRB47:PRC47 QAX47:QAY47 QKT47:QKU47 QUP47:QUQ47 REL47:REM47 ROH47:ROI47 RYD47:RYE47 SHZ47:SIA47 SRV47:SRW47 TBR47:TBS47 TLN47:TLO47 TVJ47:TVK47 UFF47:UFG47 UPB47:UPC47 UYX47:UYY47 VIT47:VIU47 VSP47:VSQ47 WCL47:WCM47 WMH47:WMI47 WWD47:WWE47 I64:J64 JC64:JD64 SY64:SZ64 ACU64:ACV64 AMQ64:AMR64 AWM64:AWN64 BGI64:BGJ64 BQE64:BQF64 CAA64:CAB64 CJW64:CJX64 CTS64:CTT64 DDO64:DDP64 DNK64:DNL64 DXG64:DXH64 EHC64:EHD64 EQY64:EQZ64 FAU64:FAV64 FKQ64:FKR64 FUM64:FUN64 GEI64:GEJ64 GOE64:GOF64 GYA64:GYB64 HHW64:HHX64 HRS64:HRT64 IBO64:IBP64 ILK64:ILL64 IVG64:IVH64 JFC64:JFD64 JOY64:JOZ64 JYU64:JYV64 KIQ64:KIR64 KSM64:KSN64 LCI64:LCJ64 LME64:LMF64 LWA64:LWB64 MFW64:MFX64 MPS64:MPT64 MZO64:MZP64 NJK64:NJL64 NTG64:NTH64 ODC64:ODD64 OMY64:OMZ64 OWU64:OWV64 PGQ64:PGR64 PQM64:PQN64 QAI64:QAJ64 QKE64:QKF64 QUA64:QUB64 RDW64:RDX64 RNS64:RNT64 RXO64:RXP64 SHK64:SHL64 SRG64:SRH64 TBC64:TBD64 TKY64:TKZ64 TUU64:TUV64 UEQ64:UER64 UOM64:UON64 UYI64:UYJ64 VIE64:VIF64 VSA64:VSB64 WBW64:WBX64 WLS64:WLT64 WVO64:WVP64 M64:N64 JG64:JH64 TC64:TD64 ACY64:ACZ64 AMU64:AMV64 AWQ64:AWR64 BGM64:BGN64 BQI64:BQJ64 CAE64:CAF64 CKA64:CKB64 CTW64:CTX64 DDS64:DDT64 DNO64:DNP64 DXK64:DXL64 EHG64:EHH64 ERC64:ERD64 FAY64:FAZ64 FKU64:FKV64 FUQ64:FUR64 GEM64:GEN64 GOI64:GOJ64 GYE64:GYF64 HIA64:HIB64 HRW64:HRX64 IBS64:IBT64 ILO64:ILP64 IVK64:IVL64 JFG64:JFH64 JPC64:JPD64 JYY64:JYZ64 KIU64:KIV64 KSQ64:KSR64 LCM64:LCN64 LMI64:LMJ64 LWE64:LWF64 MGA64:MGB64 MPW64:MPX64 MZS64:MZT64 NJO64:NJP64 NTK64:NTL64 ODG64:ODH64 ONC64:OND64 OWY64:OWZ64 PGU64:PGV64 PQQ64:PQR64 QAM64:QAN64 QKI64:QKJ64 QUE64:QUF64 REA64:REB64 RNW64:RNX64 RXS64:RXT64 SHO64:SHP64 SRK64:SRL64 TBG64:TBH64 TLC64:TLD64 TUY64:TUZ64 UEU64:UEV64 UOQ64:UOR64 UYM64:UYN64 VII64:VIJ64 VSE64:VSF64 WCA64:WCB64 WLW64:WLX64 WVS64:WVT64 X64:Y64 JR64:JS64 TN64:TO64 ADJ64:ADK64 ANF64:ANG64 AXB64:AXC64 BGX64:BGY64 BQT64:BQU64 CAP64:CAQ64 CKL64:CKM64 CUH64:CUI64 DED64:DEE64 DNZ64:DOA64 DXV64:DXW64 EHR64:EHS64 ERN64:ERO64 FBJ64:FBK64 FLF64:FLG64 FVB64:FVC64 GEX64:GEY64 GOT64:GOU64 GYP64:GYQ64 HIL64:HIM64 HSH64:HSI64 ICD64:ICE64 ILZ64:IMA64 IVV64:IVW64 JFR64:JFS64 JPN64:JPO64 JZJ64:JZK64 KJF64:KJG64 KTB64:KTC64 LCX64:LCY64 LMT64:LMU64 LWP64:LWQ64 MGL64:MGM64 MQH64:MQI64 NAD64:NAE64 NJZ64:NKA64 NTV64:NTW64 ODR64:ODS64 ONN64:ONO64 OXJ64:OXK64 PHF64:PHG64 PRB64:PRC64 QAX64:QAY64 QKT64:QKU64 QUP64:QUQ64 REL64:REM64 ROH64:ROI64 RYD64:RYE64 SHZ64:SIA64 SRV64:SRW64 TBR64:TBS64 TLN64:TLO64 TVJ64:TVK64 UFF64:UFG64 UPB64:UPC64 UYX64:UYY64 VIT64:VIU64 VSP64:VSQ64 WCL64:WCM64 WMH64:WMI64 WWD64:WWE64 I80:J80 JC80:JD80 SY80:SZ80 ACU80:ACV80 AMQ80:AMR80 AWM80:AWN80 BGI80:BGJ80 BQE80:BQF80 CAA80:CAB80 CJW80:CJX80 CTS80:CTT80 DDO80:DDP80 DNK80:DNL80 DXG80:DXH80 EHC80:EHD80 EQY80:EQZ80 FAU80:FAV80 FKQ80:FKR80 FUM80:FUN80 GEI80:GEJ80 GOE80:GOF80 GYA80:GYB80 HHW80:HHX80 HRS80:HRT80 IBO80:IBP80 ILK80:ILL80 IVG80:IVH80 JFC80:JFD80 JOY80:JOZ80 JYU80:JYV80 KIQ80:KIR80 KSM80:KSN80 LCI80:LCJ80 LME80:LMF80 LWA80:LWB80 MFW80:MFX80 MPS80:MPT80 MZO80:MZP80 NJK80:NJL80 NTG80:NTH80 ODC80:ODD80 OMY80:OMZ80 OWU80:OWV80 PGQ80:PGR80 PQM80:PQN80 QAI80:QAJ80 QKE80:QKF80 QUA80:QUB80 RDW80:RDX80 RNS80:RNT80 RXO80:RXP80 SHK80:SHL80 SRG80:SRH80 TBC80:TBD80 TKY80:TKZ80 TUU80:TUV80 UEQ80:UER80 UOM80:UON80 UYI80:UYJ80 VIE80:VIF80 VSA80:VSB80 WBW80:WBX80 WLS80:WLT80 WVO80:WVP80 M80:N80 JG80:JH80 TC80:TD80 ACY80:ACZ80 AMU80:AMV80 AWQ80:AWR80 BGM80:BGN80 BQI80:BQJ80 CAE80:CAF80 CKA80:CKB80 CTW80:CTX80 DDS80:DDT80 DNO80:DNP80 DXK80:DXL80 EHG80:EHH80 ERC80:ERD80 FAY80:FAZ80 FKU80:FKV80 FUQ80:FUR80 GEM80:GEN80 GOI80:GOJ80 GYE80:GYF80 HIA80:HIB80 HRW80:HRX80 IBS80:IBT80 ILO80:ILP80 IVK80:IVL80 JFG80:JFH80 JPC80:JPD80 JYY80:JYZ80 KIU80:KIV80 KSQ80:KSR80 LCM80:LCN80 LMI80:LMJ80 LWE80:LWF80 MGA80:MGB80 MPW80:MPX80 MZS80:MZT80 NJO80:NJP80 NTK80:NTL80 ODG80:ODH80 ONC80:OND80 OWY80:OWZ80 PGU80:PGV80 PQQ80:PQR80 QAM80:QAN80 QKI80:QKJ80 QUE80:QUF80 REA80:REB80 RNW80:RNX80 RXS80:RXT80 SHO80:SHP80 SRK80:SRL80 TBG80:TBH80 TLC80:TLD80 TUY80:TUZ80 UEU80:UEV80 UOQ80:UOR80 UYM80:UYN80 VII80:VIJ80 VSE80:VSF80 WCA80:WCB80 WLW80:WLX80 WVS80:WVT80 X80:Y80 JR80:JS80 TN80:TO80 ADJ80:ADK80 ANF80:ANG80 AXB80:AXC80 BGX80:BGY80 BQT80:BQU80 CAP80:CAQ80 CKL80:CKM80 CUH80:CUI80 DED80:DEE80 DNZ80:DOA80 DXV80:DXW80 EHR80:EHS80 ERN80:ERO80 FBJ80:FBK80 FLF80:FLG80 FVB80:FVC80 GEX80:GEY80 GOT80:GOU80 GYP80:GYQ80 HIL80:HIM80 HSH80:HSI80 ICD80:ICE80 ILZ80:IMA80 IVV80:IVW80 JFR80:JFS80 JPN80:JPO80 JZJ80:JZK80 KJF80:KJG80 KTB80:KTC80 LCX80:LCY80 LMT80:LMU80 LWP80:LWQ80 MGL80:MGM80 MQH80:MQI80 NAD80:NAE80 NJZ80:NKA80 NTV80:NTW80 ODR80:ODS80 ONN80:ONO80 OXJ80:OXK80 PHF80:PHG80 PRB80:PRC80 QAX80:QAY80 QKT80:QKU80 QUP80:QUQ80 REL80:REM80 ROH80:ROI80 RYD80:RYE80 SHZ80:SIA80 SRV80:SRW80 TBR80:TBS80 TLN80:TLO80 TVJ80:TVK80 UFF80:UFG80 UPB80:UPC80 UYX80:UYY80 VIT80:VIU80 VSP80:VSQ80 WCL80:WCM80 WMH80:WMI80 WWD80:WWE80 I97:J97 JC97:JD97 SY97:SZ97 ACU97:ACV97 AMQ97:AMR97 AWM97:AWN97 BGI97:BGJ97 BQE97:BQF97 CAA97:CAB97 CJW97:CJX97 CTS97:CTT97 DDO97:DDP97 DNK97:DNL97 DXG97:DXH97 EHC97:EHD97 EQY97:EQZ97 FAU97:FAV97 FKQ97:FKR97 FUM97:FUN97 GEI97:GEJ97 GOE97:GOF97 GYA97:GYB97 HHW97:HHX97 HRS97:HRT97 IBO97:IBP97 ILK97:ILL97 IVG97:IVH97 JFC97:JFD97 JOY97:JOZ97 JYU97:JYV97 KIQ97:KIR97 KSM97:KSN97 LCI97:LCJ97 LME97:LMF97 LWA97:LWB97 MFW97:MFX97 MPS97:MPT97 MZO97:MZP97 NJK97:NJL97 NTG97:NTH97 ODC97:ODD97 OMY97:OMZ97 OWU97:OWV97 PGQ97:PGR97 PQM97:PQN97 QAI97:QAJ97 QKE97:QKF97 QUA97:QUB97 RDW97:RDX97 RNS97:RNT97 RXO97:RXP97 SHK97:SHL97 SRG97:SRH97 TBC97:TBD97 TKY97:TKZ97 TUU97:TUV97 UEQ97:UER97 UOM97:UON97 UYI97:UYJ97 VIE97:VIF97 VSA97:VSB97 WBW97:WBX97 WLS97:WLT97 WVO97:WVP97 M97:N97 JG97:JH97 TC97:TD97 ACY97:ACZ97 AMU97:AMV97 AWQ97:AWR97 BGM97:BGN97 BQI97:BQJ97 CAE97:CAF97 CKA97:CKB97 CTW97:CTX97 DDS97:DDT97 DNO97:DNP97 DXK97:DXL97 EHG97:EHH97 ERC97:ERD97 FAY97:FAZ97 FKU97:FKV97 FUQ97:FUR97 GEM97:GEN97 GOI97:GOJ97 GYE97:GYF97 HIA97:HIB97 HRW97:HRX97 IBS97:IBT97 ILO97:ILP97 IVK97:IVL97 JFG97:JFH97 JPC97:JPD97 JYY97:JYZ97 KIU97:KIV97 KSQ97:KSR97 LCM97:LCN97 LMI97:LMJ97 LWE97:LWF97 MGA97:MGB97 MPW97:MPX97 MZS97:MZT97 NJO97:NJP97 NTK97:NTL97 ODG97:ODH97 ONC97:OND97 OWY97:OWZ97 PGU97:PGV97 PQQ97:PQR97 QAM97:QAN97 QKI97:QKJ97 QUE97:QUF97 REA97:REB97 RNW97:RNX97 RXS97:RXT97 SHO97:SHP97 SRK97:SRL97 TBG97:TBH97 TLC97:TLD97 TUY97:TUZ97 UEU97:UEV97 UOQ97:UOR97 UYM97:UYN97 VII97:VIJ97 VSE97:VSF97 WCA97:WCB97 WLW97:WLX97 WVS97:WVT97 X97:Y97 JR97:JS97 TN97:TO97 ADJ97:ADK97 ANF97:ANG97 AXB97:AXC97 BGX97:BGY97 BQT97:BQU97 CAP97:CAQ97 CKL97:CKM97 CUH97:CUI97 DED97:DEE97 DNZ97:DOA97 DXV97:DXW97 EHR97:EHS97 ERN97:ERO97 FBJ97:FBK97 FLF97:FLG97 FVB97:FVC97 GEX97:GEY97 GOT97:GOU97 GYP97:GYQ97 HIL97:HIM97 HSH97:HSI97 ICD97:ICE97 ILZ97:IMA97 IVV97:IVW97 JFR97:JFS97 JPN97:JPO97 JZJ97:JZK97 KJF97:KJG97 KTB97:KTC97 LCX97:LCY97 LMT97:LMU97 LWP97:LWQ97 MGL97:MGM97 MQH97:MQI97 NAD97:NAE97 NJZ97:NKA97 NTV97:NTW97 ODR97:ODS97 ONN97:ONO97 OXJ97:OXK97 PHF97:PHG97 PRB97:PRC97 QAX97:QAY97 QKT97:QKU97 QUP97:QUQ97 REL97:REM97 ROH97:ROI97 RYD97:RYE97 SHZ97:SIA97 SRV97:SRW97 TBR97:TBS97 TLN97:TLO97 TVJ97:TVK97 UFF97:UFG97 UPB97:UPC97 UYX97:UYY97 VIT97:VIU97 VSP97:VSQ97 WCL97:WCM97 WMH97:WMI97 WWD97:WWE97 I113:J113 JC113:JD113 SY113:SZ113 ACU113:ACV113 AMQ113:AMR113 AWM113:AWN113 BGI113:BGJ113 BQE113:BQF113 CAA113:CAB113 CJW113:CJX113 CTS113:CTT113 DDO113:DDP113 DNK113:DNL113 DXG113:DXH113 EHC113:EHD113 EQY113:EQZ113 FAU113:FAV113 FKQ113:FKR113 FUM113:FUN113 GEI113:GEJ113 GOE113:GOF113 GYA113:GYB113 HHW113:HHX113 HRS113:HRT113 IBO113:IBP113 ILK113:ILL113 IVG113:IVH113 JFC113:JFD113 JOY113:JOZ113 JYU113:JYV113 KIQ113:KIR113 KSM113:KSN113 LCI113:LCJ113 LME113:LMF113 LWA113:LWB113 MFW113:MFX113 MPS113:MPT113 MZO113:MZP113 NJK113:NJL113 NTG113:NTH113 ODC113:ODD113 OMY113:OMZ113 OWU113:OWV113 PGQ113:PGR113 PQM113:PQN113 QAI113:QAJ113 QKE113:QKF113 QUA113:QUB113 RDW113:RDX113 RNS113:RNT113 RXO113:RXP113 SHK113:SHL113 SRG113:SRH113 TBC113:TBD113 TKY113:TKZ113 TUU113:TUV113 UEQ113:UER113 UOM113:UON113 UYI113:UYJ113 VIE113:VIF113 VSA113:VSB113 WBW113:WBX113 WLS113:WLT113 WVO113:WVP113 M113:N113 JG113:JH113 TC113:TD113 ACY113:ACZ113 AMU113:AMV113 AWQ113:AWR113 BGM113:BGN113 BQI113:BQJ113 CAE113:CAF113 CKA113:CKB113 CTW113:CTX113 DDS113:DDT113 DNO113:DNP113 DXK113:DXL113 EHG113:EHH113 ERC113:ERD113 FAY113:FAZ113 FKU113:FKV113 FUQ113:FUR113 GEM113:GEN113 GOI113:GOJ113 GYE113:GYF113 HIA113:HIB113 HRW113:HRX113 IBS113:IBT113 ILO113:ILP113 IVK113:IVL113 JFG113:JFH113 JPC113:JPD113 JYY113:JYZ113 KIU113:KIV113 KSQ113:KSR113 LCM113:LCN113 LMI113:LMJ113 LWE113:LWF113 MGA113:MGB113 MPW113:MPX113 MZS113:MZT113 NJO113:NJP113 NTK113:NTL113 ODG113:ODH113 ONC113:OND113 OWY113:OWZ113 PGU113:PGV113 PQQ113:PQR113 QAM113:QAN113 QKI113:QKJ113 QUE113:QUF113 REA113:REB113 RNW113:RNX113 RXS113:RXT113 SHO113:SHP113 SRK113:SRL113 TBG113:TBH113 TLC113:TLD113 TUY113:TUZ113 UEU113:UEV113 UOQ113:UOR113 UYM113:UYN113 VII113:VIJ113 VSE113:VSF113 WCA113:WCB113 WLW113:WLX113 WVS113:WVT113 X113:Y113 JR113:JS113 TN113:TO113 ADJ113:ADK113 ANF113:ANG113 AXB113:AXC113 BGX113:BGY113 BQT113:BQU113 CAP113:CAQ113 CKL113:CKM113 CUH113:CUI113 DED113:DEE113 DNZ113:DOA113 DXV113:DXW113 EHR113:EHS113 ERN113:ERO113 FBJ113:FBK113 FLF113:FLG113 FVB113:FVC113 GEX113:GEY113 GOT113:GOU113 GYP113:GYQ113 HIL113:HIM113 HSH113:HSI113 ICD113:ICE113 ILZ113:IMA113 IVV113:IVW113 JFR113:JFS113 JPN113:JPO113 JZJ113:JZK113 KJF113:KJG113 KTB113:KTC113 LCX113:LCY113 LMT113:LMU113 LWP113:LWQ113 MGL113:MGM113 MQH113:MQI113 NAD113:NAE113 NJZ113:NKA113 NTV113:NTW113 ODR113:ODS113 ONN113:ONO113 OXJ113:OXK113 PHF113:PHG113 PRB113:PRC113 QAX113:QAY113 QKT113:QKU113 QUP113:QUQ113 REL113:REM113 ROH113:ROI113 RYD113:RYE113 SHZ113:SIA113 SRV113:SRW113 TBR113:TBS113 TLN113:TLO113 TVJ113:TVK113 UFF113:UFG113 UPB113:UPC113 UYX113:UYY113 VIT113:VIU113 VSP113:VSQ113 WCL113:WCM113 WMH113:WMI113 WWD113:WWE113 I130:J130 JC130:JD130 SY130:SZ130 ACU130:ACV130 AMQ130:AMR130 AWM130:AWN130 BGI130:BGJ130 BQE130:BQF130 CAA130:CAB130 CJW130:CJX130 CTS130:CTT130 DDO130:DDP130 DNK130:DNL130 DXG130:DXH130 EHC130:EHD130 EQY130:EQZ130 FAU130:FAV130 FKQ130:FKR130 FUM130:FUN130 GEI130:GEJ130 GOE130:GOF130 GYA130:GYB130 HHW130:HHX130 HRS130:HRT130 IBO130:IBP130 ILK130:ILL130 IVG130:IVH130 JFC130:JFD130 JOY130:JOZ130 JYU130:JYV130 KIQ130:KIR130 KSM130:KSN130 LCI130:LCJ130 LME130:LMF130 LWA130:LWB130 MFW130:MFX130 MPS130:MPT130 MZO130:MZP130 NJK130:NJL130 NTG130:NTH130 ODC130:ODD130 OMY130:OMZ130 OWU130:OWV130 PGQ130:PGR130 PQM130:PQN130 QAI130:QAJ130 QKE130:QKF130 QUA130:QUB130 RDW130:RDX130 RNS130:RNT130 RXO130:RXP130 SHK130:SHL130 SRG130:SRH130 TBC130:TBD130 TKY130:TKZ130 TUU130:TUV130 UEQ130:UER130 UOM130:UON130 UYI130:UYJ130 VIE130:VIF130 VSA130:VSB130 WBW130:WBX130 WLS130:WLT130 WVO130:WVP130 M130:N130 JG130:JH130 TC130:TD130 ACY130:ACZ130 AMU130:AMV130 AWQ130:AWR130 BGM130:BGN130 BQI130:BQJ130 CAE130:CAF130 CKA130:CKB130 CTW130:CTX130 DDS130:DDT130 DNO130:DNP130 DXK130:DXL130 EHG130:EHH130 ERC130:ERD130 FAY130:FAZ130 FKU130:FKV130 FUQ130:FUR130 GEM130:GEN130 GOI130:GOJ130 GYE130:GYF130 HIA130:HIB130 HRW130:HRX130 IBS130:IBT130 ILO130:ILP130 IVK130:IVL130 JFG130:JFH130 JPC130:JPD130 JYY130:JYZ130 KIU130:KIV130 KSQ130:KSR130 LCM130:LCN130 LMI130:LMJ130 LWE130:LWF130 MGA130:MGB130 MPW130:MPX130 MZS130:MZT130 NJO130:NJP130 NTK130:NTL130 ODG130:ODH130 ONC130:OND130 OWY130:OWZ130 PGU130:PGV130 PQQ130:PQR130 QAM130:QAN130 QKI130:QKJ130 QUE130:QUF130 REA130:REB130 RNW130:RNX130 RXS130:RXT130 SHO130:SHP130 SRK130:SRL130 TBG130:TBH130 TLC130:TLD130 TUY130:TUZ130 UEU130:UEV130 UOQ130:UOR130 UYM130:UYN130 VII130:VIJ130 VSE130:VSF130 WCA130:WCB130 WLW130:WLX130 WVS130:WVT130 X130:Y130 JR130:JS130 TN130:TO130 ADJ130:ADK130 ANF130:ANG130 AXB130:AXC130 BGX130:BGY130 BQT130:BQU130 CAP130:CAQ130 CKL130:CKM130 CUH130:CUI130 DED130:DEE130 DNZ130:DOA130 DXV130:DXW130 EHR130:EHS130 ERN130:ERO130 FBJ130:FBK130 FLF130:FLG130 FVB130:FVC130 GEX130:GEY130 GOT130:GOU130 GYP130:GYQ130 HIL130:HIM130 HSH130:HSI130 ICD130:ICE130 ILZ130:IMA130 IVV130:IVW130 JFR130:JFS130 JPN130:JPO130 JZJ130:JZK130 KJF130:KJG130 KTB130:KTC130 LCX130:LCY130 LMT130:LMU130 LWP130:LWQ130 MGL130:MGM130 MQH130:MQI130 NAD130:NAE130 NJZ130:NKA130 NTV130:NTW130 ODR130:ODS130 ONN130:ONO130 OXJ130:OXK130 PHF130:PHG130 PRB130:PRC130 QAX130:QAY130 QKT130:QKU130 QUP130:QUQ130 REL130:REM130 ROH130:ROI130 RYD130:RYE130 SHZ130:SIA130 SRV130:SRW130 TBR130:TBS130 TLN130:TLO130 TVJ130:TVK130 UFF130:UFG130 UPB130:UPC130 UYX130:UYY130 VIT130:VIU130 VSP130:VSQ130 WCL130:WCM130 WMH130:WMI130 WWD130:WWE130 I146:J146 JC146:JD146 SY146:SZ146 ACU146:ACV146 AMQ146:AMR146 AWM146:AWN146 BGI146:BGJ146 BQE146:BQF146 CAA146:CAB146 CJW146:CJX146 CTS146:CTT146 DDO146:DDP146 DNK146:DNL146 DXG146:DXH146 EHC146:EHD146 EQY146:EQZ146 FAU146:FAV146 FKQ146:FKR146 FUM146:FUN146 GEI146:GEJ146 GOE146:GOF146 GYA146:GYB146 HHW146:HHX146 HRS146:HRT146 IBO146:IBP146 ILK146:ILL146 IVG146:IVH146 JFC146:JFD146 JOY146:JOZ146 JYU146:JYV146 KIQ146:KIR146 KSM146:KSN146 LCI146:LCJ146 LME146:LMF146 LWA146:LWB146 MFW146:MFX146 MPS146:MPT146 MZO146:MZP146 NJK146:NJL146 NTG146:NTH146 ODC146:ODD146 OMY146:OMZ146 OWU146:OWV146 PGQ146:PGR146 PQM146:PQN146 QAI146:QAJ146 QKE146:QKF146 QUA146:QUB146 RDW146:RDX146 RNS146:RNT146 RXO146:RXP146 SHK146:SHL146 SRG146:SRH146 TBC146:TBD146 TKY146:TKZ146 TUU146:TUV146 UEQ146:UER146 UOM146:UON146 UYI146:UYJ146 VIE146:VIF146 VSA146:VSB146 WBW146:WBX146 WLS146:WLT146 WVO146:WVP146 M146:N146 JG146:JH146 TC146:TD146 ACY146:ACZ146 AMU146:AMV146 AWQ146:AWR146 BGM146:BGN146 BQI146:BQJ146 CAE146:CAF146 CKA146:CKB146 CTW146:CTX146 DDS146:DDT146 DNO146:DNP146 DXK146:DXL146 EHG146:EHH146 ERC146:ERD146 FAY146:FAZ146 FKU146:FKV146 FUQ146:FUR146 GEM146:GEN146 GOI146:GOJ146 GYE146:GYF146 HIA146:HIB146 HRW146:HRX146 IBS146:IBT146 ILO146:ILP146 IVK146:IVL146 JFG146:JFH146 JPC146:JPD146 JYY146:JYZ146 KIU146:KIV146 KSQ146:KSR146 LCM146:LCN146 LMI146:LMJ146 LWE146:LWF146 MGA146:MGB146 MPW146:MPX146 MZS146:MZT146 NJO146:NJP146 NTK146:NTL146 ODG146:ODH146 ONC146:OND146 OWY146:OWZ146 PGU146:PGV146 PQQ146:PQR146 QAM146:QAN146 QKI146:QKJ146 QUE146:QUF146 REA146:REB146 RNW146:RNX146 RXS146:RXT146 SHO146:SHP146 SRK146:SRL146 TBG146:TBH146 TLC146:TLD146 TUY146:TUZ146 UEU146:UEV146 UOQ146:UOR146 UYM146:UYN146 VII146:VIJ146 VSE146:VSF146 WCA146:WCB146 WLW146:WLX146 WVS146:WVT146 X146:Y146 JR146:JS146 TN146:TO146 ADJ146:ADK146 ANF146:ANG146 AXB146:AXC146 BGX146:BGY146 BQT146:BQU146 CAP146:CAQ146 CKL146:CKM146 CUH146:CUI146 DED146:DEE146 DNZ146:DOA146 DXV146:DXW146 EHR146:EHS146 ERN146:ERO146 FBJ146:FBK146 FLF146:FLG146 FVB146:FVC146 GEX146:GEY146 GOT146:GOU146 GYP146:GYQ146 HIL146:HIM146 HSH146:HSI146 ICD146:ICE146 ILZ146:IMA146 IVV146:IVW146 JFR146:JFS146 JPN146:JPO146 JZJ146:JZK146 KJF146:KJG146 KTB146:KTC146 LCX146:LCY146 LMT146:LMU146 LWP146:LWQ146 MGL146:MGM146 MQH146:MQI146 NAD146:NAE146 NJZ146:NKA146 NTV146:NTW146 ODR146:ODS146 ONN146:ONO146 OXJ146:OXK146 PHF146:PHG146 PRB146:PRC146 QAX146:QAY146 QKT146:QKU146 QUP146:QUQ146 REL146:REM146 ROH146:ROI146 RYD146:RYE146 SHZ146:SIA146 SRV146:SRW146 TBR146:TBS146 TLN146:TLO146 TVJ146:TVK146 UFF146:UFG146 UPB146:UPC146 UYX146:UYY146 VIT146:VIU146 VSP146:VSQ146 WCL146:WCM146 WMH146:WMI146 WWD146:WWE146 I163:J163 JC163:JD163 SY163:SZ163 ACU163:ACV163 AMQ163:AMR163 AWM163:AWN163 BGI163:BGJ163 BQE163:BQF163 CAA163:CAB163 CJW163:CJX163 CTS163:CTT163 DDO163:DDP163 DNK163:DNL163 DXG163:DXH163 EHC163:EHD163 EQY163:EQZ163 FAU163:FAV163 FKQ163:FKR163 FUM163:FUN163 GEI163:GEJ163 GOE163:GOF163 GYA163:GYB163 HHW163:HHX163 HRS163:HRT163 IBO163:IBP163 ILK163:ILL163 IVG163:IVH163 JFC163:JFD163 JOY163:JOZ163 JYU163:JYV163 KIQ163:KIR163 KSM163:KSN163 LCI163:LCJ163 LME163:LMF163 LWA163:LWB163 MFW163:MFX163 MPS163:MPT163 MZO163:MZP163 NJK163:NJL163 NTG163:NTH163 ODC163:ODD163 OMY163:OMZ163 OWU163:OWV163 PGQ163:PGR163 PQM163:PQN163 QAI163:QAJ163 QKE163:QKF163 QUA163:QUB163 RDW163:RDX163 RNS163:RNT163 RXO163:RXP163 SHK163:SHL163 SRG163:SRH163 TBC163:TBD163 TKY163:TKZ163 TUU163:TUV163 UEQ163:UER163 UOM163:UON163 UYI163:UYJ163 VIE163:VIF163 VSA163:VSB163 WBW163:WBX163 WLS163:WLT163 WVO163:WVP163 M163:N163 JG163:JH163 TC163:TD163 ACY163:ACZ163 AMU163:AMV163 AWQ163:AWR163 BGM163:BGN163 BQI163:BQJ163 CAE163:CAF163 CKA163:CKB163 CTW163:CTX163 DDS163:DDT163 DNO163:DNP163 DXK163:DXL163 EHG163:EHH163 ERC163:ERD163 FAY163:FAZ163 FKU163:FKV163 FUQ163:FUR163 GEM163:GEN163 GOI163:GOJ163 GYE163:GYF163 HIA163:HIB163 HRW163:HRX163 IBS163:IBT163 ILO163:ILP163 IVK163:IVL163 JFG163:JFH163 JPC163:JPD163 JYY163:JYZ163 KIU163:KIV163 KSQ163:KSR163 LCM163:LCN163 LMI163:LMJ163 LWE163:LWF163 MGA163:MGB163 MPW163:MPX163 MZS163:MZT163 NJO163:NJP163 NTK163:NTL163 ODG163:ODH163 ONC163:OND163 OWY163:OWZ163 PGU163:PGV163 PQQ163:PQR163 QAM163:QAN163 QKI163:QKJ163 QUE163:QUF163 REA163:REB163 RNW163:RNX163 RXS163:RXT163 SHO163:SHP163 SRK163:SRL163 TBG163:TBH163 TLC163:TLD163 TUY163:TUZ163 UEU163:UEV163 UOQ163:UOR163 UYM163:UYN163 VII163:VIJ163 VSE163:VSF163 WCA163:WCB163 WLW163:WLX163 WVS163:WVT163 X163:Y163 JR163:JS163 TN163:TO163 ADJ163:ADK163 ANF163:ANG163 AXB163:AXC163 BGX163:BGY163 BQT163:BQU163 CAP163:CAQ163 CKL163:CKM163 CUH163:CUI163 DED163:DEE163 DNZ163:DOA163 DXV163:DXW163 EHR163:EHS163 ERN163:ERO163 FBJ163:FBK163 FLF163:FLG163 FVB163:FVC163 GEX163:GEY163 GOT163:GOU163 GYP163:GYQ163 HIL163:HIM163 HSH163:HSI163 ICD163:ICE163 ILZ163:IMA163 IVV163:IVW163 JFR163:JFS163 JPN163:JPO163 JZJ163:JZK163 KJF163:KJG163 KTB163:KTC163 LCX163:LCY163 LMT163:LMU163 LWP163:LWQ163 MGL163:MGM163 MQH163:MQI163 NAD163:NAE163 NJZ163:NKA163 NTV163:NTW163 ODR163:ODS163 ONN163:ONO163 OXJ163:OXK163 PHF163:PHG163 PRB163:PRC163 QAX163:QAY163 QKT163:QKU163 QUP163:QUQ163 REL163:REM163 ROH163:ROI163 RYD163:RYE163 SHZ163:SIA163 SRV163:SRW163 TBR163:TBS163 TLN163:TLO163 TVJ163:TVK163 UFF163:UFG163 UPB163:UPC163 UYX163:UYY163 VIT163:VIU163 VSP163:VSQ163 WCL163:WCM163 WMH163:WMI163 WWD163:WWE163 I179:J179 JC179:JD179 SY179:SZ179 ACU179:ACV179 AMQ179:AMR179 AWM179:AWN179 BGI179:BGJ179 BQE179:BQF179 CAA179:CAB179 CJW179:CJX179 CTS179:CTT179 DDO179:DDP179 DNK179:DNL179 DXG179:DXH179 EHC179:EHD179 EQY179:EQZ179 FAU179:FAV179 FKQ179:FKR179 FUM179:FUN179 GEI179:GEJ179 GOE179:GOF179 GYA179:GYB179 HHW179:HHX179 HRS179:HRT179 IBO179:IBP179 ILK179:ILL179 IVG179:IVH179 JFC179:JFD179 JOY179:JOZ179 JYU179:JYV179 KIQ179:KIR179 KSM179:KSN179 LCI179:LCJ179 LME179:LMF179 LWA179:LWB179 MFW179:MFX179 MPS179:MPT179 MZO179:MZP179 NJK179:NJL179 NTG179:NTH179 ODC179:ODD179 OMY179:OMZ179 OWU179:OWV179 PGQ179:PGR179 PQM179:PQN179 QAI179:QAJ179 QKE179:QKF179 QUA179:QUB179 RDW179:RDX179 RNS179:RNT179 RXO179:RXP179 SHK179:SHL179 SRG179:SRH179 TBC179:TBD179 TKY179:TKZ179 TUU179:TUV179 UEQ179:UER179 UOM179:UON179 UYI179:UYJ179 VIE179:VIF179 VSA179:VSB179 WBW179:WBX179 WLS179:WLT179 WVO179:WVP179 M179:N179 JG179:JH179 TC179:TD179 ACY179:ACZ179 AMU179:AMV179 AWQ179:AWR179 BGM179:BGN179 BQI179:BQJ179 CAE179:CAF179 CKA179:CKB179 CTW179:CTX179 DDS179:DDT179 DNO179:DNP179 DXK179:DXL179 EHG179:EHH179 ERC179:ERD179 FAY179:FAZ179 FKU179:FKV179 FUQ179:FUR179 GEM179:GEN179 GOI179:GOJ179 GYE179:GYF179 HIA179:HIB179 HRW179:HRX179 IBS179:IBT179 ILO179:ILP179 IVK179:IVL179 JFG179:JFH179 JPC179:JPD179 JYY179:JYZ179 KIU179:KIV179 KSQ179:KSR179 LCM179:LCN179 LMI179:LMJ179 LWE179:LWF179 MGA179:MGB179 MPW179:MPX179 MZS179:MZT179 NJO179:NJP179 NTK179:NTL179 ODG179:ODH179 ONC179:OND179 OWY179:OWZ179 PGU179:PGV179 PQQ179:PQR179 QAM179:QAN179 QKI179:QKJ179 QUE179:QUF179 REA179:REB179 RNW179:RNX179 RXS179:RXT179 SHO179:SHP179 SRK179:SRL179 TBG179:TBH179 TLC179:TLD179 TUY179:TUZ179 UEU179:UEV179 UOQ179:UOR179 UYM179:UYN179 VII179:VIJ179 VSE179:VSF179 WCA179:WCB179 WLW179:WLX179 WVS179:WVT179 X179:Y179 JR179:JS179 TN179:TO179 ADJ179:ADK179 ANF179:ANG179 AXB179:AXC179 BGX179:BGY179 BQT179:BQU179 CAP179:CAQ179 CKL179:CKM179 CUH179:CUI179 DED179:DEE179 DNZ179:DOA179 DXV179:DXW179 EHR179:EHS179 ERN179:ERO179 FBJ179:FBK179 FLF179:FLG179 FVB179:FVC179 GEX179:GEY179 GOT179:GOU179 GYP179:GYQ179 HIL179:HIM179 HSH179:HSI179 ICD179:ICE179 ILZ179:IMA179 IVV179:IVW179 JFR179:JFS179 JPN179:JPO179 JZJ179:JZK179 KJF179:KJG179 KTB179:KTC179 LCX179:LCY179 LMT179:LMU179 LWP179:LWQ179 MGL179:MGM179 MQH179:MQI179 NAD179:NAE179 NJZ179:NKA179 NTV179:NTW179 ODR179:ODS179 ONN179:ONO179 OXJ179:OXK179 PHF179:PHG179 PRB179:PRC179 QAX179:QAY179 QKT179:QKU179 QUP179:QUQ179 REL179:REM179 ROH179:ROI179 RYD179:RYE179 SHZ179:SIA179 SRV179:SRW179 TBR179:TBS179 TLN179:TLO179 TVJ179:TVK179 UFF179:UFG179 UPB179:UPC179 UYX179:UYY179 VIT179:VIU179 VSP179:VSQ179 WCL179:WCM179 WMH179:WMI179 WWD179:WWE179 I196:J196 JC196:JD196 SY196:SZ196 ACU196:ACV196 AMQ196:AMR196 AWM196:AWN196 BGI196:BGJ196 BQE196:BQF196 CAA196:CAB196 CJW196:CJX196 CTS196:CTT196 DDO196:DDP196 DNK196:DNL196 DXG196:DXH196 EHC196:EHD196 EQY196:EQZ196 FAU196:FAV196 FKQ196:FKR196 FUM196:FUN196 GEI196:GEJ196 GOE196:GOF196 GYA196:GYB196 HHW196:HHX196 HRS196:HRT196 IBO196:IBP196 ILK196:ILL196 IVG196:IVH196 JFC196:JFD196 JOY196:JOZ196 JYU196:JYV196 KIQ196:KIR196 KSM196:KSN196 LCI196:LCJ196 LME196:LMF196 LWA196:LWB196 MFW196:MFX196 MPS196:MPT196 MZO196:MZP196 NJK196:NJL196 NTG196:NTH196 ODC196:ODD196 OMY196:OMZ196 OWU196:OWV196 PGQ196:PGR196 PQM196:PQN196 QAI196:QAJ196 QKE196:QKF196 QUA196:QUB196 RDW196:RDX196 RNS196:RNT196 RXO196:RXP196 SHK196:SHL196 SRG196:SRH196 TBC196:TBD196 TKY196:TKZ196 TUU196:TUV196 UEQ196:UER196 UOM196:UON196 UYI196:UYJ196 VIE196:VIF196 VSA196:VSB196 WBW196:WBX196 WLS196:WLT196 WVO196:WVP196 M196:N196 JG196:JH196 TC196:TD196 ACY196:ACZ196 AMU196:AMV196 AWQ196:AWR196 BGM196:BGN196 BQI196:BQJ196 CAE196:CAF196 CKA196:CKB196 CTW196:CTX196 DDS196:DDT196 DNO196:DNP196 DXK196:DXL196 EHG196:EHH196 ERC196:ERD196 FAY196:FAZ196 FKU196:FKV196 FUQ196:FUR196 GEM196:GEN196 GOI196:GOJ196 GYE196:GYF196 HIA196:HIB196 HRW196:HRX196 IBS196:IBT196 ILO196:ILP196 IVK196:IVL196 JFG196:JFH196 JPC196:JPD196 JYY196:JYZ196 KIU196:KIV196 KSQ196:KSR196 LCM196:LCN196 LMI196:LMJ196 LWE196:LWF196 MGA196:MGB196 MPW196:MPX196 MZS196:MZT196 NJO196:NJP196 NTK196:NTL196 ODG196:ODH196 ONC196:OND196 OWY196:OWZ196 PGU196:PGV196 PQQ196:PQR196 QAM196:QAN196 QKI196:QKJ196 QUE196:QUF196 REA196:REB196 RNW196:RNX196 RXS196:RXT196 SHO196:SHP196 SRK196:SRL196 TBG196:TBH196 TLC196:TLD196 TUY196:TUZ196 UEU196:UEV196 UOQ196:UOR196 UYM196:UYN196 VII196:VIJ196 VSE196:VSF196 WCA196:WCB196 WLW196:WLX196 WVS196:WVT196 X196:Y196 JR196:JS196 TN196:TO196 ADJ196:ADK196 ANF196:ANG196 AXB196:AXC196 BGX196:BGY196 BQT196:BQU196 CAP196:CAQ196 CKL196:CKM196 CUH196:CUI196 DED196:DEE196 DNZ196:DOA196 DXV196:DXW196 EHR196:EHS196 ERN196:ERO196 FBJ196:FBK196 FLF196:FLG196 FVB196:FVC196 GEX196:GEY196 GOT196:GOU196 GYP196:GYQ196 HIL196:HIM196 HSH196:HSI196 ICD196:ICE196 ILZ196:IMA196 IVV196:IVW196 JFR196:JFS196 JPN196:JPO196 JZJ196:JZK196 KJF196:KJG196 KTB196:KTC196 LCX196:LCY196 LMT196:LMU196 LWP196:LWQ196 MGL196:MGM196 MQH196:MQI196 NAD196:NAE196 NJZ196:NKA196 NTV196:NTW196 ODR196:ODS196 ONN196:ONO196 OXJ196:OXK196 PHF196:PHG196 PRB196:PRC196 QAX196:QAY196 QKT196:QKU196 QUP196:QUQ196 REL196:REM196 ROH196:ROI196 RYD196:RYE196 SHZ196:SIA196 SRV196:SRW196 TBR196:TBS196 TLN196:TLO196 TVJ196:TVK196 UFF196:UFG196 UPB196:UPC196 UYX196:UYY196 VIT196:VIU196 VSP196:VSQ196 WCL196:WCM196 WMH196:WMI196 WWD196:WWE196 I213:J213 JC213:JD213 SY213:SZ213 ACU213:ACV213 AMQ213:AMR213 AWM213:AWN213 BGI213:BGJ213 BQE213:BQF213 CAA213:CAB213 CJW213:CJX213 CTS213:CTT213 DDO213:DDP213 DNK213:DNL213 DXG213:DXH213 EHC213:EHD213 EQY213:EQZ213 FAU213:FAV213 FKQ213:FKR213 FUM213:FUN213 GEI213:GEJ213 GOE213:GOF213 GYA213:GYB213 HHW213:HHX213 HRS213:HRT213 IBO213:IBP213 ILK213:ILL213 IVG213:IVH213 JFC213:JFD213 JOY213:JOZ213 JYU213:JYV213 KIQ213:KIR213 KSM213:KSN213 LCI213:LCJ213 LME213:LMF213 LWA213:LWB213 MFW213:MFX213 MPS213:MPT213 MZO213:MZP213 NJK213:NJL213 NTG213:NTH213 ODC213:ODD213 OMY213:OMZ213 OWU213:OWV213 PGQ213:PGR213 PQM213:PQN213 QAI213:QAJ213 QKE213:QKF213 QUA213:QUB213 RDW213:RDX213 RNS213:RNT213 RXO213:RXP213 SHK213:SHL213 SRG213:SRH213 TBC213:TBD213 TKY213:TKZ213 TUU213:TUV213 UEQ213:UER213 UOM213:UON213 UYI213:UYJ213 VIE213:VIF213 VSA213:VSB213 WBW213:WBX213 WLS213:WLT213 WVO213:WVP213 M213:N213 JG213:JH213 TC213:TD213 ACY213:ACZ213 AMU213:AMV213 AWQ213:AWR213 BGM213:BGN213 BQI213:BQJ213 CAE213:CAF213 CKA213:CKB213 CTW213:CTX213 DDS213:DDT213 DNO213:DNP213 DXK213:DXL213 EHG213:EHH213 ERC213:ERD213 FAY213:FAZ213 FKU213:FKV213 FUQ213:FUR213 GEM213:GEN213 GOI213:GOJ213 GYE213:GYF213 HIA213:HIB213 HRW213:HRX213 IBS213:IBT213 ILO213:ILP213 IVK213:IVL213 JFG213:JFH213 JPC213:JPD213 JYY213:JYZ213 KIU213:KIV213 KSQ213:KSR213 LCM213:LCN213 LMI213:LMJ213 LWE213:LWF213 MGA213:MGB213 MPW213:MPX213 MZS213:MZT213 NJO213:NJP213 NTK213:NTL213 ODG213:ODH213 ONC213:OND213 OWY213:OWZ213 PGU213:PGV213 PQQ213:PQR213 QAM213:QAN213 QKI213:QKJ213 QUE213:QUF213 REA213:REB213 RNW213:RNX213 RXS213:RXT213 SHO213:SHP213 SRK213:SRL213 TBG213:TBH213 TLC213:TLD213 TUY213:TUZ213 UEU213:UEV213 UOQ213:UOR213 UYM213:UYN213 VII213:VIJ213 VSE213:VSF213 WCA213:WCB213 WLW213:WLX213 WVS213:WVT213 X213:Y213 JR213:JS213 TN213:TO213 ADJ213:ADK213 ANF213:ANG213 AXB213:AXC213 BGX213:BGY213 BQT213:BQU213 CAP213:CAQ213 CKL213:CKM213 CUH213:CUI213 DED213:DEE213 DNZ213:DOA213 DXV213:DXW213 EHR213:EHS213 ERN213:ERO213 FBJ213:FBK213 FLF213:FLG213 FVB213:FVC213 GEX213:GEY213 GOT213:GOU213 GYP213:GYQ213 HIL213:HIM213 HSH213:HSI213 ICD213:ICE213 ILZ213:IMA213 IVV213:IVW213 JFR213:JFS213 JPN213:JPO213 JZJ213:JZK213 KJF213:KJG213 KTB213:KTC213 LCX213:LCY213 LMT213:LMU213 LWP213:LWQ213 MGL213:MGM213 MQH213:MQI213 NAD213:NAE213 NJZ213:NKA213 NTV213:NTW213 ODR213:ODS213 ONN213:ONO213 OXJ213:OXK213 PHF213:PHG213 PRB213:PRC213 QAX213:QAY213 QKT213:QKU213 QUP213:QUQ213 REL213:REM213 ROH213:ROI213 RYD213:RYE213 SHZ213:SIA213 SRV213:SRW213 TBR213:TBS213 TLN213:TLO213 TVJ213:TVK213 UFF213:UFG213 UPB213:UPC213 UYX213:UYY213 VIT213:VIU213 VSP213:VSQ213 WCL213:WCM213 WMH213:WMI213 WWD213:WWE213 I230:J230 JC230:JD230 SY230:SZ230 ACU230:ACV230 AMQ230:AMR230 AWM230:AWN230 BGI230:BGJ230 BQE230:BQF230 CAA230:CAB230 CJW230:CJX230 CTS230:CTT230 DDO230:DDP230 DNK230:DNL230 DXG230:DXH230 EHC230:EHD230 EQY230:EQZ230 FAU230:FAV230 FKQ230:FKR230 FUM230:FUN230 GEI230:GEJ230 GOE230:GOF230 GYA230:GYB230 HHW230:HHX230 HRS230:HRT230 IBO230:IBP230 ILK230:ILL230 IVG230:IVH230 JFC230:JFD230 JOY230:JOZ230 JYU230:JYV230 KIQ230:KIR230 KSM230:KSN230 LCI230:LCJ230 LME230:LMF230 LWA230:LWB230 MFW230:MFX230 MPS230:MPT230 MZO230:MZP230 NJK230:NJL230 NTG230:NTH230 ODC230:ODD230 OMY230:OMZ230 OWU230:OWV230 PGQ230:PGR230 PQM230:PQN230 QAI230:QAJ230 QKE230:QKF230 QUA230:QUB230 RDW230:RDX230 RNS230:RNT230 RXO230:RXP230 SHK230:SHL230 SRG230:SRH230 TBC230:TBD230 TKY230:TKZ230 TUU230:TUV230 UEQ230:UER230 UOM230:UON230 UYI230:UYJ230 VIE230:VIF230 VSA230:VSB230 WBW230:WBX230 WLS230:WLT230 WVO230:WVP230 M230:N230 JG230:JH230 TC230:TD230 ACY230:ACZ230 AMU230:AMV230 AWQ230:AWR230 BGM230:BGN230 BQI230:BQJ230 CAE230:CAF230 CKA230:CKB230 CTW230:CTX230 DDS230:DDT230 DNO230:DNP230 DXK230:DXL230 EHG230:EHH230 ERC230:ERD230 FAY230:FAZ230 FKU230:FKV230 FUQ230:FUR230 GEM230:GEN230 GOI230:GOJ230 GYE230:GYF230 HIA230:HIB230 HRW230:HRX230 IBS230:IBT230 ILO230:ILP230 IVK230:IVL230 JFG230:JFH230 JPC230:JPD230 JYY230:JYZ230 KIU230:KIV230 KSQ230:KSR230 LCM230:LCN230 LMI230:LMJ230 LWE230:LWF230 MGA230:MGB230 MPW230:MPX230 MZS230:MZT230 NJO230:NJP230 NTK230:NTL230 ODG230:ODH230 ONC230:OND230 OWY230:OWZ230 PGU230:PGV230 PQQ230:PQR230 QAM230:QAN230 QKI230:QKJ230 QUE230:QUF230 REA230:REB230 RNW230:RNX230 RXS230:RXT230 SHO230:SHP230 SRK230:SRL230 TBG230:TBH230 TLC230:TLD230 TUY230:TUZ230 UEU230:UEV230 UOQ230:UOR230 UYM230:UYN230 VII230:VIJ230 VSE230:VSF230 WCA230:WCB230 WLW230:WLX230 WVS230:WVT230 X230:Y230 JR230:JS230 TN230:TO230 ADJ230:ADK230 ANF230:ANG230 AXB230:AXC230 BGX230:BGY230 BQT230:BQU230 CAP230:CAQ230 CKL230:CKM230 CUH230:CUI230 DED230:DEE230 DNZ230:DOA230 DXV230:DXW230 EHR230:EHS230 ERN230:ERO230 FBJ230:FBK230 FLF230:FLG230 FVB230:FVC230 GEX230:GEY230 GOT230:GOU230 GYP230:GYQ230 HIL230:HIM230 HSH230:HSI230 ICD230:ICE230 ILZ230:IMA230 IVV230:IVW230 JFR230:JFS230 JPN230:JPO230 JZJ230:JZK230 KJF230:KJG230 KTB230:KTC230 LCX230:LCY230 LMT230:LMU230 LWP230:LWQ230 MGL230:MGM230 MQH230:MQI230 NAD230:NAE230 NJZ230:NKA230 NTV230:NTW230 ODR230:ODS230 ONN230:ONO230 OXJ230:OXK230 PHF230:PHG230 PRB230:PRC230 QAX230:QAY230 QKT230:QKU230 QUP230:QUQ230 REL230:REM230 ROH230:ROI230 RYD230:RYE230 SHZ230:SIA230 SRV230:SRW230 TBR230:TBS230 TLN230:TLO230 TVJ230:TVK230 UFF230:UFG230 UPB230:UPC230 UYX230:UYY230 VIT230:VIU230 VSP230:VSQ230 WCL230:WCM230 WMH230:WMI230 WWD230:WWE230 I246:J246 JC246:JD246 SY246:SZ246 ACU246:ACV246 AMQ246:AMR246 AWM246:AWN246 BGI246:BGJ246 BQE246:BQF246 CAA246:CAB246 CJW246:CJX246 CTS246:CTT246 DDO246:DDP246 DNK246:DNL246 DXG246:DXH246 EHC246:EHD246 EQY246:EQZ246 FAU246:FAV246 FKQ246:FKR246 FUM246:FUN246 GEI246:GEJ246 GOE246:GOF246 GYA246:GYB246 HHW246:HHX246 HRS246:HRT246 IBO246:IBP246 ILK246:ILL246 IVG246:IVH246 JFC246:JFD246 JOY246:JOZ246 JYU246:JYV246 KIQ246:KIR246 KSM246:KSN246 LCI246:LCJ246 LME246:LMF246 LWA246:LWB246 MFW246:MFX246 MPS246:MPT246 MZO246:MZP246 NJK246:NJL246 NTG246:NTH246 ODC246:ODD246 OMY246:OMZ246 OWU246:OWV246 PGQ246:PGR246 PQM246:PQN246 QAI246:QAJ246 QKE246:QKF246 QUA246:QUB246 RDW246:RDX246 RNS246:RNT246 RXO246:RXP246 SHK246:SHL246 SRG246:SRH246 TBC246:TBD246 TKY246:TKZ246 TUU246:TUV246 UEQ246:UER246 UOM246:UON246 UYI246:UYJ246 VIE246:VIF246 VSA246:VSB246 WBW246:WBX246 WLS246:WLT246 WVO246:WVP246 M246:N246 JG246:JH246 TC246:TD246 ACY246:ACZ246 AMU246:AMV246 AWQ246:AWR246 BGM246:BGN246 BQI246:BQJ246 CAE246:CAF246 CKA246:CKB246 CTW246:CTX246 DDS246:DDT246 DNO246:DNP246 DXK246:DXL246 EHG246:EHH246 ERC246:ERD246 FAY246:FAZ246 FKU246:FKV246 FUQ246:FUR246 GEM246:GEN246 GOI246:GOJ246 GYE246:GYF246 HIA246:HIB246 HRW246:HRX246 IBS246:IBT246 ILO246:ILP246 IVK246:IVL246 JFG246:JFH246 JPC246:JPD246 JYY246:JYZ246 KIU246:KIV246 KSQ246:KSR246 LCM246:LCN246 LMI246:LMJ246 LWE246:LWF246 MGA246:MGB246 MPW246:MPX246 MZS246:MZT246 NJO246:NJP246 NTK246:NTL246 ODG246:ODH246 ONC246:OND246 OWY246:OWZ246 PGU246:PGV246 PQQ246:PQR246 QAM246:QAN246 QKI246:QKJ246 QUE246:QUF246 REA246:REB246 RNW246:RNX246 RXS246:RXT246 SHO246:SHP246 SRK246:SRL246 TBG246:TBH246 TLC246:TLD246 TUY246:TUZ246 UEU246:UEV246 UOQ246:UOR246 UYM246:UYN246 VII246:VIJ246 VSE246:VSF246 WCA246:WCB246 WLW246:WLX246 WVS246:WVT246 X246:Y246 JR246:JS246 TN246:TO246 ADJ246:ADK246 ANF246:ANG246 AXB246:AXC246 BGX246:BGY246 BQT246:BQU246 CAP246:CAQ246 CKL246:CKM246 CUH246:CUI246 DED246:DEE246 DNZ246:DOA246 DXV246:DXW246 EHR246:EHS246 ERN246:ERO246 FBJ246:FBK246 FLF246:FLG246 FVB246:FVC246 GEX246:GEY246 GOT246:GOU246 GYP246:GYQ246 HIL246:HIM246 HSH246:HSI246 ICD246:ICE246 ILZ246:IMA246 IVV246:IVW246 JFR246:JFS246 JPN246:JPO246 JZJ246:JZK246 KJF246:KJG246 KTB246:KTC246 LCX246:LCY246 LMT246:LMU246 LWP246:LWQ246 MGL246:MGM246 MQH246:MQI246 NAD246:NAE246 NJZ246:NKA246 NTV246:NTW246 ODR246:ODS246 ONN246:ONO246 OXJ246:OXK246 PHF246:PHG246 PRB246:PRC246 QAX246:QAY246 QKT246:QKU246 QUP246:QUQ246 REL246:REM246 ROH246:ROI246 RYD246:RYE246 SHZ246:SIA246 SRV246:SRW246 TBR246:TBS246 TLN246:TLO246 TVJ246:TVK246 UFF246:UFG246 UPB246:UPC246 UYX246:UYY246 VIT246:VIU246 VSP246:VSQ246 WCL246:WCM246 WMH246:WMI246 WWD246:WWE246 I263:J263 JC263:JD263 SY263:SZ263 ACU263:ACV263 AMQ263:AMR263 AWM263:AWN263 BGI263:BGJ263 BQE263:BQF263 CAA263:CAB263 CJW263:CJX263 CTS263:CTT263 DDO263:DDP263 DNK263:DNL263 DXG263:DXH263 EHC263:EHD263 EQY263:EQZ263 FAU263:FAV263 FKQ263:FKR263 FUM263:FUN263 GEI263:GEJ263 GOE263:GOF263 GYA263:GYB263 HHW263:HHX263 HRS263:HRT263 IBO263:IBP263 ILK263:ILL263 IVG263:IVH263 JFC263:JFD263 JOY263:JOZ263 JYU263:JYV263 KIQ263:KIR263 KSM263:KSN263 LCI263:LCJ263 LME263:LMF263 LWA263:LWB263 MFW263:MFX263 MPS263:MPT263 MZO263:MZP263 NJK263:NJL263 NTG263:NTH263 ODC263:ODD263 OMY263:OMZ263 OWU263:OWV263 PGQ263:PGR263 PQM263:PQN263 QAI263:QAJ263 QKE263:QKF263 QUA263:QUB263 RDW263:RDX263 RNS263:RNT263 RXO263:RXP263 SHK263:SHL263 SRG263:SRH263 TBC263:TBD263 TKY263:TKZ263 TUU263:TUV263 UEQ263:UER263 UOM263:UON263 UYI263:UYJ263 VIE263:VIF263 VSA263:VSB263 WBW263:WBX263 WLS263:WLT263 WVO263:WVP263 M263:N263 JG263:JH263 TC263:TD263 ACY263:ACZ263 AMU263:AMV263 AWQ263:AWR263 BGM263:BGN263 BQI263:BQJ263 CAE263:CAF263 CKA263:CKB263 CTW263:CTX263 DDS263:DDT263 DNO263:DNP263 DXK263:DXL263 EHG263:EHH263 ERC263:ERD263 FAY263:FAZ263 FKU263:FKV263 FUQ263:FUR263 GEM263:GEN263 GOI263:GOJ263 GYE263:GYF263 HIA263:HIB263 HRW263:HRX263 IBS263:IBT263 ILO263:ILP263 IVK263:IVL263 JFG263:JFH263 JPC263:JPD263 JYY263:JYZ263 KIU263:KIV263 KSQ263:KSR263 LCM263:LCN263 LMI263:LMJ263 LWE263:LWF263 MGA263:MGB263 MPW263:MPX263 MZS263:MZT263 NJO263:NJP263 NTK263:NTL263 ODG263:ODH263 ONC263:OND263 OWY263:OWZ263 PGU263:PGV263 PQQ263:PQR263 QAM263:QAN263 QKI263:QKJ263 QUE263:QUF263 REA263:REB263 RNW263:RNX263 RXS263:RXT263 SHO263:SHP263 SRK263:SRL263 TBG263:TBH263 TLC263:TLD263 TUY263:TUZ263 UEU263:UEV263 UOQ263:UOR263 UYM263:UYN263 VII263:VIJ263 VSE263:VSF263 WCA263:WCB263 WLW263:WLX263 WVS263:WVT263 X263:Y263 JR263:JS263 TN263:TO263 ADJ263:ADK263 ANF263:ANG263 AXB263:AXC263 BGX263:BGY263 BQT263:BQU263 CAP263:CAQ263 CKL263:CKM263 CUH263:CUI263 DED263:DEE263 DNZ263:DOA263 DXV263:DXW263 EHR263:EHS263 ERN263:ERO263 FBJ263:FBK263 FLF263:FLG263 FVB263:FVC263 GEX263:GEY263 GOT263:GOU263 GYP263:GYQ263 HIL263:HIM263 HSH263:HSI263 ICD263:ICE263 ILZ263:IMA263 IVV263:IVW263 JFR263:JFS263 JPN263:JPO263 JZJ263:JZK263 KJF263:KJG263 KTB263:KTC263 LCX263:LCY263 LMT263:LMU263 LWP263:LWQ263 MGL263:MGM263 MQH263:MQI263 NAD263:NAE263 NJZ263:NKA263 NTV263:NTW263 ODR263:ODS263 ONN263:ONO263 OXJ263:OXK263 PHF263:PHG263 PRB263:PRC263 QAX263:QAY263 QKT263:QKU263 QUP263:QUQ263 REL263:REM263 ROH263:ROI263 RYD263:RYE263 SHZ263:SIA263 SRV263:SRW263 TBR263:TBS263 TLN263:TLO263 TVJ263:TVK263 UFF263:UFG263 UPB263:UPC263 UYX263:UYY263 VIT263:VIU263 VSP263:VSQ263 WCL263:WCM263 WMH263:WMI263 WWD263:WWE263 I279:J279 JC279:JD279 SY279:SZ279 ACU279:ACV279 AMQ279:AMR279 AWM279:AWN279 BGI279:BGJ279 BQE279:BQF279 CAA279:CAB279 CJW279:CJX279 CTS279:CTT279 DDO279:DDP279 DNK279:DNL279 DXG279:DXH279 EHC279:EHD279 EQY279:EQZ279 FAU279:FAV279 FKQ279:FKR279 FUM279:FUN279 GEI279:GEJ279 GOE279:GOF279 GYA279:GYB279 HHW279:HHX279 HRS279:HRT279 IBO279:IBP279 ILK279:ILL279 IVG279:IVH279 JFC279:JFD279 JOY279:JOZ279 JYU279:JYV279 KIQ279:KIR279 KSM279:KSN279 LCI279:LCJ279 LME279:LMF279 LWA279:LWB279 MFW279:MFX279 MPS279:MPT279 MZO279:MZP279 NJK279:NJL279 NTG279:NTH279 ODC279:ODD279 OMY279:OMZ279 OWU279:OWV279 PGQ279:PGR279 PQM279:PQN279 QAI279:QAJ279 QKE279:QKF279 QUA279:QUB279 RDW279:RDX279 RNS279:RNT279 RXO279:RXP279 SHK279:SHL279 SRG279:SRH279 TBC279:TBD279 TKY279:TKZ279 TUU279:TUV279 UEQ279:UER279 UOM279:UON279 UYI279:UYJ279 VIE279:VIF279 VSA279:VSB279 WBW279:WBX279 WLS279:WLT279 WVO279:WVP279 M279:N279 JG279:JH279 TC279:TD279 ACY279:ACZ279 AMU279:AMV279 AWQ279:AWR279 BGM279:BGN279 BQI279:BQJ279 CAE279:CAF279 CKA279:CKB279 CTW279:CTX279 DDS279:DDT279 DNO279:DNP279 DXK279:DXL279 EHG279:EHH279 ERC279:ERD279 FAY279:FAZ279 FKU279:FKV279 FUQ279:FUR279 GEM279:GEN279 GOI279:GOJ279 GYE279:GYF279 HIA279:HIB279 HRW279:HRX279 IBS279:IBT279 ILO279:ILP279 IVK279:IVL279 JFG279:JFH279 JPC279:JPD279 JYY279:JYZ279 KIU279:KIV279 KSQ279:KSR279 LCM279:LCN279 LMI279:LMJ279 LWE279:LWF279 MGA279:MGB279 MPW279:MPX279 MZS279:MZT279 NJO279:NJP279 NTK279:NTL279 ODG279:ODH279 ONC279:OND279 OWY279:OWZ279 PGU279:PGV279 PQQ279:PQR279 QAM279:QAN279 QKI279:QKJ279 QUE279:QUF279 REA279:REB279 RNW279:RNX279 RXS279:RXT279 SHO279:SHP279 SRK279:SRL279 TBG279:TBH279 TLC279:TLD279 TUY279:TUZ279 UEU279:UEV279 UOQ279:UOR279 UYM279:UYN279 VII279:VIJ279 VSE279:VSF279 WCA279:WCB279 WLW279:WLX279 WVS279:WVT279 X279:Y279 JR279:JS279 TN279:TO279 ADJ279:ADK279 ANF279:ANG279 AXB279:AXC279 BGX279:BGY279 BQT279:BQU279 CAP279:CAQ279 CKL279:CKM279 CUH279:CUI279 DED279:DEE279 DNZ279:DOA279 DXV279:DXW279 EHR279:EHS279 ERN279:ERO279 FBJ279:FBK279 FLF279:FLG279 FVB279:FVC279 GEX279:GEY279 GOT279:GOU279 GYP279:GYQ279 HIL279:HIM279 HSH279:HSI279 ICD279:ICE279 ILZ279:IMA279 IVV279:IVW279 JFR279:JFS279 JPN279:JPO279 JZJ279:JZK279 KJF279:KJG279 KTB279:KTC279 LCX279:LCY279 LMT279:LMU279 LWP279:LWQ279 MGL279:MGM279 MQH279:MQI279 NAD279:NAE279 NJZ279:NKA279 NTV279:NTW279 ODR279:ODS279 ONN279:ONO279 OXJ279:OXK279 PHF279:PHG279 PRB279:PRC279 QAX279:QAY279 QKT279:QKU279 QUP279:QUQ279 REL279:REM279 ROH279:ROI279 RYD279:RYE279 SHZ279:SIA279 SRV279:SRW279 TBR279:TBS279 TLN279:TLO279 TVJ279:TVK279 UFF279:UFG279 UPB279:UPC279 UYX279:UYY279 VIT279:VIU279 VSP279:VSQ279 WCL279:WCM279 WMH279:WMI279 WWD279:WWE279 I296:J296 JC296:JD296 SY296:SZ296 ACU296:ACV296 AMQ296:AMR296 AWM296:AWN296 BGI296:BGJ296 BQE296:BQF296 CAA296:CAB296 CJW296:CJX296 CTS296:CTT296 DDO296:DDP296 DNK296:DNL296 DXG296:DXH296 EHC296:EHD296 EQY296:EQZ296 FAU296:FAV296 FKQ296:FKR296 FUM296:FUN296 GEI296:GEJ296 GOE296:GOF296 GYA296:GYB296 HHW296:HHX296 HRS296:HRT296 IBO296:IBP296 ILK296:ILL296 IVG296:IVH296 JFC296:JFD296 JOY296:JOZ296 JYU296:JYV296 KIQ296:KIR296 KSM296:KSN296 LCI296:LCJ296 LME296:LMF296 LWA296:LWB296 MFW296:MFX296 MPS296:MPT296 MZO296:MZP296 NJK296:NJL296 NTG296:NTH296 ODC296:ODD296 OMY296:OMZ296 OWU296:OWV296 PGQ296:PGR296 PQM296:PQN296 QAI296:QAJ296 QKE296:QKF296 QUA296:QUB296 RDW296:RDX296 RNS296:RNT296 RXO296:RXP296 SHK296:SHL296 SRG296:SRH296 TBC296:TBD296 TKY296:TKZ296 TUU296:TUV296 UEQ296:UER296 UOM296:UON296 UYI296:UYJ296 VIE296:VIF296 VSA296:VSB296 WBW296:WBX296 WLS296:WLT296 WVO296:WVP296 M296:N296 JG296:JH296 TC296:TD296 ACY296:ACZ296 AMU296:AMV296 AWQ296:AWR296 BGM296:BGN296 BQI296:BQJ296 CAE296:CAF296 CKA296:CKB296 CTW296:CTX296 DDS296:DDT296 DNO296:DNP296 DXK296:DXL296 EHG296:EHH296 ERC296:ERD296 FAY296:FAZ296 FKU296:FKV296 FUQ296:FUR296 GEM296:GEN296 GOI296:GOJ296 GYE296:GYF296 HIA296:HIB296 HRW296:HRX296 IBS296:IBT296 ILO296:ILP296 IVK296:IVL296 JFG296:JFH296 JPC296:JPD296 JYY296:JYZ296 KIU296:KIV296 KSQ296:KSR296 LCM296:LCN296 LMI296:LMJ296 LWE296:LWF296 MGA296:MGB296 MPW296:MPX296 MZS296:MZT296 NJO296:NJP296 NTK296:NTL296 ODG296:ODH296 ONC296:OND296 OWY296:OWZ296 PGU296:PGV296 PQQ296:PQR296 QAM296:QAN296 QKI296:QKJ296 QUE296:QUF296 REA296:REB296 RNW296:RNX296 RXS296:RXT296 SHO296:SHP296 SRK296:SRL296 TBG296:TBH296 TLC296:TLD296 TUY296:TUZ296 UEU296:UEV296 UOQ296:UOR296 UYM296:UYN296 VII296:VIJ296 VSE296:VSF296 WCA296:WCB296 WLW296:WLX296 WVS296:WVT296 X296:Y296 JR296:JS296 TN296:TO296 ADJ296:ADK296 ANF296:ANG296 AXB296:AXC296 BGX296:BGY296 BQT296:BQU296 CAP296:CAQ296 CKL296:CKM296 CUH296:CUI296 DED296:DEE296 DNZ296:DOA296 DXV296:DXW296 EHR296:EHS296 ERN296:ERO296 FBJ296:FBK296 FLF296:FLG296 FVB296:FVC296 GEX296:GEY296 GOT296:GOU296 GYP296:GYQ296 HIL296:HIM296 HSH296:HSI296 ICD296:ICE296 ILZ296:IMA296 IVV296:IVW296 JFR296:JFS296 JPN296:JPO296 JZJ296:JZK296 KJF296:KJG296 KTB296:KTC296 LCX296:LCY296 LMT296:LMU296 LWP296:LWQ296 MGL296:MGM296 MQH296:MQI296 NAD296:NAE296 NJZ296:NKA296 NTV296:NTW296 ODR296:ODS296 ONN296:ONO296 OXJ296:OXK296 PHF296:PHG296 PRB296:PRC296 QAX296:QAY296 QKT296:QKU296 QUP296:QUQ296 REL296:REM296 ROH296:ROI296 RYD296:RYE296 SHZ296:SIA296 SRV296:SRW296 TBR296:TBS296 TLN296:TLO296 TVJ296:TVK296 UFF296:UFG296 UPB296:UPC296 UYX296:UYY296 VIT296:VIU296 VSP296:VSQ296 WCL296:WCM296 WMH296:WMI296 WWD296:WWE296 I312:J312 JC312:JD312 SY312:SZ312 ACU312:ACV312 AMQ312:AMR312 AWM312:AWN312 BGI312:BGJ312 BQE312:BQF312 CAA312:CAB312 CJW312:CJX312 CTS312:CTT312 DDO312:DDP312 DNK312:DNL312 DXG312:DXH312 EHC312:EHD312 EQY312:EQZ312 FAU312:FAV312 FKQ312:FKR312 FUM312:FUN312 GEI312:GEJ312 GOE312:GOF312 GYA312:GYB312 HHW312:HHX312 HRS312:HRT312 IBO312:IBP312 ILK312:ILL312 IVG312:IVH312 JFC312:JFD312 JOY312:JOZ312 JYU312:JYV312 KIQ312:KIR312 KSM312:KSN312 LCI312:LCJ312 LME312:LMF312 LWA312:LWB312 MFW312:MFX312 MPS312:MPT312 MZO312:MZP312 NJK312:NJL312 NTG312:NTH312 ODC312:ODD312 OMY312:OMZ312 OWU312:OWV312 PGQ312:PGR312 PQM312:PQN312 QAI312:QAJ312 QKE312:QKF312 QUA312:QUB312 RDW312:RDX312 RNS312:RNT312 RXO312:RXP312 SHK312:SHL312 SRG312:SRH312 TBC312:TBD312 TKY312:TKZ312 TUU312:TUV312 UEQ312:UER312 UOM312:UON312 UYI312:UYJ312 VIE312:VIF312 VSA312:VSB312 WBW312:WBX312 WLS312:WLT312 WVO312:WVP312 M312:N312 JG312:JH312 TC312:TD312 ACY312:ACZ312 AMU312:AMV312 AWQ312:AWR312 BGM312:BGN312 BQI312:BQJ312 CAE312:CAF312 CKA312:CKB312 CTW312:CTX312 DDS312:DDT312 DNO312:DNP312 DXK312:DXL312 EHG312:EHH312 ERC312:ERD312 FAY312:FAZ312 FKU312:FKV312 FUQ312:FUR312 GEM312:GEN312 GOI312:GOJ312 GYE312:GYF312 HIA312:HIB312 HRW312:HRX312 IBS312:IBT312 ILO312:ILP312 IVK312:IVL312 JFG312:JFH312 JPC312:JPD312 JYY312:JYZ312 KIU312:KIV312 KSQ312:KSR312 LCM312:LCN312 LMI312:LMJ312 LWE312:LWF312 MGA312:MGB312 MPW312:MPX312 MZS312:MZT312 NJO312:NJP312 NTK312:NTL312 ODG312:ODH312 ONC312:OND312 OWY312:OWZ312 PGU312:PGV312 PQQ312:PQR312 QAM312:QAN312 QKI312:QKJ312 QUE312:QUF312 REA312:REB312 RNW312:RNX312 RXS312:RXT312 SHO312:SHP312 SRK312:SRL312 TBG312:TBH312 TLC312:TLD312 TUY312:TUZ312 UEU312:UEV312 UOQ312:UOR312 UYM312:UYN312 VII312:VIJ312 VSE312:VSF312 WCA312:WCB312 WLW312:WLX312 WVS312:WVT312 X312:Y312 JR312:JS312 TN312:TO312 ADJ312:ADK312 ANF312:ANG312 AXB312:AXC312 BGX312:BGY312 BQT312:BQU312 CAP312:CAQ312 CKL312:CKM312 CUH312:CUI312 DED312:DEE312 DNZ312:DOA312 DXV312:DXW312 EHR312:EHS312 ERN312:ERO312 FBJ312:FBK312 FLF312:FLG312 FVB312:FVC312 GEX312:GEY312 GOT312:GOU312 GYP312:GYQ312 HIL312:HIM312 HSH312:HSI312 ICD312:ICE312 ILZ312:IMA312 IVV312:IVW312 JFR312:JFS312 JPN312:JPO312 JZJ312:JZK312 KJF312:KJG312 KTB312:KTC312 LCX312:LCY312 LMT312:LMU312 LWP312:LWQ312 MGL312:MGM312 MQH312:MQI312 NAD312:NAE312 NJZ312:NKA312 NTV312:NTW312 ODR312:ODS312 ONN312:ONO312 OXJ312:OXK312 PHF312:PHG312 PRB312:PRC312 QAX312:QAY312 QKT312:QKU312 QUP312:QUQ312 REL312:REM312 ROH312:ROI312 RYD312:RYE312 SHZ312:SIA312 SRV312:SRW312 TBR312:TBS312 TLN312:TLO312 TVJ312:TVK312 UFF312:UFG312 UPB312:UPC312 UYX312:UYY312 VIT312:VIU312 VSP312:VSQ312 WCL312:WCM312 WMH312:WMI312 WWD312:WWE312 I329:J329 JC329:JD329 SY329:SZ329 ACU329:ACV329 AMQ329:AMR329 AWM329:AWN329 BGI329:BGJ329 BQE329:BQF329 CAA329:CAB329 CJW329:CJX329 CTS329:CTT329 DDO329:DDP329 DNK329:DNL329 DXG329:DXH329 EHC329:EHD329 EQY329:EQZ329 FAU329:FAV329 FKQ329:FKR329 FUM329:FUN329 GEI329:GEJ329 GOE329:GOF329 GYA329:GYB329 HHW329:HHX329 HRS329:HRT329 IBO329:IBP329 ILK329:ILL329 IVG329:IVH329 JFC329:JFD329 JOY329:JOZ329 JYU329:JYV329 KIQ329:KIR329 KSM329:KSN329 LCI329:LCJ329 LME329:LMF329 LWA329:LWB329 MFW329:MFX329 MPS329:MPT329 MZO329:MZP329 NJK329:NJL329 NTG329:NTH329 ODC329:ODD329 OMY329:OMZ329 OWU329:OWV329 PGQ329:PGR329 PQM329:PQN329 QAI329:QAJ329 QKE329:QKF329 QUA329:QUB329 RDW329:RDX329 RNS329:RNT329 RXO329:RXP329 SHK329:SHL329 SRG329:SRH329 TBC329:TBD329 TKY329:TKZ329 TUU329:TUV329 UEQ329:UER329 UOM329:UON329 UYI329:UYJ329 VIE329:VIF329 VSA329:VSB329 WBW329:WBX329 WLS329:WLT329 WVO329:WVP329 M329:N329 JG329:JH329 TC329:TD329 ACY329:ACZ329 AMU329:AMV329 AWQ329:AWR329 BGM329:BGN329 BQI329:BQJ329 CAE329:CAF329 CKA329:CKB329 CTW329:CTX329 DDS329:DDT329 DNO329:DNP329 DXK329:DXL329 EHG329:EHH329 ERC329:ERD329 FAY329:FAZ329 FKU329:FKV329 FUQ329:FUR329 GEM329:GEN329 GOI329:GOJ329 GYE329:GYF329 HIA329:HIB329 HRW329:HRX329 IBS329:IBT329 ILO329:ILP329 IVK329:IVL329 JFG329:JFH329 JPC329:JPD329 JYY329:JYZ329 KIU329:KIV329 KSQ329:KSR329 LCM329:LCN329 LMI329:LMJ329 LWE329:LWF329 MGA329:MGB329 MPW329:MPX329 MZS329:MZT329 NJO329:NJP329 NTK329:NTL329 ODG329:ODH329 ONC329:OND329 OWY329:OWZ329 PGU329:PGV329 PQQ329:PQR329 QAM329:QAN329 QKI329:QKJ329 QUE329:QUF329 REA329:REB329 RNW329:RNX329 RXS329:RXT329 SHO329:SHP329 SRK329:SRL329 TBG329:TBH329 TLC329:TLD329 TUY329:TUZ329 UEU329:UEV329 UOQ329:UOR329 UYM329:UYN329 VII329:VIJ329 VSE329:VSF329 WCA329:WCB329 WLW329:WLX329 WVS329:WVT329 X329:Y329 JR329:JS329 TN329:TO329 ADJ329:ADK329 ANF329:ANG329 AXB329:AXC329 BGX329:BGY329 BQT329:BQU329 CAP329:CAQ329 CKL329:CKM329 CUH329:CUI329 DED329:DEE329 DNZ329:DOA329 DXV329:DXW329 EHR329:EHS329 ERN329:ERO329 FBJ329:FBK329 FLF329:FLG329 FVB329:FVC329 GEX329:GEY329 GOT329:GOU329 GYP329:GYQ329 HIL329:HIM329 HSH329:HSI329 ICD329:ICE329 ILZ329:IMA329 IVV329:IVW329 JFR329:JFS329 JPN329:JPO329 JZJ329:JZK329 KJF329:KJG329 KTB329:KTC329 LCX329:LCY329 LMT329:LMU329 LWP329:LWQ329 MGL329:MGM329 MQH329:MQI329 NAD329:NAE329 NJZ329:NKA329 NTV329:NTW329 ODR329:ODS329 ONN329:ONO329 OXJ329:OXK329 PHF329:PHG329 PRB329:PRC329 QAX329:QAY329 QKT329:QKU329 QUP329:QUQ329 REL329:REM329 ROH329:ROI329 RYD329:RYE329 SHZ329:SIA329 SRV329:SRW329 TBR329:TBS329 TLN329:TLO329 TVJ329:TVK329 UFF329:UFG329 UPB329:UPC329 UYX329:UYY329 VIT329:VIU329 VSP329:VSQ329 WCL329:WCM329 WMH329:WMI329 WWD329:WWE329 I345:J345 JC345:JD345 SY345:SZ345 ACU345:ACV345 AMQ345:AMR345 AWM345:AWN345 BGI345:BGJ345 BQE345:BQF345 CAA345:CAB345 CJW345:CJX345 CTS345:CTT345 DDO345:DDP345 DNK345:DNL345 DXG345:DXH345 EHC345:EHD345 EQY345:EQZ345 FAU345:FAV345 FKQ345:FKR345 FUM345:FUN345 GEI345:GEJ345 GOE345:GOF345 GYA345:GYB345 HHW345:HHX345 HRS345:HRT345 IBO345:IBP345 ILK345:ILL345 IVG345:IVH345 JFC345:JFD345 JOY345:JOZ345 JYU345:JYV345 KIQ345:KIR345 KSM345:KSN345 LCI345:LCJ345 LME345:LMF345 LWA345:LWB345 MFW345:MFX345 MPS345:MPT345 MZO345:MZP345 NJK345:NJL345 NTG345:NTH345 ODC345:ODD345 OMY345:OMZ345 OWU345:OWV345 PGQ345:PGR345 PQM345:PQN345 QAI345:QAJ345 QKE345:QKF345 QUA345:QUB345 RDW345:RDX345 RNS345:RNT345 RXO345:RXP345 SHK345:SHL345 SRG345:SRH345 TBC345:TBD345 TKY345:TKZ345 TUU345:TUV345 UEQ345:UER345 UOM345:UON345 UYI345:UYJ345 VIE345:VIF345 VSA345:VSB345 WBW345:WBX345 WLS345:WLT345 WVO345:WVP345 M345:N345 JG345:JH345 TC345:TD345 ACY345:ACZ345 AMU345:AMV345 AWQ345:AWR345 BGM345:BGN345 BQI345:BQJ345 CAE345:CAF345 CKA345:CKB345 CTW345:CTX345 DDS345:DDT345 DNO345:DNP345 DXK345:DXL345 EHG345:EHH345 ERC345:ERD345 FAY345:FAZ345 FKU345:FKV345 FUQ345:FUR345 GEM345:GEN345 GOI345:GOJ345 GYE345:GYF345 HIA345:HIB345 HRW345:HRX345 IBS345:IBT345 ILO345:ILP345 IVK345:IVL345 JFG345:JFH345 JPC345:JPD345 JYY345:JYZ345 KIU345:KIV345 KSQ345:KSR345 LCM345:LCN345 LMI345:LMJ345 LWE345:LWF345 MGA345:MGB345 MPW345:MPX345 MZS345:MZT345 NJO345:NJP345 NTK345:NTL345 ODG345:ODH345 ONC345:OND345 OWY345:OWZ345 PGU345:PGV345 PQQ345:PQR345 QAM345:QAN345 QKI345:QKJ345 QUE345:QUF345 REA345:REB345 RNW345:RNX345 RXS345:RXT345 SHO345:SHP345 SRK345:SRL345 TBG345:TBH345 TLC345:TLD345 TUY345:TUZ345 UEU345:UEV345 UOQ345:UOR345 UYM345:UYN345 VII345:VIJ345 VSE345:VSF345 WCA345:WCB345 WLW345:WLX345 WVS345:WVT345 X345:Y345 JR345:JS345 TN345:TO345 ADJ345:ADK345 ANF345:ANG345 AXB345:AXC345 BGX345:BGY345 BQT345:BQU345 CAP345:CAQ345 CKL345:CKM345 CUH345:CUI345 DED345:DEE345 DNZ345:DOA345 DXV345:DXW345 EHR345:EHS345 ERN345:ERO345 FBJ345:FBK345 FLF345:FLG345 FVB345:FVC345 GEX345:GEY345 GOT345:GOU345 GYP345:GYQ345 HIL345:HIM345 HSH345:HSI345 ICD345:ICE345 ILZ345:IMA345 IVV345:IVW345 JFR345:JFS345 JPN345:JPO345 JZJ345:JZK345 KJF345:KJG345 KTB345:KTC345 LCX345:LCY345 LMT345:LMU345 LWP345:LWQ345 MGL345:MGM345 MQH345:MQI345 NAD345:NAE345 NJZ345:NKA345 NTV345:NTW345 ODR345:ODS345 ONN345:ONO345 OXJ345:OXK345 PHF345:PHG345 PRB345:PRC345 QAX345:QAY345 QKT345:QKU345 QUP345:QUQ345 REL345:REM345 ROH345:ROI345 RYD345:RYE345 SHZ345:SIA345 SRV345:SRW345 TBR345:TBS345 TLN345:TLO345 TVJ345:TVK345 UFF345:UFG345 UPB345:UPC345 UYX345:UYY345 VIT345:VIU345 VSP345:VSQ345 WCL345:WCM345 WMH345:WMI345 WWD345:WWE345 I362:J362 JC362:JD362 SY362:SZ362 ACU362:ACV362 AMQ362:AMR362 AWM362:AWN362 BGI362:BGJ362 BQE362:BQF362 CAA362:CAB362 CJW362:CJX362 CTS362:CTT362 DDO362:DDP362 DNK362:DNL362 DXG362:DXH362 EHC362:EHD362 EQY362:EQZ362 FAU362:FAV362 FKQ362:FKR362 FUM362:FUN362 GEI362:GEJ362 GOE362:GOF362 GYA362:GYB362 HHW362:HHX362 HRS362:HRT362 IBO362:IBP362 ILK362:ILL362 IVG362:IVH362 JFC362:JFD362 JOY362:JOZ362 JYU362:JYV362 KIQ362:KIR362 KSM362:KSN362 LCI362:LCJ362 LME362:LMF362 LWA362:LWB362 MFW362:MFX362 MPS362:MPT362 MZO362:MZP362 NJK362:NJL362 NTG362:NTH362 ODC362:ODD362 OMY362:OMZ362 OWU362:OWV362 PGQ362:PGR362 PQM362:PQN362 QAI362:QAJ362 QKE362:QKF362 QUA362:QUB362 RDW362:RDX362 RNS362:RNT362 RXO362:RXP362 SHK362:SHL362 SRG362:SRH362 TBC362:TBD362 TKY362:TKZ362 TUU362:TUV362 UEQ362:UER362 UOM362:UON362 UYI362:UYJ362 VIE362:VIF362 VSA362:VSB362 WBW362:WBX362 WLS362:WLT362 WVO362:WVP362 M362:N362 JG362:JH362 TC362:TD362 ACY362:ACZ362 AMU362:AMV362 AWQ362:AWR362 BGM362:BGN362 BQI362:BQJ362 CAE362:CAF362 CKA362:CKB362 CTW362:CTX362 DDS362:DDT362 DNO362:DNP362 DXK362:DXL362 EHG362:EHH362 ERC362:ERD362 FAY362:FAZ362 FKU362:FKV362 FUQ362:FUR362 GEM362:GEN362 GOI362:GOJ362 GYE362:GYF362 HIA362:HIB362 HRW362:HRX362 IBS362:IBT362 ILO362:ILP362 IVK362:IVL362 JFG362:JFH362 JPC362:JPD362 JYY362:JYZ362 KIU362:KIV362 KSQ362:KSR362 LCM362:LCN362 LMI362:LMJ362 LWE362:LWF362 MGA362:MGB362 MPW362:MPX362 MZS362:MZT362 NJO362:NJP362 NTK362:NTL362 ODG362:ODH362 ONC362:OND362 OWY362:OWZ362 PGU362:PGV362 PQQ362:PQR362 QAM362:QAN362 QKI362:QKJ362 QUE362:QUF362 REA362:REB362 RNW362:RNX362 RXS362:RXT362 SHO362:SHP362 SRK362:SRL362 TBG362:TBH362 TLC362:TLD362 TUY362:TUZ362 UEU362:UEV362 UOQ362:UOR362 UYM362:UYN362 VII362:VIJ362 VSE362:VSF362 WCA362:WCB362 WLW362:WLX362 WVS362:WVT362 X362:Y362 JR362:JS362 TN362:TO362 ADJ362:ADK362 ANF362:ANG362 AXB362:AXC362 BGX362:BGY362 BQT362:BQU362 CAP362:CAQ362 CKL362:CKM362 CUH362:CUI362 DED362:DEE362 DNZ362:DOA362 DXV362:DXW362 EHR362:EHS362 ERN362:ERO362 FBJ362:FBK362 FLF362:FLG362 FVB362:FVC362 GEX362:GEY362 GOT362:GOU362 GYP362:GYQ362 HIL362:HIM362 HSH362:HSI362 ICD362:ICE362 ILZ362:IMA362 IVV362:IVW362 JFR362:JFS362 JPN362:JPO362 JZJ362:JZK362 KJF362:KJG362 KTB362:KTC362 LCX362:LCY362 LMT362:LMU362 LWP362:LWQ362 MGL362:MGM362 MQH362:MQI362 NAD362:NAE362 NJZ362:NKA362 NTV362:NTW362 ODR362:ODS362 ONN362:ONO362 OXJ362:OXK362 PHF362:PHG362 PRB362:PRC362 QAX362:QAY362 QKT362:QKU362 QUP362:QUQ362 REL362:REM362 ROH362:ROI362 RYD362:RYE362 SHZ362:SIA362 SRV362:SRW362 TBR362:TBS362 TLN362:TLO362 TVJ362:TVK362 UFF362:UFG362 UPB362:UPC362 UYX362:UYY362 VIT362:VIU362 VSP362:VSQ362 WCL362:WCM362 WMH362:WMI362 WWD362:WWE362 I379:J379 JC379:JD379 SY379:SZ379 ACU379:ACV379 AMQ379:AMR379 AWM379:AWN379 BGI379:BGJ379 BQE379:BQF379 CAA379:CAB379 CJW379:CJX379 CTS379:CTT379 DDO379:DDP379 DNK379:DNL379 DXG379:DXH379 EHC379:EHD379 EQY379:EQZ379 FAU379:FAV379 FKQ379:FKR379 FUM379:FUN379 GEI379:GEJ379 GOE379:GOF379 GYA379:GYB379 HHW379:HHX379 HRS379:HRT379 IBO379:IBP379 ILK379:ILL379 IVG379:IVH379 JFC379:JFD379 JOY379:JOZ379 JYU379:JYV379 KIQ379:KIR379 KSM379:KSN379 LCI379:LCJ379 LME379:LMF379 LWA379:LWB379 MFW379:MFX379 MPS379:MPT379 MZO379:MZP379 NJK379:NJL379 NTG379:NTH379 ODC379:ODD379 OMY379:OMZ379 OWU379:OWV379 PGQ379:PGR379 PQM379:PQN379 QAI379:QAJ379 QKE379:QKF379 QUA379:QUB379 RDW379:RDX379 RNS379:RNT379 RXO379:RXP379 SHK379:SHL379 SRG379:SRH379 TBC379:TBD379 TKY379:TKZ379 TUU379:TUV379 UEQ379:UER379 UOM379:UON379 UYI379:UYJ379 VIE379:VIF379 VSA379:VSB379 WBW379:WBX379 WLS379:WLT379 WVO379:WVP379 M379:N379 JG379:JH379 TC379:TD379 ACY379:ACZ379 AMU379:AMV379 AWQ379:AWR379 BGM379:BGN379 BQI379:BQJ379 CAE379:CAF379 CKA379:CKB379 CTW379:CTX379 DDS379:DDT379 DNO379:DNP379 DXK379:DXL379 EHG379:EHH379 ERC379:ERD379 FAY379:FAZ379 FKU379:FKV379 FUQ379:FUR379 GEM379:GEN379 GOI379:GOJ379 GYE379:GYF379 HIA379:HIB379 HRW379:HRX379 IBS379:IBT379 ILO379:ILP379 IVK379:IVL379 JFG379:JFH379 JPC379:JPD379 JYY379:JYZ379 KIU379:KIV379 KSQ379:KSR379 LCM379:LCN379 LMI379:LMJ379 LWE379:LWF379 MGA379:MGB379 MPW379:MPX379 MZS379:MZT379 NJO379:NJP379 NTK379:NTL379 ODG379:ODH379 ONC379:OND379 OWY379:OWZ379 PGU379:PGV379 PQQ379:PQR379 QAM379:QAN379 QKI379:QKJ379 QUE379:QUF379 REA379:REB379 RNW379:RNX379 RXS379:RXT379 SHO379:SHP379 SRK379:SRL379 TBG379:TBH379 TLC379:TLD379 TUY379:TUZ379 UEU379:UEV379 UOQ379:UOR379 UYM379:UYN379 VII379:VIJ379 VSE379:VSF379 WCA379:WCB379 WLW379:WLX379 WVS379:WVT379 X379:Y379 JR379:JS379 TN379:TO379 ADJ379:ADK379 ANF379:ANG379 AXB379:AXC379 BGX379:BGY379 BQT379:BQU379 CAP379:CAQ379 CKL379:CKM379 CUH379:CUI379 DED379:DEE379 DNZ379:DOA379 DXV379:DXW379 EHR379:EHS379 ERN379:ERO379 FBJ379:FBK379 FLF379:FLG379 FVB379:FVC379 GEX379:GEY379 GOT379:GOU379 GYP379:GYQ379 HIL379:HIM379 HSH379:HSI379 ICD379:ICE379 ILZ379:IMA379 IVV379:IVW379 JFR379:JFS379 JPN379:JPO379 JZJ379:JZK379 KJF379:KJG379 KTB379:KTC379 LCX379:LCY379 LMT379:LMU379 LWP379:LWQ379 MGL379:MGM379 MQH379:MQI379 NAD379:NAE379 NJZ379:NKA379 NTV379:NTW379 ODR379:ODS379 ONN379:ONO379 OXJ379:OXK379 PHF379:PHG379 PRB379:PRC379 QAX379:QAY379 QKT379:QKU379 QUP379:QUQ379 REL379:REM379 ROH379:ROI379 RYD379:RYE379 SHZ379:SIA379 SRV379:SRW379 TBR379:TBS379 TLN379:TLO379 TVJ379:TVK379 UFF379:UFG379 UPB379:UPC379 UYX379:UYY379 VIT379:VIU379 VSP379:VSQ379 WCL379:WCM379 WMH379:WMI379 WWD379:WWE379 I396:J396 JC396:JD396 SY396:SZ396 ACU396:ACV396 AMQ396:AMR396 AWM396:AWN396 BGI396:BGJ396 BQE396:BQF396 CAA396:CAB396 CJW396:CJX396 CTS396:CTT396 DDO396:DDP396 DNK396:DNL396 DXG396:DXH396 EHC396:EHD396 EQY396:EQZ396 FAU396:FAV396 FKQ396:FKR396 FUM396:FUN396 GEI396:GEJ396 GOE396:GOF396 GYA396:GYB396 HHW396:HHX396 HRS396:HRT396 IBO396:IBP396 ILK396:ILL396 IVG396:IVH396 JFC396:JFD396 JOY396:JOZ396 JYU396:JYV396 KIQ396:KIR396 KSM396:KSN396 LCI396:LCJ396 LME396:LMF396 LWA396:LWB396 MFW396:MFX396 MPS396:MPT396 MZO396:MZP396 NJK396:NJL396 NTG396:NTH396 ODC396:ODD396 OMY396:OMZ396 OWU396:OWV396 PGQ396:PGR396 PQM396:PQN396 QAI396:QAJ396 QKE396:QKF396 QUA396:QUB396 RDW396:RDX396 RNS396:RNT396 RXO396:RXP396 SHK396:SHL396 SRG396:SRH396 TBC396:TBD396 TKY396:TKZ396 TUU396:TUV396 UEQ396:UER396 UOM396:UON396 UYI396:UYJ396 VIE396:VIF396 VSA396:VSB396 WBW396:WBX396 WLS396:WLT396 WVO396:WVP396 M396:N396 JG396:JH396 TC396:TD396 ACY396:ACZ396 AMU396:AMV396 AWQ396:AWR396 BGM396:BGN396 BQI396:BQJ396 CAE396:CAF396 CKA396:CKB396 CTW396:CTX396 DDS396:DDT396 DNO396:DNP396 DXK396:DXL396 EHG396:EHH396 ERC396:ERD396 FAY396:FAZ396 FKU396:FKV396 FUQ396:FUR396 GEM396:GEN396 GOI396:GOJ396 GYE396:GYF396 HIA396:HIB396 HRW396:HRX396 IBS396:IBT396 ILO396:ILP396 IVK396:IVL396 JFG396:JFH396 JPC396:JPD396 JYY396:JYZ396 KIU396:KIV396 KSQ396:KSR396 LCM396:LCN396 LMI396:LMJ396 LWE396:LWF396 MGA396:MGB396 MPW396:MPX396 MZS396:MZT396 NJO396:NJP396 NTK396:NTL396 ODG396:ODH396 ONC396:OND396 OWY396:OWZ396 PGU396:PGV396 PQQ396:PQR396 QAM396:QAN396 QKI396:QKJ396 QUE396:QUF396 REA396:REB396 RNW396:RNX396 RXS396:RXT396 SHO396:SHP396 SRK396:SRL396 TBG396:TBH396 TLC396:TLD396 TUY396:TUZ396 UEU396:UEV396 UOQ396:UOR396 UYM396:UYN396 VII396:VIJ396 VSE396:VSF396 WCA396:WCB396 WLW396:WLX396 WVS396:WVT396 X396:Y396 JR396:JS396 TN396:TO396 ADJ396:ADK396 ANF396:ANG396 AXB396:AXC396 BGX396:BGY396 BQT396:BQU396 CAP396:CAQ396 CKL396:CKM396 CUH396:CUI396 DED396:DEE396 DNZ396:DOA396 DXV396:DXW396 EHR396:EHS396 ERN396:ERO396 FBJ396:FBK396 FLF396:FLG396 FVB396:FVC396 GEX396:GEY396 GOT396:GOU396 GYP396:GYQ396 HIL396:HIM396 HSH396:HSI396 ICD396:ICE396 ILZ396:IMA396 IVV396:IVW396 JFR396:JFS396 JPN396:JPO396 JZJ396:JZK396 KJF396:KJG396 KTB396:KTC396 LCX396:LCY396 LMT396:LMU396 LWP396:LWQ396 MGL396:MGM396 MQH396:MQI396 NAD396:NAE396 NJZ396:NKA396 NTV396:NTW396 ODR396:ODS396 ONN396:ONO396 OXJ396:OXK396 PHF396:PHG396 PRB396:PRC396 QAX396:QAY396 QKT396:QKU396 QUP396:QUQ396 REL396:REM396 ROH396:ROI396 RYD396:RYE396 SHZ396:SIA396 SRV396:SRW396 TBR396:TBS396 TLN396:TLO396 TVJ396:TVK396 UFF396:UFG396 UPB396:UPC396 UYX396:UYY396 VIT396:VIU396 VSP396:VSQ396 WCL396:WCM396 WMH396:WMI396 WWD396:WWE396 I412:J412 JC412:JD412 SY412:SZ412 ACU412:ACV412 AMQ412:AMR412 AWM412:AWN412 BGI412:BGJ412 BQE412:BQF412 CAA412:CAB412 CJW412:CJX412 CTS412:CTT412 DDO412:DDP412 DNK412:DNL412 DXG412:DXH412 EHC412:EHD412 EQY412:EQZ412 FAU412:FAV412 FKQ412:FKR412 FUM412:FUN412 GEI412:GEJ412 GOE412:GOF412 GYA412:GYB412 HHW412:HHX412 HRS412:HRT412 IBO412:IBP412 ILK412:ILL412 IVG412:IVH412 JFC412:JFD412 JOY412:JOZ412 JYU412:JYV412 KIQ412:KIR412 KSM412:KSN412 LCI412:LCJ412 LME412:LMF412 LWA412:LWB412 MFW412:MFX412 MPS412:MPT412 MZO412:MZP412 NJK412:NJL412 NTG412:NTH412 ODC412:ODD412 OMY412:OMZ412 OWU412:OWV412 PGQ412:PGR412 PQM412:PQN412 QAI412:QAJ412 QKE412:QKF412 QUA412:QUB412 RDW412:RDX412 RNS412:RNT412 RXO412:RXP412 SHK412:SHL412 SRG412:SRH412 TBC412:TBD412 TKY412:TKZ412 TUU412:TUV412 UEQ412:UER412 UOM412:UON412 UYI412:UYJ412 VIE412:VIF412 VSA412:VSB412 WBW412:WBX412 WLS412:WLT412 WVO412:WVP412 M412:N412 JG412:JH412 TC412:TD412 ACY412:ACZ412 AMU412:AMV412 AWQ412:AWR412 BGM412:BGN412 BQI412:BQJ412 CAE412:CAF412 CKA412:CKB412 CTW412:CTX412 DDS412:DDT412 DNO412:DNP412 DXK412:DXL412 EHG412:EHH412 ERC412:ERD412 FAY412:FAZ412 FKU412:FKV412 FUQ412:FUR412 GEM412:GEN412 GOI412:GOJ412 GYE412:GYF412 HIA412:HIB412 HRW412:HRX412 IBS412:IBT412 ILO412:ILP412 IVK412:IVL412 JFG412:JFH412 JPC412:JPD412 JYY412:JYZ412 KIU412:KIV412 KSQ412:KSR412 LCM412:LCN412 LMI412:LMJ412 LWE412:LWF412 MGA412:MGB412 MPW412:MPX412 MZS412:MZT412 NJO412:NJP412 NTK412:NTL412 ODG412:ODH412 ONC412:OND412 OWY412:OWZ412 PGU412:PGV412 PQQ412:PQR412 QAM412:QAN412 QKI412:QKJ412 QUE412:QUF412 REA412:REB412 RNW412:RNX412 RXS412:RXT412 SHO412:SHP412 SRK412:SRL412 TBG412:TBH412 TLC412:TLD412 TUY412:TUZ412 UEU412:UEV412 UOQ412:UOR412 UYM412:UYN412 VII412:VIJ412 VSE412:VSF412 WCA412:WCB412 WLW412:WLX412 WVS412:WVT412 X412:Y412 JR412:JS412 TN412:TO412 ADJ412:ADK412 ANF412:ANG412 AXB412:AXC412 BGX412:BGY412 BQT412:BQU412 CAP412:CAQ412 CKL412:CKM412 CUH412:CUI412 DED412:DEE412 DNZ412:DOA412 DXV412:DXW412 EHR412:EHS412 ERN412:ERO412 FBJ412:FBK412 FLF412:FLG412 FVB412:FVC412 GEX412:GEY412 GOT412:GOU412 GYP412:GYQ412 HIL412:HIM412 HSH412:HSI412 ICD412:ICE412 ILZ412:IMA412 IVV412:IVW412 JFR412:JFS412 JPN412:JPO412 JZJ412:JZK412 KJF412:KJG412 KTB412:KTC412 LCX412:LCY412 LMT412:LMU412 LWP412:LWQ412 MGL412:MGM412 MQH412:MQI412 NAD412:NAE412 NJZ412:NKA412 NTV412:NTW412 ODR412:ODS412 ONN412:ONO412 OXJ412:OXK412 PHF412:PHG412 PRB412:PRC412 QAX412:QAY412 QKT412:QKU412 QUP412:QUQ412 REL412:REM412 ROH412:ROI412 RYD412:RYE412 SHZ412:SIA412 SRV412:SRW412 TBR412:TBS412 TLN412:TLO412 TVJ412:TVK412 UFF412:UFG412 UPB412:UPC412 UYX412:UYY412 VIT412:VIU412 VSP412:VSQ412 WCL412:WCM412 WMH412:WMI412 WWD412:WWE412 I429:J429 JC429:JD429 SY429:SZ429 ACU429:ACV429 AMQ429:AMR429 AWM429:AWN429 BGI429:BGJ429 BQE429:BQF429 CAA429:CAB429 CJW429:CJX429 CTS429:CTT429 DDO429:DDP429 DNK429:DNL429 DXG429:DXH429 EHC429:EHD429 EQY429:EQZ429 FAU429:FAV429 FKQ429:FKR429 FUM429:FUN429 GEI429:GEJ429 GOE429:GOF429 GYA429:GYB429 HHW429:HHX429 HRS429:HRT429 IBO429:IBP429 ILK429:ILL429 IVG429:IVH429 JFC429:JFD429 JOY429:JOZ429 JYU429:JYV429 KIQ429:KIR429 KSM429:KSN429 LCI429:LCJ429 LME429:LMF429 LWA429:LWB429 MFW429:MFX429 MPS429:MPT429 MZO429:MZP429 NJK429:NJL429 NTG429:NTH429 ODC429:ODD429 OMY429:OMZ429 OWU429:OWV429 PGQ429:PGR429 PQM429:PQN429 QAI429:QAJ429 QKE429:QKF429 QUA429:QUB429 RDW429:RDX429 RNS429:RNT429 RXO429:RXP429 SHK429:SHL429 SRG429:SRH429 TBC429:TBD429 TKY429:TKZ429 TUU429:TUV429 UEQ429:UER429 UOM429:UON429 UYI429:UYJ429 VIE429:VIF429 VSA429:VSB429 WBW429:WBX429 WLS429:WLT429 WVO429:WVP429 M429:N429 JG429:JH429 TC429:TD429 ACY429:ACZ429 AMU429:AMV429 AWQ429:AWR429 BGM429:BGN429 BQI429:BQJ429 CAE429:CAF429 CKA429:CKB429 CTW429:CTX429 DDS429:DDT429 DNO429:DNP429 DXK429:DXL429 EHG429:EHH429 ERC429:ERD429 FAY429:FAZ429 FKU429:FKV429 FUQ429:FUR429 GEM429:GEN429 GOI429:GOJ429 GYE429:GYF429 HIA429:HIB429 HRW429:HRX429 IBS429:IBT429 ILO429:ILP429 IVK429:IVL429 JFG429:JFH429 JPC429:JPD429 JYY429:JYZ429 KIU429:KIV429 KSQ429:KSR429 LCM429:LCN429 LMI429:LMJ429 LWE429:LWF429 MGA429:MGB429 MPW429:MPX429 MZS429:MZT429 NJO429:NJP429 NTK429:NTL429 ODG429:ODH429 ONC429:OND429 OWY429:OWZ429 PGU429:PGV429 PQQ429:PQR429 QAM429:QAN429 QKI429:QKJ429 QUE429:QUF429 REA429:REB429 RNW429:RNX429 RXS429:RXT429 SHO429:SHP429 SRK429:SRL429 TBG429:TBH429 TLC429:TLD429 TUY429:TUZ429 UEU429:UEV429 UOQ429:UOR429 UYM429:UYN429 VII429:VIJ429 VSE429:VSF429 WCA429:WCB429 WLW429:WLX429 WVS429:WVT429 X429:Y429 JR429:JS429 TN429:TO429 ADJ429:ADK429 ANF429:ANG429 AXB429:AXC429 BGX429:BGY429 BQT429:BQU429 CAP429:CAQ429 CKL429:CKM429 CUH429:CUI429 DED429:DEE429 DNZ429:DOA429 DXV429:DXW429 EHR429:EHS429 ERN429:ERO429 FBJ429:FBK429 FLF429:FLG429 FVB429:FVC429 GEX429:GEY429 GOT429:GOU429 GYP429:GYQ429 HIL429:HIM429 HSH429:HSI429 ICD429:ICE429 ILZ429:IMA429 IVV429:IVW429 JFR429:JFS429 JPN429:JPO429 JZJ429:JZK429 KJF429:KJG429 KTB429:KTC429 LCX429:LCY429 LMT429:LMU429 LWP429:LWQ429 MGL429:MGM429 MQH429:MQI429 NAD429:NAE429 NJZ429:NKA429 NTV429:NTW429 ODR429:ODS429 ONN429:ONO429 OXJ429:OXK429 PHF429:PHG429 PRB429:PRC429 QAX429:QAY429 QKT429:QKU429 QUP429:QUQ429 REL429:REM429 ROH429:ROI429 RYD429:RYE429 SHZ429:SIA429 SRV429:SRW429 TBR429:TBS429 TLN429:TLO429 TVJ429:TVK429 UFF429:UFG429 UPB429:UPC429 UYX429:UYY429 VIT429:VIU429 VSP429:VSQ429 WCL429:WCM429 WMH429:WMI429 WWD429:WWE429 I445:J445 JC445:JD445 SY445:SZ445 ACU445:ACV445 AMQ445:AMR445 AWM445:AWN445 BGI445:BGJ445 BQE445:BQF445 CAA445:CAB445 CJW445:CJX445 CTS445:CTT445 DDO445:DDP445 DNK445:DNL445 DXG445:DXH445 EHC445:EHD445 EQY445:EQZ445 FAU445:FAV445 FKQ445:FKR445 FUM445:FUN445 GEI445:GEJ445 GOE445:GOF445 GYA445:GYB445 HHW445:HHX445 HRS445:HRT445 IBO445:IBP445 ILK445:ILL445 IVG445:IVH445 JFC445:JFD445 JOY445:JOZ445 JYU445:JYV445 KIQ445:KIR445 KSM445:KSN445 LCI445:LCJ445 LME445:LMF445 LWA445:LWB445 MFW445:MFX445 MPS445:MPT445 MZO445:MZP445 NJK445:NJL445 NTG445:NTH445 ODC445:ODD445 OMY445:OMZ445 OWU445:OWV445 PGQ445:PGR445 PQM445:PQN445 QAI445:QAJ445 QKE445:QKF445 QUA445:QUB445 RDW445:RDX445 RNS445:RNT445 RXO445:RXP445 SHK445:SHL445 SRG445:SRH445 TBC445:TBD445 TKY445:TKZ445 TUU445:TUV445 UEQ445:UER445 UOM445:UON445 UYI445:UYJ445 VIE445:VIF445 VSA445:VSB445 WBW445:WBX445 WLS445:WLT445 WVO445:WVP445 M445:N445 JG445:JH445 TC445:TD445 ACY445:ACZ445 AMU445:AMV445 AWQ445:AWR445 BGM445:BGN445 BQI445:BQJ445 CAE445:CAF445 CKA445:CKB445 CTW445:CTX445 DDS445:DDT445 DNO445:DNP445 DXK445:DXL445 EHG445:EHH445 ERC445:ERD445 FAY445:FAZ445 FKU445:FKV445 FUQ445:FUR445 GEM445:GEN445 GOI445:GOJ445 GYE445:GYF445 HIA445:HIB445 HRW445:HRX445 IBS445:IBT445 ILO445:ILP445 IVK445:IVL445 JFG445:JFH445 JPC445:JPD445 JYY445:JYZ445 KIU445:KIV445 KSQ445:KSR445 LCM445:LCN445 LMI445:LMJ445 LWE445:LWF445 MGA445:MGB445 MPW445:MPX445 MZS445:MZT445 NJO445:NJP445 NTK445:NTL445 ODG445:ODH445 ONC445:OND445 OWY445:OWZ445 PGU445:PGV445 PQQ445:PQR445 QAM445:QAN445 QKI445:QKJ445 QUE445:QUF445 REA445:REB445 RNW445:RNX445 RXS445:RXT445 SHO445:SHP445 SRK445:SRL445 TBG445:TBH445 TLC445:TLD445 TUY445:TUZ445 UEU445:UEV445 UOQ445:UOR445 UYM445:UYN445 VII445:VIJ445 VSE445:VSF445 WCA445:WCB445 WLW445:WLX445 WVS445:WVT445 X445:Y445 JR445:JS445 TN445:TO445 ADJ445:ADK445 ANF445:ANG445 AXB445:AXC445 BGX445:BGY445 BQT445:BQU445 CAP445:CAQ445 CKL445:CKM445 CUH445:CUI445 DED445:DEE445 DNZ445:DOA445 DXV445:DXW445 EHR445:EHS445 ERN445:ERO445 FBJ445:FBK445 FLF445:FLG445 FVB445:FVC445 GEX445:GEY445 GOT445:GOU445 GYP445:GYQ445 HIL445:HIM445 HSH445:HSI445 ICD445:ICE445 ILZ445:IMA445 IVV445:IVW445 JFR445:JFS445 JPN445:JPO445 JZJ445:JZK445 KJF445:KJG445 KTB445:KTC445 LCX445:LCY445 LMT445:LMU445 LWP445:LWQ445 MGL445:MGM445 MQH445:MQI445 NAD445:NAE445 NJZ445:NKA445 NTV445:NTW445 ODR445:ODS445 ONN445:ONO445 OXJ445:OXK445 PHF445:PHG445 PRB445:PRC445 QAX445:QAY445 QKT445:QKU445 QUP445:QUQ445 REL445:REM445 ROH445:ROI445 RYD445:RYE445 SHZ445:SIA445 SRV445:SRW445 TBR445:TBS445 TLN445:TLO445 TVJ445:TVK445 UFF445:UFG445 UPB445:UPC445 UYX445:UYY445 VIT445:VIU445 VSP445:VSQ445 WCL445:WCM445 WMH445:WMI445 WWD445:WWE445 I462:J462 JC462:JD462 SY462:SZ462 ACU462:ACV462 AMQ462:AMR462 AWM462:AWN462 BGI462:BGJ462 BQE462:BQF462 CAA462:CAB462 CJW462:CJX462 CTS462:CTT462 DDO462:DDP462 DNK462:DNL462 DXG462:DXH462 EHC462:EHD462 EQY462:EQZ462 FAU462:FAV462 FKQ462:FKR462 FUM462:FUN462 GEI462:GEJ462 GOE462:GOF462 GYA462:GYB462 HHW462:HHX462 HRS462:HRT462 IBO462:IBP462 ILK462:ILL462 IVG462:IVH462 JFC462:JFD462 JOY462:JOZ462 JYU462:JYV462 KIQ462:KIR462 KSM462:KSN462 LCI462:LCJ462 LME462:LMF462 LWA462:LWB462 MFW462:MFX462 MPS462:MPT462 MZO462:MZP462 NJK462:NJL462 NTG462:NTH462 ODC462:ODD462 OMY462:OMZ462 OWU462:OWV462 PGQ462:PGR462 PQM462:PQN462 QAI462:QAJ462 QKE462:QKF462 QUA462:QUB462 RDW462:RDX462 RNS462:RNT462 RXO462:RXP462 SHK462:SHL462 SRG462:SRH462 TBC462:TBD462 TKY462:TKZ462 TUU462:TUV462 UEQ462:UER462 UOM462:UON462 UYI462:UYJ462 VIE462:VIF462 VSA462:VSB462 WBW462:WBX462 WLS462:WLT462 WVO462:WVP462 M462:N462 JG462:JH462 TC462:TD462 ACY462:ACZ462 AMU462:AMV462 AWQ462:AWR462 BGM462:BGN462 BQI462:BQJ462 CAE462:CAF462 CKA462:CKB462 CTW462:CTX462 DDS462:DDT462 DNO462:DNP462 DXK462:DXL462 EHG462:EHH462 ERC462:ERD462 FAY462:FAZ462 FKU462:FKV462 FUQ462:FUR462 GEM462:GEN462 GOI462:GOJ462 GYE462:GYF462 HIA462:HIB462 HRW462:HRX462 IBS462:IBT462 ILO462:ILP462 IVK462:IVL462 JFG462:JFH462 JPC462:JPD462 JYY462:JYZ462 KIU462:KIV462 KSQ462:KSR462 LCM462:LCN462 LMI462:LMJ462 LWE462:LWF462 MGA462:MGB462 MPW462:MPX462 MZS462:MZT462 NJO462:NJP462 NTK462:NTL462 ODG462:ODH462 ONC462:OND462 OWY462:OWZ462 PGU462:PGV462 PQQ462:PQR462 QAM462:QAN462 QKI462:QKJ462 QUE462:QUF462 REA462:REB462 RNW462:RNX462 RXS462:RXT462 SHO462:SHP462 SRK462:SRL462 TBG462:TBH462 TLC462:TLD462 TUY462:TUZ462 UEU462:UEV462 UOQ462:UOR462 UYM462:UYN462 VII462:VIJ462 VSE462:VSF462 WCA462:WCB462 WLW462:WLX462 WVS462:WVT462 X462:Y462 JR462:JS462 TN462:TO462 ADJ462:ADK462 ANF462:ANG462 AXB462:AXC462 BGX462:BGY462 BQT462:BQU462 CAP462:CAQ462 CKL462:CKM462 CUH462:CUI462 DED462:DEE462 DNZ462:DOA462 DXV462:DXW462 EHR462:EHS462 ERN462:ERO462 FBJ462:FBK462 FLF462:FLG462 FVB462:FVC462 GEX462:GEY462 GOT462:GOU462 GYP462:GYQ462 HIL462:HIM462 HSH462:HSI462 ICD462:ICE462 ILZ462:IMA462 IVV462:IVW462 JFR462:JFS462 JPN462:JPO462 JZJ462:JZK462 KJF462:KJG462 KTB462:KTC462 LCX462:LCY462 LMT462:LMU462 LWP462:LWQ462 MGL462:MGM462 MQH462:MQI462 NAD462:NAE462 NJZ462:NKA462 NTV462:NTW462 ODR462:ODS462 ONN462:ONO462 OXJ462:OXK462 PHF462:PHG462 PRB462:PRC462 QAX462:QAY462 QKT462:QKU462 QUP462:QUQ462 REL462:REM462 ROH462:ROI462 RYD462:RYE462 SHZ462:SIA462 SRV462:SRW462 TBR462:TBS462 TLN462:TLO462 TVJ462:TVK462 UFF462:UFG462 UPB462:UPC462 UYX462:UYY462 VIT462:VIU462 VSP462:VSQ462 WCL462:WCM462 WMH462:WMI462 WWD462:WWE462 I478:J478 JC478:JD478 SY478:SZ478 ACU478:ACV478 AMQ478:AMR478 AWM478:AWN478 BGI478:BGJ478 BQE478:BQF478 CAA478:CAB478 CJW478:CJX478 CTS478:CTT478 DDO478:DDP478 DNK478:DNL478 DXG478:DXH478 EHC478:EHD478 EQY478:EQZ478 FAU478:FAV478 FKQ478:FKR478 FUM478:FUN478 GEI478:GEJ478 GOE478:GOF478 GYA478:GYB478 HHW478:HHX478 HRS478:HRT478 IBO478:IBP478 ILK478:ILL478 IVG478:IVH478 JFC478:JFD478 JOY478:JOZ478 JYU478:JYV478 KIQ478:KIR478 KSM478:KSN478 LCI478:LCJ478 LME478:LMF478 LWA478:LWB478 MFW478:MFX478 MPS478:MPT478 MZO478:MZP478 NJK478:NJL478 NTG478:NTH478 ODC478:ODD478 OMY478:OMZ478 OWU478:OWV478 PGQ478:PGR478 PQM478:PQN478 QAI478:QAJ478 QKE478:QKF478 QUA478:QUB478 RDW478:RDX478 RNS478:RNT478 RXO478:RXP478 SHK478:SHL478 SRG478:SRH478 TBC478:TBD478 TKY478:TKZ478 TUU478:TUV478 UEQ478:UER478 UOM478:UON478 UYI478:UYJ478 VIE478:VIF478 VSA478:VSB478 WBW478:WBX478 WLS478:WLT478 WVO478:WVP478 M478:N478 JG478:JH478 TC478:TD478 ACY478:ACZ478 AMU478:AMV478 AWQ478:AWR478 BGM478:BGN478 BQI478:BQJ478 CAE478:CAF478 CKA478:CKB478 CTW478:CTX478 DDS478:DDT478 DNO478:DNP478 DXK478:DXL478 EHG478:EHH478 ERC478:ERD478 FAY478:FAZ478 FKU478:FKV478 FUQ478:FUR478 GEM478:GEN478 GOI478:GOJ478 GYE478:GYF478 HIA478:HIB478 HRW478:HRX478 IBS478:IBT478 ILO478:ILP478 IVK478:IVL478 JFG478:JFH478 JPC478:JPD478 JYY478:JYZ478 KIU478:KIV478 KSQ478:KSR478 LCM478:LCN478 LMI478:LMJ478 LWE478:LWF478 MGA478:MGB478 MPW478:MPX478 MZS478:MZT478 NJO478:NJP478 NTK478:NTL478 ODG478:ODH478 ONC478:OND478 OWY478:OWZ478 PGU478:PGV478 PQQ478:PQR478 QAM478:QAN478 QKI478:QKJ478 QUE478:QUF478 REA478:REB478 RNW478:RNX478 RXS478:RXT478 SHO478:SHP478 SRK478:SRL478 TBG478:TBH478 TLC478:TLD478 TUY478:TUZ478 UEU478:UEV478 UOQ478:UOR478 UYM478:UYN478 VII478:VIJ478 VSE478:VSF478 WCA478:WCB478 WLW478:WLX478 WVS478:WVT478 X478:Y478 JR478:JS478 TN478:TO478 ADJ478:ADK478 ANF478:ANG478 AXB478:AXC478 BGX478:BGY478 BQT478:BQU478 CAP478:CAQ478 CKL478:CKM478 CUH478:CUI478 DED478:DEE478 DNZ478:DOA478 DXV478:DXW478 EHR478:EHS478 ERN478:ERO478 FBJ478:FBK478 FLF478:FLG478 FVB478:FVC478 GEX478:GEY478 GOT478:GOU478 GYP478:GYQ478 HIL478:HIM478 HSH478:HSI478 ICD478:ICE478 ILZ478:IMA478 IVV478:IVW478 JFR478:JFS478 JPN478:JPO478 JZJ478:JZK478 KJF478:KJG478 KTB478:KTC478 LCX478:LCY478 LMT478:LMU478 LWP478:LWQ478 MGL478:MGM478 MQH478:MQI478 NAD478:NAE478 NJZ478:NKA478 NTV478:NTW478 ODR478:ODS478 ONN478:ONO478 OXJ478:OXK478 PHF478:PHG478 PRB478:PRC478 QAX478:QAY478 QKT478:QKU478 QUP478:QUQ478 REL478:REM478 ROH478:ROI478 RYD478:RYE478 SHZ478:SIA478 SRV478:SRW478 TBR478:TBS478 TLN478:TLO478 TVJ478:TVK478 UFF478:UFG478 UPB478:UPC478 UYX478:UYY478 VIT478:VIU478 VSP478:VSQ478 WCL478:WCM478 WMH478:WMI478 WWD478:WWE478 I495:J495 JC495:JD495 SY495:SZ495 ACU495:ACV495 AMQ495:AMR495 AWM495:AWN495 BGI495:BGJ495 BQE495:BQF495 CAA495:CAB495 CJW495:CJX495 CTS495:CTT495 DDO495:DDP495 DNK495:DNL495 DXG495:DXH495 EHC495:EHD495 EQY495:EQZ495 FAU495:FAV495 FKQ495:FKR495 FUM495:FUN495 GEI495:GEJ495 GOE495:GOF495 GYA495:GYB495 HHW495:HHX495 HRS495:HRT495 IBO495:IBP495 ILK495:ILL495 IVG495:IVH495 JFC495:JFD495 JOY495:JOZ495 JYU495:JYV495 KIQ495:KIR495 KSM495:KSN495 LCI495:LCJ495 LME495:LMF495 LWA495:LWB495 MFW495:MFX495 MPS495:MPT495 MZO495:MZP495 NJK495:NJL495 NTG495:NTH495 ODC495:ODD495 OMY495:OMZ495 OWU495:OWV495 PGQ495:PGR495 PQM495:PQN495 QAI495:QAJ495 QKE495:QKF495 QUA495:QUB495 RDW495:RDX495 RNS495:RNT495 RXO495:RXP495 SHK495:SHL495 SRG495:SRH495 TBC495:TBD495 TKY495:TKZ495 TUU495:TUV495 UEQ495:UER495 UOM495:UON495 UYI495:UYJ495 VIE495:VIF495 VSA495:VSB495 WBW495:WBX495 WLS495:WLT495 WVO495:WVP495 M495:N495 JG495:JH495 TC495:TD495 ACY495:ACZ495 AMU495:AMV495 AWQ495:AWR495 BGM495:BGN495 BQI495:BQJ495 CAE495:CAF495 CKA495:CKB495 CTW495:CTX495 DDS495:DDT495 DNO495:DNP495 DXK495:DXL495 EHG495:EHH495 ERC495:ERD495 FAY495:FAZ495 FKU495:FKV495 FUQ495:FUR495 GEM495:GEN495 GOI495:GOJ495 GYE495:GYF495 HIA495:HIB495 HRW495:HRX495 IBS495:IBT495 ILO495:ILP495 IVK495:IVL495 JFG495:JFH495 JPC495:JPD495 JYY495:JYZ495 KIU495:KIV495 KSQ495:KSR495 LCM495:LCN495 LMI495:LMJ495 LWE495:LWF495 MGA495:MGB495 MPW495:MPX495 MZS495:MZT495 NJO495:NJP495 NTK495:NTL495 ODG495:ODH495 ONC495:OND495 OWY495:OWZ495 PGU495:PGV495 PQQ495:PQR495 QAM495:QAN495 QKI495:QKJ495 QUE495:QUF495 REA495:REB495 RNW495:RNX495 RXS495:RXT495 SHO495:SHP495 SRK495:SRL495 TBG495:TBH495 TLC495:TLD495 TUY495:TUZ495 UEU495:UEV495 UOQ495:UOR495 UYM495:UYN495 VII495:VIJ495 VSE495:VSF495 WCA495:WCB495 WLW495:WLX495 WVS495:WVT495 X495:Y495 JR495:JS495 TN495:TO495 ADJ495:ADK495 ANF495:ANG495 AXB495:AXC495 BGX495:BGY495 BQT495:BQU495 CAP495:CAQ495 CKL495:CKM495 CUH495:CUI495 DED495:DEE495 DNZ495:DOA495 DXV495:DXW495 EHR495:EHS495 ERN495:ERO495 FBJ495:FBK495 FLF495:FLG495 FVB495:FVC495 GEX495:GEY495 GOT495:GOU495 GYP495:GYQ495 HIL495:HIM495 HSH495:HSI495 ICD495:ICE495 ILZ495:IMA495 IVV495:IVW495 JFR495:JFS495 JPN495:JPO495 JZJ495:JZK495 KJF495:KJG495 KTB495:KTC495 LCX495:LCY495 LMT495:LMU495 LWP495:LWQ495 MGL495:MGM495 MQH495:MQI495 NAD495:NAE495 NJZ495:NKA495 NTV495:NTW495 ODR495:ODS495 ONN495:ONO495 OXJ495:OXK495 PHF495:PHG495 PRB495:PRC495 QAX495:QAY495 QKT495:QKU495 QUP495:QUQ495 REL495:REM495 ROH495:ROI495 RYD495:RYE495 SHZ495:SIA495 SRV495:SRW495 TBR495:TBS495 TLN495:TLO495 TVJ495:TVK495 UFF495:UFG495 UPB495:UPC495 UYX495:UYY495 VIT495:VIU495 VSP495:VSQ495 WCL495:WCM495 WMH495:WMI495 WWD495:WWE495 I511:J511 JC511:JD511 SY511:SZ511 ACU511:ACV511 AMQ511:AMR511 AWM511:AWN511 BGI511:BGJ511 BQE511:BQF511 CAA511:CAB511 CJW511:CJX511 CTS511:CTT511 DDO511:DDP511 DNK511:DNL511 DXG511:DXH511 EHC511:EHD511 EQY511:EQZ511 FAU511:FAV511 FKQ511:FKR511 FUM511:FUN511 GEI511:GEJ511 GOE511:GOF511 GYA511:GYB511 HHW511:HHX511 HRS511:HRT511 IBO511:IBP511 ILK511:ILL511 IVG511:IVH511 JFC511:JFD511 JOY511:JOZ511 JYU511:JYV511 KIQ511:KIR511 KSM511:KSN511 LCI511:LCJ511 LME511:LMF511 LWA511:LWB511 MFW511:MFX511 MPS511:MPT511 MZO511:MZP511 NJK511:NJL511 NTG511:NTH511 ODC511:ODD511 OMY511:OMZ511 OWU511:OWV511 PGQ511:PGR511 PQM511:PQN511 QAI511:QAJ511 QKE511:QKF511 QUA511:QUB511 RDW511:RDX511 RNS511:RNT511 RXO511:RXP511 SHK511:SHL511 SRG511:SRH511 TBC511:TBD511 TKY511:TKZ511 TUU511:TUV511 UEQ511:UER511 UOM511:UON511 UYI511:UYJ511 VIE511:VIF511 VSA511:VSB511 WBW511:WBX511 WLS511:WLT511 WVO511:WVP511 M511:N511 JG511:JH511 TC511:TD511 ACY511:ACZ511 AMU511:AMV511 AWQ511:AWR511 BGM511:BGN511 BQI511:BQJ511 CAE511:CAF511 CKA511:CKB511 CTW511:CTX511 DDS511:DDT511 DNO511:DNP511 DXK511:DXL511 EHG511:EHH511 ERC511:ERD511 FAY511:FAZ511 FKU511:FKV511 FUQ511:FUR511 GEM511:GEN511 GOI511:GOJ511 GYE511:GYF511 HIA511:HIB511 HRW511:HRX511 IBS511:IBT511 ILO511:ILP511 IVK511:IVL511 JFG511:JFH511 JPC511:JPD511 JYY511:JYZ511 KIU511:KIV511 KSQ511:KSR511 LCM511:LCN511 LMI511:LMJ511 LWE511:LWF511 MGA511:MGB511 MPW511:MPX511 MZS511:MZT511 NJO511:NJP511 NTK511:NTL511 ODG511:ODH511 ONC511:OND511 OWY511:OWZ511 PGU511:PGV511 PQQ511:PQR511 QAM511:QAN511 QKI511:QKJ511 QUE511:QUF511 REA511:REB511 RNW511:RNX511 RXS511:RXT511 SHO511:SHP511 SRK511:SRL511 TBG511:TBH511 TLC511:TLD511 TUY511:TUZ511 UEU511:UEV511 UOQ511:UOR511 UYM511:UYN511 VII511:VIJ511 VSE511:VSF511 WCA511:WCB511 WLW511:WLX511 WVS511:WVT511 X511:Y511 JR511:JS511 TN511:TO511 ADJ511:ADK511 ANF511:ANG511 AXB511:AXC511 BGX511:BGY511 BQT511:BQU511 CAP511:CAQ511 CKL511:CKM511 CUH511:CUI511 DED511:DEE511 DNZ511:DOA511 DXV511:DXW511 EHR511:EHS511 ERN511:ERO511 FBJ511:FBK511 FLF511:FLG511 FVB511:FVC511 GEX511:GEY511 GOT511:GOU511 GYP511:GYQ511 HIL511:HIM511 HSH511:HSI511 ICD511:ICE511 ILZ511:IMA511 IVV511:IVW511 JFR511:JFS511 JPN511:JPO511 JZJ511:JZK511 KJF511:KJG511 KTB511:KTC511 LCX511:LCY511 LMT511:LMU511 LWP511:LWQ511 MGL511:MGM511 MQH511:MQI511 NAD511:NAE511 NJZ511:NKA511 NTV511:NTW511 ODR511:ODS511 ONN511:ONO511 OXJ511:OXK511 PHF511:PHG511 PRB511:PRC511 QAX511:QAY511 QKT511:QKU511 QUP511:QUQ511 REL511:REM511 ROH511:ROI511 RYD511:RYE511 SHZ511:SIA511 SRV511:SRW511 TBR511:TBS511 TLN511:TLO511 TVJ511:TVK511 UFF511:UFG511 UPB511:UPC511 UYX511:UYY511 VIT511:VIU511 VSP511:VSQ511 WCL511:WCM511 WMH511:WMI511 WWD511:WWE511 I528:J528 JC528:JD528 SY528:SZ528 ACU528:ACV528 AMQ528:AMR528 AWM528:AWN528 BGI528:BGJ528 BQE528:BQF528 CAA528:CAB528 CJW528:CJX528 CTS528:CTT528 DDO528:DDP528 DNK528:DNL528 DXG528:DXH528 EHC528:EHD528 EQY528:EQZ528 FAU528:FAV528 FKQ528:FKR528 FUM528:FUN528 GEI528:GEJ528 GOE528:GOF528 GYA528:GYB528 HHW528:HHX528 HRS528:HRT528 IBO528:IBP528 ILK528:ILL528 IVG528:IVH528 JFC528:JFD528 JOY528:JOZ528 JYU528:JYV528 KIQ528:KIR528 KSM528:KSN528 LCI528:LCJ528 LME528:LMF528 LWA528:LWB528 MFW528:MFX528 MPS528:MPT528 MZO528:MZP528 NJK528:NJL528 NTG528:NTH528 ODC528:ODD528 OMY528:OMZ528 OWU528:OWV528 PGQ528:PGR528 PQM528:PQN528 QAI528:QAJ528 QKE528:QKF528 QUA528:QUB528 RDW528:RDX528 RNS528:RNT528 RXO528:RXP528 SHK528:SHL528 SRG528:SRH528 TBC528:TBD528 TKY528:TKZ528 TUU528:TUV528 UEQ528:UER528 UOM528:UON528 UYI528:UYJ528 VIE528:VIF528 VSA528:VSB528 WBW528:WBX528 WLS528:WLT528 WVO528:WVP528 M528:N528 JG528:JH528 TC528:TD528 ACY528:ACZ528 AMU528:AMV528 AWQ528:AWR528 BGM528:BGN528 BQI528:BQJ528 CAE528:CAF528 CKA528:CKB528 CTW528:CTX528 DDS528:DDT528 DNO528:DNP528 DXK528:DXL528 EHG528:EHH528 ERC528:ERD528 FAY528:FAZ528 FKU528:FKV528 FUQ528:FUR528 GEM528:GEN528 GOI528:GOJ528 GYE528:GYF528 HIA528:HIB528 HRW528:HRX528 IBS528:IBT528 ILO528:ILP528 IVK528:IVL528 JFG528:JFH528 JPC528:JPD528 JYY528:JYZ528 KIU528:KIV528 KSQ528:KSR528 LCM528:LCN528 LMI528:LMJ528 LWE528:LWF528 MGA528:MGB528 MPW528:MPX528 MZS528:MZT528 NJO528:NJP528 NTK528:NTL528 ODG528:ODH528 ONC528:OND528 OWY528:OWZ528 PGU528:PGV528 PQQ528:PQR528 QAM528:QAN528 QKI528:QKJ528 QUE528:QUF528 REA528:REB528 RNW528:RNX528 RXS528:RXT528 SHO528:SHP528 SRK528:SRL528 TBG528:TBH528 TLC528:TLD528 TUY528:TUZ528 UEU528:UEV528 UOQ528:UOR528 UYM528:UYN528 VII528:VIJ528 VSE528:VSF528 WCA528:WCB528 WLW528:WLX528 WVS528:WVT528 X528:Y528 JR528:JS528 TN528:TO528 ADJ528:ADK528 ANF528:ANG528 AXB528:AXC528 BGX528:BGY528 BQT528:BQU528 CAP528:CAQ528 CKL528:CKM528 CUH528:CUI528 DED528:DEE528 DNZ528:DOA528 DXV528:DXW528 EHR528:EHS528 ERN528:ERO528 FBJ528:FBK528 FLF528:FLG528 FVB528:FVC528 GEX528:GEY528 GOT528:GOU528 GYP528:GYQ528 HIL528:HIM528 HSH528:HSI528 ICD528:ICE528 ILZ528:IMA528 IVV528:IVW528 JFR528:JFS528 JPN528:JPO528 JZJ528:JZK528 KJF528:KJG528 KTB528:KTC528 LCX528:LCY528 LMT528:LMU528 LWP528:LWQ528 MGL528:MGM528 MQH528:MQI528 NAD528:NAE528 NJZ528:NKA528 NTV528:NTW528 ODR528:ODS528 ONN528:ONO528 OXJ528:OXK528 PHF528:PHG528 PRB528:PRC528 QAX528:QAY528 QKT528:QKU528 QUP528:QUQ528 REL528:REM528 ROH528:ROI528 RYD528:RYE528 SHZ528:SIA528 SRV528:SRW528 TBR528:TBS528 TLN528:TLO528 TVJ528:TVK528 UFF528:UFG528 UPB528:UPC528 UYX528:UYY528 VIT528:VIU528 VSP528:VSQ528 WCL528:WCM528 WMH528:WMI528 WWD528:WWE528 I545:J545 JC545:JD545 SY545:SZ545 ACU545:ACV545 AMQ545:AMR545 AWM545:AWN545 BGI545:BGJ545 BQE545:BQF545 CAA545:CAB545 CJW545:CJX545 CTS545:CTT545 DDO545:DDP545 DNK545:DNL545 DXG545:DXH545 EHC545:EHD545 EQY545:EQZ545 FAU545:FAV545 FKQ545:FKR545 FUM545:FUN545 GEI545:GEJ545 GOE545:GOF545 GYA545:GYB545 HHW545:HHX545 HRS545:HRT545 IBO545:IBP545 ILK545:ILL545 IVG545:IVH545 JFC545:JFD545 JOY545:JOZ545 JYU545:JYV545 KIQ545:KIR545 KSM545:KSN545 LCI545:LCJ545 LME545:LMF545 LWA545:LWB545 MFW545:MFX545 MPS545:MPT545 MZO545:MZP545 NJK545:NJL545 NTG545:NTH545 ODC545:ODD545 OMY545:OMZ545 OWU545:OWV545 PGQ545:PGR545 PQM545:PQN545 QAI545:QAJ545 QKE545:QKF545 QUA545:QUB545 RDW545:RDX545 RNS545:RNT545 RXO545:RXP545 SHK545:SHL545 SRG545:SRH545 TBC545:TBD545 TKY545:TKZ545 TUU545:TUV545 UEQ545:UER545 UOM545:UON545 UYI545:UYJ545 VIE545:VIF545 VSA545:VSB545 WBW545:WBX545 WLS545:WLT545 WVO545:WVP545 M545:N545 JG545:JH545 TC545:TD545 ACY545:ACZ545 AMU545:AMV545 AWQ545:AWR545 BGM545:BGN545 BQI545:BQJ545 CAE545:CAF545 CKA545:CKB545 CTW545:CTX545 DDS545:DDT545 DNO545:DNP545 DXK545:DXL545 EHG545:EHH545 ERC545:ERD545 FAY545:FAZ545 FKU545:FKV545 FUQ545:FUR545 GEM545:GEN545 GOI545:GOJ545 GYE545:GYF545 HIA545:HIB545 HRW545:HRX545 IBS545:IBT545 ILO545:ILP545 IVK545:IVL545 JFG545:JFH545 JPC545:JPD545 JYY545:JYZ545 KIU545:KIV545 KSQ545:KSR545 LCM545:LCN545 LMI545:LMJ545 LWE545:LWF545 MGA545:MGB545 MPW545:MPX545 MZS545:MZT545 NJO545:NJP545 NTK545:NTL545 ODG545:ODH545 ONC545:OND545 OWY545:OWZ545 PGU545:PGV545 PQQ545:PQR545 QAM545:QAN545 QKI545:QKJ545 QUE545:QUF545 REA545:REB545 RNW545:RNX545 RXS545:RXT545 SHO545:SHP545 SRK545:SRL545 TBG545:TBH545 TLC545:TLD545 TUY545:TUZ545 UEU545:UEV545 UOQ545:UOR545 UYM545:UYN545 VII545:VIJ545 VSE545:VSF545 WCA545:WCB545 WLW545:WLX545 WVS545:WVT545 X545:Y545 JR545:JS545 TN545:TO545 ADJ545:ADK545 ANF545:ANG545 AXB545:AXC545 BGX545:BGY545 BQT545:BQU545 CAP545:CAQ545 CKL545:CKM545 CUH545:CUI545 DED545:DEE545 DNZ545:DOA545 DXV545:DXW545 EHR545:EHS545 ERN545:ERO545 FBJ545:FBK545 FLF545:FLG545 FVB545:FVC545 GEX545:GEY545 GOT545:GOU545 GYP545:GYQ545 HIL545:HIM545 HSH545:HSI545 ICD545:ICE545 ILZ545:IMA545 IVV545:IVW545 JFR545:JFS545 JPN545:JPO545 JZJ545:JZK545 KJF545:KJG545 KTB545:KTC545 LCX545:LCY545 LMT545:LMU545 LWP545:LWQ545 MGL545:MGM545 MQH545:MQI545 NAD545:NAE545 NJZ545:NKA545 NTV545:NTW545 ODR545:ODS545 ONN545:ONO545 OXJ545:OXK545 PHF545:PHG545 PRB545:PRC545 QAX545:QAY545 QKT545:QKU545 QUP545:QUQ545 REL545:REM545 ROH545:ROI545 RYD545:RYE545 SHZ545:SIA545 SRV545:SRW545 TBR545:TBS545 TLN545:TLO545 TVJ545:TVK545 UFF545:UFG545 UPB545:UPC545 UYX545:UYY545 VIT545:VIU545 VSP545:VSQ545 WCL545:WCM545 WMH545:WMI545 WWD545:WWE545 I562:J562 JC562:JD562 SY562:SZ562 ACU562:ACV562 AMQ562:AMR562 AWM562:AWN562 BGI562:BGJ562 BQE562:BQF562 CAA562:CAB562 CJW562:CJX562 CTS562:CTT562 DDO562:DDP562 DNK562:DNL562 DXG562:DXH562 EHC562:EHD562 EQY562:EQZ562 FAU562:FAV562 FKQ562:FKR562 FUM562:FUN562 GEI562:GEJ562 GOE562:GOF562 GYA562:GYB562 HHW562:HHX562 HRS562:HRT562 IBO562:IBP562 ILK562:ILL562 IVG562:IVH562 JFC562:JFD562 JOY562:JOZ562 JYU562:JYV562 KIQ562:KIR562 KSM562:KSN562 LCI562:LCJ562 LME562:LMF562 LWA562:LWB562 MFW562:MFX562 MPS562:MPT562 MZO562:MZP562 NJK562:NJL562 NTG562:NTH562 ODC562:ODD562 OMY562:OMZ562 OWU562:OWV562 PGQ562:PGR562 PQM562:PQN562 QAI562:QAJ562 QKE562:QKF562 QUA562:QUB562 RDW562:RDX562 RNS562:RNT562 RXO562:RXP562 SHK562:SHL562 SRG562:SRH562 TBC562:TBD562 TKY562:TKZ562 TUU562:TUV562 UEQ562:UER562 UOM562:UON562 UYI562:UYJ562 VIE562:VIF562 VSA562:VSB562 WBW562:WBX562 WLS562:WLT562 WVO562:WVP562 M562:N562 JG562:JH562 TC562:TD562 ACY562:ACZ562 AMU562:AMV562 AWQ562:AWR562 BGM562:BGN562 BQI562:BQJ562 CAE562:CAF562 CKA562:CKB562 CTW562:CTX562 DDS562:DDT562 DNO562:DNP562 DXK562:DXL562 EHG562:EHH562 ERC562:ERD562 FAY562:FAZ562 FKU562:FKV562 FUQ562:FUR562 GEM562:GEN562 GOI562:GOJ562 GYE562:GYF562 HIA562:HIB562 HRW562:HRX562 IBS562:IBT562 ILO562:ILP562 IVK562:IVL562 JFG562:JFH562 JPC562:JPD562 JYY562:JYZ562 KIU562:KIV562 KSQ562:KSR562 LCM562:LCN562 LMI562:LMJ562 LWE562:LWF562 MGA562:MGB562 MPW562:MPX562 MZS562:MZT562 NJO562:NJP562 NTK562:NTL562 ODG562:ODH562 ONC562:OND562 OWY562:OWZ562 PGU562:PGV562 PQQ562:PQR562 QAM562:QAN562 QKI562:QKJ562 QUE562:QUF562 REA562:REB562 RNW562:RNX562 RXS562:RXT562 SHO562:SHP562 SRK562:SRL562 TBG562:TBH562 TLC562:TLD562 TUY562:TUZ562 UEU562:UEV562 UOQ562:UOR562 UYM562:UYN562 VII562:VIJ562 VSE562:VSF562 WCA562:WCB562 WLW562:WLX562 WVS562:WVT562 X562:Y562 JR562:JS562 TN562:TO562 ADJ562:ADK562 ANF562:ANG562 AXB562:AXC562 BGX562:BGY562 BQT562:BQU562 CAP562:CAQ562 CKL562:CKM562 CUH562:CUI562 DED562:DEE562 DNZ562:DOA562 DXV562:DXW562 EHR562:EHS562 ERN562:ERO562 FBJ562:FBK562 FLF562:FLG562 FVB562:FVC562 GEX562:GEY562 GOT562:GOU562 GYP562:GYQ562 HIL562:HIM562 HSH562:HSI562 ICD562:ICE562 ILZ562:IMA562 IVV562:IVW562 JFR562:JFS562 JPN562:JPO562 JZJ562:JZK562 KJF562:KJG562 KTB562:KTC562 LCX562:LCY562 LMT562:LMU562 LWP562:LWQ562 MGL562:MGM562 MQH562:MQI562 NAD562:NAE562 NJZ562:NKA562 NTV562:NTW562 ODR562:ODS562 ONN562:ONO562 OXJ562:OXK562 PHF562:PHG562 PRB562:PRC562 QAX562:QAY562 QKT562:QKU562 QUP562:QUQ562 REL562:REM562 ROH562:ROI562 RYD562:RYE562 SHZ562:SIA562 SRV562:SRW562 TBR562:TBS562 TLN562:TLO562 TVJ562:TVK562 UFF562:UFG562 UPB562:UPC562 UYX562:UYY562 VIT562:VIU562 VSP562:VSQ562 WCL562:WCM562 WMH562:WMI562 WWD562:WWE562 I578:J578 JC578:JD578 SY578:SZ578 ACU578:ACV578 AMQ578:AMR578 AWM578:AWN578 BGI578:BGJ578 BQE578:BQF578 CAA578:CAB578 CJW578:CJX578 CTS578:CTT578 DDO578:DDP578 DNK578:DNL578 DXG578:DXH578 EHC578:EHD578 EQY578:EQZ578 FAU578:FAV578 FKQ578:FKR578 FUM578:FUN578 GEI578:GEJ578 GOE578:GOF578 GYA578:GYB578 HHW578:HHX578 HRS578:HRT578 IBO578:IBP578 ILK578:ILL578 IVG578:IVH578 JFC578:JFD578 JOY578:JOZ578 JYU578:JYV578 KIQ578:KIR578 KSM578:KSN578 LCI578:LCJ578 LME578:LMF578 LWA578:LWB578 MFW578:MFX578 MPS578:MPT578 MZO578:MZP578 NJK578:NJL578 NTG578:NTH578 ODC578:ODD578 OMY578:OMZ578 OWU578:OWV578 PGQ578:PGR578 PQM578:PQN578 QAI578:QAJ578 QKE578:QKF578 QUA578:QUB578 RDW578:RDX578 RNS578:RNT578 RXO578:RXP578 SHK578:SHL578 SRG578:SRH578 TBC578:TBD578 TKY578:TKZ578 TUU578:TUV578 UEQ578:UER578 UOM578:UON578 UYI578:UYJ578 VIE578:VIF578 VSA578:VSB578 WBW578:WBX578 WLS578:WLT578 WVO578:WVP578 M578:N578 JG578:JH578 TC578:TD578 ACY578:ACZ578 AMU578:AMV578 AWQ578:AWR578 BGM578:BGN578 BQI578:BQJ578 CAE578:CAF578 CKA578:CKB578 CTW578:CTX578 DDS578:DDT578 DNO578:DNP578 DXK578:DXL578 EHG578:EHH578 ERC578:ERD578 FAY578:FAZ578 FKU578:FKV578 FUQ578:FUR578 GEM578:GEN578 GOI578:GOJ578 GYE578:GYF578 HIA578:HIB578 HRW578:HRX578 IBS578:IBT578 ILO578:ILP578 IVK578:IVL578 JFG578:JFH578 JPC578:JPD578 JYY578:JYZ578 KIU578:KIV578 KSQ578:KSR578 LCM578:LCN578 LMI578:LMJ578 LWE578:LWF578 MGA578:MGB578 MPW578:MPX578 MZS578:MZT578 NJO578:NJP578 NTK578:NTL578 ODG578:ODH578 ONC578:OND578 OWY578:OWZ578 PGU578:PGV578 PQQ578:PQR578 QAM578:QAN578 QKI578:QKJ578 QUE578:QUF578 REA578:REB578 RNW578:RNX578 RXS578:RXT578 SHO578:SHP578 SRK578:SRL578 TBG578:TBH578 TLC578:TLD578 TUY578:TUZ578 UEU578:UEV578 UOQ578:UOR578 UYM578:UYN578 VII578:VIJ578 VSE578:VSF578 WCA578:WCB578 WLW578:WLX578 WVS578:WVT578 X578:Y578 JR578:JS578 TN578:TO578 ADJ578:ADK578 ANF578:ANG578 AXB578:AXC578 BGX578:BGY578 BQT578:BQU578 CAP578:CAQ578 CKL578:CKM578 CUH578:CUI578 DED578:DEE578 DNZ578:DOA578 DXV578:DXW578 EHR578:EHS578 ERN578:ERO578 FBJ578:FBK578 FLF578:FLG578 FVB578:FVC578 GEX578:GEY578 GOT578:GOU578 GYP578:GYQ578 HIL578:HIM578 HSH578:HSI578 ICD578:ICE578 ILZ578:IMA578 IVV578:IVW578 JFR578:JFS578 JPN578:JPO578 JZJ578:JZK578 KJF578:KJG578 KTB578:KTC578 LCX578:LCY578 LMT578:LMU578 LWP578:LWQ578 MGL578:MGM578 MQH578:MQI578 NAD578:NAE578 NJZ578:NKA578 NTV578:NTW578 ODR578:ODS578 ONN578:ONO578 OXJ578:OXK578 PHF578:PHG578 PRB578:PRC578 QAX578:QAY578 QKT578:QKU578 QUP578:QUQ578 REL578:REM578 ROH578:ROI578 RYD578:RYE578 SHZ578:SIA578 SRV578:SRW578 TBR578:TBS578 TLN578:TLO578 TVJ578:TVK578 UFF578:UFG578 UPB578:UPC578 UYX578:UYY578 VIT578:VIU578 VSP578:VSQ578 WCL578:WCM578 WMH578:WMI578 WWD578:WWE578 I595:J595 JC595:JD595 SY595:SZ595 ACU595:ACV595 AMQ595:AMR595 AWM595:AWN595 BGI595:BGJ595 BQE595:BQF595 CAA595:CAB595 CJW595:CJX595 CTS595:CTT595 DDO595:DDP595 DNK595:DNL595 DXG595:DXH595 EHC595:EHD595 EQY595:EQZ595 FAU595:FAV595 FKQ595:FKR595 FUM595:FUN595 GEI595:GEJ595 GOE595:GOF595 GYA595:GYB595 HHW595:HHX595 HRS595:HRT595 IBO595:IBP595 ILK595:ILL595 IVG595:IVH595 JFC595:JFD595 JOY595:JOZ595 JYU595:JYV595 KIQ595:KIR595 KSM595:KSN595 LCI595:LCJ595 LME595:LMF595 LWA595:LWB595 MFW595:MFX595 MPS595:MPT595 MZO595:MZP595 NJK595:NJL595 NTG595:NTH595 ODC595:ODD595 OMY595:OMZ595 OWU595:OWV595 PGQ595:PGR595 PQM595:PQN595 QAI595:QAJ595 QKE595:QKF595 QUA595:QUB595 RDW595:RDX595 RNS595:RNT595 RXO595:RXP595 SHK595:SHL595 SRG595:SRH595 TBC595:TBD595 TKY595:TKZ595 TUU595:TUV595 UEQ595:UER595 UOM595:UON595 UYI595:UYJ595 VIE595:VIF595 VSA595:VSB595 WBW595:WBX595 WLS595:WLT595 WVO595:WVP595 M595:N595 JG595:JH595 TC595:TD595 ACY595:ACZ595 AMU595:AMV595 AWQ595:AWR595 BGM595:BGN595 BQI595:BQJ595 CAE595:CAF595 CKA595:CKB595 CTW595:CTX595 DDS595:DDT595 DNO595:DNP595 DXK595:DXL595 EHG595:EHH595 ERC595:ERD595 FAY595:FAZ595 FKU595:FKV595 FUQ595:FUR595 GEM595:GEN595 GOI595:GOJ595 GYE595:GYF595 HIA595:HIB595 HRW595:HRX595 IBS595:IBT595 ILO595:ILP595 IVK595:IVL595 JFG595:JFH595 JPC595:JPD595 JYY595:JYZ595 KIU595:KIV595 KSQ595:KSR595 LCM595:LCN595 LMI595:LMJ595 LWE595:LWF595 MGA595:MGB595 MPW595:MPX595 MZS595:MZT595 NJO595:NJP595 NTK595:NTL595 ODG595:ODH595 ONC595:OND595 OWY595:OWZ595 PGU595:PGV595 PQQ595:PQR595 QAM595:QAN595 QKI595:QKJ595 QUE595:QUF595 REA595:REB595 RNW595:RNX595 RXS595:RXT595 SHO595:SHP595 SRK595:SRL595 TBG595:TBH595 TLC595:TLD595 TUY595:TUZ595 UEU595:UEV595 UOQ595:UOR595 UYM595:UYN595 VII595:VIJ595 VSE595:VSF595 WCA595:WCB595 WLW595:WLX595 WVS595:WVT595 X595:Y595 JR595:JS595 TN595:TO595 ADJ595:ADK595 ANF595:ANG595 AXB595:AXC595 BGX595:BGY595 BQT595:BQU595 CAP595:CAQ595 CKL595:CKM595 CUH595:CUI595 DED595:DEE595 DNZ595:DOA595 DXV595:DXW595 EHR595:EHS595 ERN595:ERO595 FBJ595:FBK595 FLF595:FLG595 FVB595:FVC595 GEX595:GEY595 GOT595:GOU595 GYP595:GYQ595 HIL595:HIM595 HSH595:HSI595 ICD595:ICE595 ILZ595:IMA595 IVV595:IVW595 JFR595:JFS595 JPN595:JPO595 JZJ595:JZK595 KJF595:KJG595 KTB595:KTC595 LCX595:LCY595 LMT595:LMU595 LWP595:LWQ595 MGL595:MGM595 MQH595:MQI595 NAD595:NAE595 NJZ595:NKA595 NTV595:NTW595 ODR595:ODS595 ONN595:ONO595 OXJ595:OXK595 PHF595:PHG595 PRB595:PRC595 QAX595:QAY595 QKT595:QKU595 QUP595:QUQ595 REL595:REM595 ROH595:ROI595 RYD595:RYE595 SHZ595:SIA595 SRV595:SRW595 TBR595:TBS595 TLN595:TLO595 TVJ595:TVK595 UFF595:UFG595 UPB595:UPC595 UYX595:UYY595 VIT595:VIU595 VSP595:VSQ595 WCL595:WCM595 WMH595:WMI595 WWD595:WWE595 I611:J611 JC611:JD611 SY611:SZ611 ACU611:ACV611 AMQ611:AMR611 AWM611:AWN611 BGI611:BGJ611 BQE611:BQF611 CAA611:CAB611 CJW611:CJX611 CTS611:CTT611 DDO611:DDP611 DNK611:DNL611 DXG611:DXH611 EHC611:EHD611 EQY611:EQZ611 FAU611:FAV611 FKQ611:FKR611 FUM611:FUN611 GEI611:GEJ611 GOE611:GOF611 GYA611:GYB611 HHW611:HHX611 HRS611:HRT611 IBO611:IBP611 ILK611:ILL611 IVG611:IVH611 JFC611:JFD611 JOY611:JOZ611 JYU611:JYV611 KIQ611:KIR611 KSM611:KSN611 LCI611:LCJ611 LME611:LMF611 LWA611:LWB611 MFW611:MFX611 MPS611:MPT611 MZO611:MZP611 NJK611:NJL611 NTG611:NTH611 ODC611:ODD611 OMY611:OMZ611 OWU611:OWV611 PGQ611:PGR611 PQM611:PQN611 QAI611:QAJ611 QKE611:QKF611 QUA611:QUB611 RDW611:RDX611 RNS611:RNT611 RXO611:RXP611 SHK611:SHL611 SRG611:SRH611 TBC611:TBD611 TKY611:TKZ611 TUU611:TUV611 UEQ611:UER611 UOM611:UON611 UYI611:UYJ611 VIE611:VIF611 VSA611:VSB611 WBW611:WBX611 WLS611:WLT611 WVO611:WVP611 M611:N611 JG611:JH611 TC611:TD611 ACY611:ACZ611 AMU611:AMV611 AWQ611:AWR611 BGM611:BGN611 BQI611:BQJ611 CAE611:CAF611 CKA611:CKB611 CTW611:CTX611 DDS611:DDT611 DNO611:DNP611 DXK611:DXL611 EHG611:EHH611 ERC611:ERD611 FAY611:FAZ611 FKU611:FKV611 FUQ611:FUR611 GEM611:GEN611 GOI611:GOJ611 GYE611:GYF611 HIA611:HIB611 HRW611:HRX611 IBS611:IBT611 ILO611:ILP611 IVK611:IVL611 JFG611:JFH611 JPC611:JPD611 JYY611:JYZ611 KIU611:KIV611 KSQ611:KSR611 LCM611:LCN611 LMI611:LMJ611 LWE611:LWF611 MGA611:MGB611 MPW611:MPX611 MZS611:MZT611 NJO611:NJP611 NTK611:NTL611 ODG611:ODH611 ONC611:OND611 OWY611:OWZ611 PGU611:PGV611 PQQ611:PQR611 QAM611:QAN611 QKI611:QKJ611 QUE611:QUF611 REA611:REB611 RNW611:RNX611 RXS611:RXT611 SHO611:SHP611 SRK611:SRL611 TBG611:TBH611 TLC611:TLD611 TUY611:TUZ611 UEU611:UEV611 UOQ611:UOR611 UYM611:UYN611 VII611:VIJ611 VSE611:VSF611 WCA611:WCB611 WLW611:WLX611 WVS611:WVT611 X611:Y611 JR611:JS611 TN611:TO611 ADJ611:ADK611 ANF611:ANG611 AXB611:AXC611 BGX611:BGY611 BQT611:BQU611 CAP611:CAQ611 CKL611:CKM611 CUH611:CUI611 DED611:DEE611 DNZ611:DOA611 DXV611:DXW611 EHR611:EHS611 ERN611:ERO611 FBJ611:FBK611 FLF611:FLG611 FVB611:FVC611 GEX611:GEY611 GOT611:GOU611 GYP611:GYQ611 HIL611:HIM611 HSH611:HSI611 ICD611:ICE611 ILZ611:IMA611 IVV611:IVW611 JFR611:JFS611 JPN611:JPO611 JZJ611:JZK611 KJF611:KJG611 KTB611:KTC611 LCX611:LCY611 LMT611:LMU611 LWP611:LWQ611 MGL611:MGM611 MQH611:MQI611 NAD611:NAE611 NJZ611:NKA611 NTV611:NTW611 ODR611:ODS611 ONN611:ONO611 OXJ611:OXK611 PHF611:PHG611 PRB611:PRC611 QAX611:QAY611 QKT611:QKU611 QUP611:QUQ611 REL611:REM611 ROH611:ROI611 RYD611:RYE611 SHZ611:SIA611 SRV611:SRW611 TBR611:TBS611 TLN611:TLO611 TVJ611:TVK611 UFF611:UFG611 UPB611:UPC611 UYX611:UYY611 VIT611:VIU611 VSP611:VSQ611 WCL611:WCM611 WMH611:WMI611 WWD611:WWE611 I628:J628 JC628:JD628 SY628:SZ628 ACU628:ACV628 AMQ628:AMR628 AWM628:AWN628 BGI628:BGJ628 BQE628:BQF628 CAA628:CAB628 CJW628:CJX628 CTS628:CTT628 DDO628:DDP628 DNK628:DNL628 DXG628:DXH628 EHC628:EHD628 EQY628:EQZ628 FAU628:FAV628 FKQ628:FKR628 FUM628:FUN628 GEI628:GEJ628 GOE628:GOF628 GYA628:GYB628 HHW628:HHX628 HRS628:HRT628 IBO628:IBP628 ILK628:ILL628 IVG628:IVH628 JFC628:JFD628 JOY628:JOZ628 JYU628:JYV628 KIQ628:KIR628 KSM628:KSN628 LCI628:LCJ628 LME628:LMF628 LWA628:LWB628 MFW628:MFX628 MPS628:MPT628 MZO628:MZP628 NJK628:NJL628 NTG628:NTH628 ODC628:ODD628 OMY628:OMZ628 OWU628:OWV628 PGQ628:PGR628 PQM628:PQN628 QAI628:QAJ628 QKE628:QKF628 QUA628:QUB628 RDW628:RDX628 RNS628:RNT628 RXO628:RXP628 SHK628:SHL628 SRG628:SRH628 TBC628:TBD628 TKY628:TKZ628 TUU628:TUV628 UEQ628:UER628 UOM628:UON628 UYI628:UYJ628 VIE628:VIF628 VSA628:VSB628 WBW628:WBX628 WLS628:WLT628 WVO628:WVP628 M628:N628 JG628:JH628 TC628:TD628 ACY628:ACZ628 AMU628:AMV628 AWQ628:AWR628 BGM628:BGN628 BQI628:BQJ628 CAE628:CAF628 CKA628:CKB628 CTW628:CTX628 DDS628:DDT628 DNO628:DNP628 DXK628:DXL628 EHG628:EHH628 ERC628:ERD628 FAY628:FAZ628 FKU628:FKV628 FUQ628:FUR628 GEM628:GEN628 GOI628:GOJ628 GYE628:GYF628 HIA628:HIB628 HRW628:HRX628 IBS628:IBT628 ILO628:ILP628 IVK628:IVL628 JFG628:JFH628 JPC628:JPD628 JYY628:JYZ628 KIU628:KIV628 KSQ628:KSR628 LCM628:LCN628 LMI628:LMJ628 LWE628:LWF628 MGA628:MGB628 MPW628:MPX628 MZS628:MZT628 NJO628:NJP628 NTK628:NTL628 ODG628:ODH628 ONC628:OND628 OWY628:OWZ628 PGU628:PGV628 PQQ628:PQR628 QAM628:QAN628 QKI628:QKJ628 QUE628:QUF628 REA628:REB628 RNW628:RNX628 RXS628:RXT628 SHO628:SHP628 SRK628:SRL628 TBG628:TBH628 TLC628:TLD628 TUY628:TUZ628 UEU628:UEV628 UOQ628:UOR628 UYM628:UYN628 VII628:VIJ628 VSE628:VSF628 WCA628:WCB628 WLW628:WLX628 WVS628:WVT628 X628:Y628 JR628:JS628 TN628:TO628 ADJ628:ADK628 ANF628:ANG628 AXB628:AXC628 BGX628:BGY628 BQT628:BQU628 CAP628:CAQ628 CKL628:CKM628 CUH628:CUI628 DED628:DEE628 DNZ628:DOA628 DXV628:DXW628 EHR628:EHS628 ERN628:ERO628 FBJ628:FBK628 FLF628:FLG628 FVB628:FVC628 GEX628:GEY628 GOT628:GOU628 GYP628:GYQ628 HIL628:HIM628 HSH628:HSI628 ICD628:ICE628 ILZ628:IMA628 IVV628:IVW628 JFR628:JFS628 JPN628:JPO628 JZJ628:JZK628 KJF628:KJG628 KTB628:KTC628 LCX628:LCY628 LMT628:LMU628 LWP628:LWQ628 MGL628:MGM628 MQH628:MQI628 NAD628:NAE628 NJZ628:NKA628 NTV628:NTW628 ODR628:ODS628 ONN628:ONO628 OXJ628:OXK628 PHF628:PHG628 PRB628:PRC628 QAX628:QAY628 QKT628:QKU628 QUP628:QUQ628 REL628:REM628 ROH628:ROI628 RYD628:RYE628 SHZ628:SIA628 SRV628:SRW628 TBR628:TBS628 TLN628:TLO628 TVJ628:TVK628 UFF628:UFG628 UPB628:UPC628 UYX628:UYY628 VIT628:VIU628 VSP628:VSQ628 WCL628:WCM628 WMH628:WMI628 WWD628:WWE628 I644:J644 JC644:JD644 SY644:SZ644 ACU644:ACV644 AMQ644:AMR644 AWM644:AWN644 BGI644:BGJ644 BQE644:BQF644 CAA644:CAB644 CJW644:CJX644 CTS644:CTT644 DDO644:DDP644 DNK644:DNL644 DXG644:DXH644 EHC644:EHD644 EQY644:EQZ644 FAU644:FAV644 FKQ644:FKR644 FUM644:FUN644 GEI644:GEJ644 GOE644:GOF644 GYA644:GYB644 HHW644:HHX644 HRS644:HRT644 IBO644:IBP644 ILK644:ILL644 IVG644:IVH644 JFC644:JFD644 JOY644:JOZ644 JYU644:JYV644 KIQ644:KIR644 KSM644:KSN644 LCI644:LCJ644 LME644:LMF644 LWA644:LWB644 MFW644:MFX644 MPS644:MPT644 MZO644:MZP644 NJK644:NJL644 NTG644:NTH644 ODC644:ODD644 OMY644:OMZ644 OWU644:OWV644 PGQ644:PGR644 PQM644:PQN644 QAI644:QAJ644 QKE644:QKF644 QUA644:QUB644 RDW644:RDX644 RNS644:RNT644 RXO644:RXP644 SHK644:SHL644 SRG644:SRH644 TBC644:TBD644 TKY644:TKZ644 TUU644:TUV644 UEQ644:UER644 UOM644:UON644 UYI644:UYJ644 VIE644:VIF644 VSA644:VSB644 WBW644:WBX644 WLS644:WLT644 WVO644:WVP644 M644:N644 JG644:JH644 TC644:TD644 ACY644:ACZ644 AMU644:AMV644 AWQ644:AWR644 BGM644:BGN644 BQI644:BQJ644 CAE644:CAF644 CKA644:CKB644 CTW644:CTX644 DDS644:DDT644 DNO644:DNP644 DXK644:DXL644 EHG644:EHH644 ERC644:ERD644 FAY644:FAZ644 FKU644:FKV644 FUQ644:FUR644 GEM644:GEN644 GOI644:GOJ644 GYE644:GYF644 HIA644:HIB644 HRW644:HRX644 IBS644:IBT644 ILO644:ILP644 IVK644:IVL644 JFG644:JFH644 JPC644:JPD644 JYY644:JYZ644 KIU644:KIV644 KSQ644:KSR644 LCM644:LCN644 LMI644:LMJ644 LWE644:LWF644 MGA644:MGB644 MPW644:MPX644 MZS644:MZT644 NJO644:NJP644 NTK644:NTL644 ODG644:ODH644 ONC644:OND644 OWY644:OWZ644 PGU644:PGV644 PQQ644:PQR644 QAM644:QAN644 QKI644:QKJ644 QUE644:QUF644 REA644:REB644 RNW644:RNX644 RXS644:RXT644 SHO644:SHP644 SRK644:SRL644 TBG644:TBH644 TLC644:TLD644 TUY644:TUZ644 UEU644:UEV644 UOQ644:UOR644 UYM644:UYN644 VII644:VIJ644 VSE644:VSF644 WCA644:WCB644 WLW644:WLX644 WVS644:WVT644 X644:Y644 JR644:JS644 TN644:TO644 ADJ644:ADK644 ANF644:ANG644 AXB644:AXC644 BGX644:BGY644 BQT644:BQU644 CAP644:CAQ644 CKL644:CKM644 CUH644:CUI644 DED644:DEE644 DNZ644:DOA644 DXV644:DXW644 EHR644:EHS644 ERN644:ERO644 FBJ644:FBK644 FLF644:FLG644 FVB644:FVC644 GEX644:GEY644 GOT644:GOU644 GYP644:GYQ644 HIL644:HIM644 HSH644:HSI644 ICD644:ICE644 ILZ644:IMA644 IVV644:IVW644 JFR644:JFS644 JPN644:JPO644 JZJ644:JZK644 KJF644:KJG644 KTB644:KTC644 LCX644:LCY644 LMT644:LMU644 LWP644:LWQ644 MGL644:MGM644 MQH644:MQI644 NAD644:NAE644 NJZ644:NKA644 NTV644:NTW644 ODR644:ODS644 ONN644:ONO644 OXJ644:OXK644 PHF644:PHG644 PRB644:PRC644 QAX644:QAY644 QKT644:QKU644 QUP644:QUQ644 REL644:REM644 ROH644:ROI644 RYD644:RYE644 SHZ644:SIA644 SRV644:SRW644 TBR644:TBS644 TLN644:TLO644 TVJ644:TVK644 UFF644:UFG644 UPB644:UPC644 UYX644:UYY644 VIT644:VIU644 VSP644:VSQ644 WCL644:WCM644 WMH644:WMI644 WWD644:WWE644 I661:J661 JC661:JD661 SY661:SZ661 ACU661:ACV661 AMQ661:AMR661 AWM661:AWN661 BGI661:BGJ661 BQE661:BQF661 CAA661:CAB661 CJW661:CJX661 CTS661:CTT661 DDO661:DDP661 DNK661:DNL661 DXG661:DXH661 EHC661:EHD661 EQY661:EQZ661 FAU661:FAV661 FKQ661:FKR661 FUM661:FUN661 GEI661:GEJ661 GOE661:GOF661 GYA661:GYB661 HHW661:HHX661 HRS661:HRT661 IBO661:IBP661 ILK661:ILL661 IVG661:IVH661 JFC661:JFD661 JOY661:JOZ661 JYU661:JYV661 KIQ661:KIR661 KSM661:KSN661 LCI661:LCJ661 LME661:LMF661 LWA661:LWB661 MFW661:MFX661 MPS661:MPT661 MZO661:MZP661 NJK661:NJL661 NTG661:NTH661 ODC661:ODD661 OMY661:OMZ661 OWU661:OWV661 PGQ661:PGR661 PQM661:PQN661 QAI661:QAJ661 QKE661:QKF661 QUA661:QUB661 RDW661:RDX661 RNS661:RNT661 RXO661:RXP661 SHK661:SHL661 SRG661:SRH661 TBC661:TBD661 TKY661:TKZ661 TUU661:TUV661 UEQ661:UER661 UOM661:UON661 UYI661:UYJ661 VIE661:VIF661 VSA661:VSB661 WBW661:WBX661 WLS661:WLT661 WVO661:WVP661 M661:N661 JG661:JH661 TC661:TD661 ACY661:ACZ661 AMU661:AMV661 AWQ661:AWR661 BGM661:BGN661 BQI661:BQJ661 CAE661:CAF661 CKA661:CKB661 CTW661:CTX661 DDS661:DDT661 DNO661:DNP661 DXK661:DXL661 EHG661:EHH661 ERC661:ERD661 FAY661:FAZ661 FKU661:FKV661 FUQ661:FUR661 GEM661:GEN661 GOI661:GOJ661 GYE661:GYF661 HIA661:HIB661 HRW661:HRX661 IBS661:IBT661 ILO661:ILP661 IVK661:IVL661 JFG661:JFH661 JPC661:JPD661 JYY661:JYZ661 KIU661:KIV661 KSQ661:KSR661 LCM661:LCN661 LMI661:LMJ661 LWE661:LWF661 MGA661:MGB661 MPW661:MPX661 MZS661:MZT661 NJO661:NJP661 NTK661:NTL661 ODG661:ODH661 ONC661:OND661 OWY661:OWZ661 PGU661:PGV661 PQQ661:PQR661 QAM661:QAN661 QKI661:QKJ661 QUE661:QUF661 REA661:REB661 RNW661:RNX661 RXS661:RXT661 SHO661:SHP661 SRK661:SRL661 TBG661:TBH661 TLC661:TLD661 TUY661:TUZ661 UEU661:UEV661 UOQ661:UOR661 UYM661:UYN661 VII661:VIJ661 VSE661:VSF661 WCA661:WCB661 WLW661:WLX661 WVS661:WVT661 X661:Y661 JR661:JS661 TN661:TO661 ADJ661:ADK661 ANF661:ANG661 AXB661:AXC661 BGX661:BGY661 BQT661:BQU661 CAP661:CAQ661 CKL661:CKM661 CUH661:CUI661 DED661:DEE661 DNZ661:DOA661 DXV661:DXW661 EHR661:EHS661 ERN661:ERO661 FBJ661:FBK661 FLF661:FLG661 FVB661:FVC661 GEX661:GEY661 GOT661:GOU661 GYP661:GYQ661 HIL661:HIM661 HSH661:HSI661 ICD661:ICE661 ILZ661:IMA661 IVV661:IVW661 JFR661:JFS661 JPN661:JPO661 JZJ661:JZK661 KJF661:KJG661 KTB661:KTC661 LCX661:LCY661 LMT661:LMU661 LWP661:LWQ661 MGL661:MGM661 MQH661:MQI661 NAD661:NAE661 NJZ661:NKA661 NTV661:NTW661 ODR661:ODS661 ONN661:ONO661 OXJ661:OXK661 PHF661:PHG661 PRB661:PRC661 QAX661:QAY661 QKT661:QKU661 QUP661:QUQ661 REL661:REM661 ROH661:ROI661 RYD661:RYE661 SHZ661:SIA661 SRV661:SRW661 TBR661:TBS661 TLN661:TLO661 TVJ661:TVK661 UFF661:UFG661 UPB661:UPC661 UYX661:UYY661 VIT661:VIU661 VSP661:VSQ661 WCL661:WCM661 WMH661:WMI661 WWD661:WWE661">
      <formula1>選択</formula1>
    </dataValidation>
  </dataValidations>
  <printOptions horizontalCentered="1" verticalCentered="1"/>
  <pageMargins left="0.39370078740157483" right="0.39370078740157483" top="0.78740157480314965" bottom="0.59055118110236227" header="0.31496062992125984" footer="0.31496062992125984"/>
  <pageSetup paperSize="9" scale="53" fitToHeight="0" pageOrder="overThenDown" orientation="landscape" verticalDpi="0" r:id="rId1"/>
  <rowBreaks count="19" manualBreakCount="19">
    <brk id="34" max="16383" man="1"/>
    <brk id="67" max="16383" man="1"/>
    <brk id="100" max="16383" man="1"/>
    <brk id="133" max="16383" man="1"/>
    <brk id="166" max="16383" man="1"/>
    <brk id="200" max="16383" man="1"/>
    <brk id="233" max="16383" man="1"/>
    <brk id="266" max="16383" man="1"/>
    <brk id="299" max="16383" man="1"/>
    <brk id="332" max="16383" man="1"/>
    <brk id="366" max="16383" man="1"/>
    <brk id="399" max="16383" man="1"/>
    <brk id="432" max="16383" man="1"/>
    <brk id="465" max="16383" man="1"/>
    <brk id="498" max="16383" man="1"/>
    <brk id="532" max="16383" man="1"/>
    <brk id="565" max="16383" man="1"/>
    <brk id="598" max="16383" man="1"/>
    <brk id="631" max="16383" man="1"/>
  </rowBreaks>
  <extLst>
    <ext xmlns:x14="http://schemas.microsoft.com/office/spreadsheetml/2009/9/main" uri="{CCE6A557-97BC-4b89-ADB6-D9C93CAAB3DF}">
      <x14:dataValidations xmlns:xm="http://schemas.microsoft.com/office/excel/2006/main" count="1">
        <x14:dataValidation imeMode="off" allowBlank="1" showInputMessage="1" showErrorMessage="1">
          <xm:sqref>H7:J7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H9:I11 JB9:JC11 SX9:SY11 ACT9:ACU11 AMP9:AMQ11 AWL9:AWM11 BGH9:BGI11 BQD9:BQE11 BZZ9:CAA11 CJV9:CJW11 CTR9:CTS11 DDN9:DDO11 DNJ9:DNK11 DXF9:DXG11 EHB9:EHC11 EQX9:EQY11 FAT9:FAU11 FKP9:FKQ11 FUL9:FUM11 GEH9:GEI11 GOD9:GOE11 GXZ9:GYA11 HHV9:HHW11 HRR9:HRS11 IBN9:IBO11 ILJ9:ILK11 IVF9:IVG11 JFB9:JFC11 JOX9:JOY11 JYT9:JYU11 KIP9:KIQ11 KSL9:KSM11 LCH9:LCI11 LMD9:LME11 LVZ9:LWA11 MFV9:MFW11 MPR9:MPS11 MZN9:MZO11 NJJ9:NJK11 NTF9:NTG11 ODB9:ODC11 OMX9:OMY11 OWT9:OWU11 PGP9:PGQ11 PQL9:PQM11 QAH9:QAI11 QKD9:QKE11 QTZ9:QUA11 RDV9:RDW11 RNR9:RNS11 RXN9:RXO11 SHJ9:SHK11 SRF9:SRG11 TBB9:TBC11 TKX9:TKY11 TUT9:TUU11 UEP9:UEQ11 UOL9:UOM11 UYH9:UYI11 VID9:VIE11 VRZ9:VSA11 WBV9:WBW11 WLR9:WLS11 WVN9:WVO11 X7:Z7 JR7:JT7 TN7:TP7 ADJ7:ADL7 ANF7:ANH7 AXB7:AXD7 BGX7:BGZ7 BQT7:BQV7 CAP7:CAR7 CKL7:CKN7 CUH7:CUJ7 DED7:DEF7 DNZ7:DOB7 DXV7:DXX7 EHR7:EHT7 ERN7:ERP7 FBJ7:FBL7 FLF7:FLH7 FVB7:FVD7 GEX7:GEZ7 GOT7:GOV7 GYP7:GYR7 HIL7:HIN7 HSH7:HSJ7 ICD7:ICF7 ILZ7:IMB7 IVV7:IVX7 JFR7:JFT7 JPN7:JPP7 JZJ7:JZL7 KJF7:KJH7 KTB7:KTD7 LCX7:LCZ7 LMT7:LMV7 LWP7:LWR7 MGL7:MGN7 MQH7:MQJ7 NAD7:NAF7 NJZ7:NKB7 NTV7:NTX7 ODR7:ODT7 ONN7:ONP7 OXJ7:OXL7 PHF7:PHH7 PRB7:PRD7 QAX7:QAZ7 QKT7:QKV7 QUP7:QUR7 REL7:REN7 ROH7:ROJ7 RYD7:RYF7 SHZ7:SIB7 SRV7:SRX7 TBR7:TBT7 TLN7:TLP7 TVJ7:TVL7 UFF7:UFH7 UPB7:UPD7 UYX7:UYZ7 VIT7:VIV7 VSP7:VSR7 WCL7:WCN7 WMH7:WMJ7 WWD7:WWF7 X9:Y11 JR9:JS11 TN9:TO11 ADJ9:ADK11 ANF9:ANG11 AXB9:AXC11 BGX9:BGY11 BQT9:BQU11 CAP9:CAQ11 CKL9:CKM11 CUH9:CUI11 DED9:DEE11 DNZ9:DOA11 DXV9:DXW11 EHR9:EHS11 ERN9:ERO11 FBJ9:FBK11 FLF9:FLG11 FVB9:FVC11 GEX9:GEY11 GOT9:GOU11 GYP9:GYQ11 HIL9:HIM11 HSH9:HSI11 ICD9:ICE11 ILZ9:IMA11 IVV9:IVW11 JFR9:JFS11 JPN9:JPO11 JZJ9:JZK11 KJF9:KJG11 KTB9:KTC11 LCX9:LCY11 LMT9:LMU11 LWP9:LWQ11 MGL9:MGM11 MQH9:MQI11 NAD9:NAE11 NJZ9:NKA11 NTV9:NTW11 ODR9:ODS11 ONN9:ONO11 OXJ9:OXK11 PHF9:PHG11 PRB9:PRC11 QAX9:QAY11 QKT9:QKU11 QUP9:QUQ11 REL9:REM11 ROH9:ROI11 RYD9:RYE11 SHZ9:SIA11 SRV9:SRW11 TBR9:TBS11 TLN9:TLO11 TVJ9:TVK11 UFF9:UFG11 UPB9:UPC11 UYX9:UYY11 VIT9:VIU11 VSP9:VSQ11 WCL9:WCM11 WMH9:WMI11 WWD9:WWE11 H24:J24 JB24:JD24 SX24:SZ24 ACT24:ACV24 AMP24:AMR24 AWL24:AWN24 BGH24:BGJ24 BQD24:BQF24 BZZ24:CAB24 CJV24:CJX24 CTR24:CTT24 DDN24:DDP24 DNJ24:DNL24 DXF24:DXH24 EHB24:EHD24 EQX24:EQZ24 FAT24:FAV24 FKP24:FKR24 FUL24:FUN24 GEH24:GEJ24 GOD24:GOF24 GXZ24:GYB24 HHV24:HHX24 HRR24:HRT24 IBN24:IBP24 ILJ24:ILL24 IVF24:IVH24 JFB24:JFD24 JOX24:JOZ24 JYT24:JYV24 KIP24:KIR24 KSL24:KSN24 LCH24:LCJ24 LMD24:LMF24 LVZ24:LWB24 MFV24:MFX24 MPR24:MPT24 MZN24:MZP24 NJJ24:NJL24 NTF24:NTH24 ODB24:ODD24 OMX24:OMZ24 OWT24:OWV24 PGP24:PGR24 PQL24:PQN24 QAH24:QAJ24 QKD24:QKF24 QTZ24:QUB24 RDV24:RDX24 RNR24:RNT24 RXN24:RXP24 SHJ24:SHL24 SRF24:SRH24 TBB24:TBD24 TKX24:TKZ24 TUT24:TUV24 UEP24:UER24 UOL24:UON24 UYH24:UYJ24 VID24:VIF24 VRZ24:VSB24 WBV24:WBX24 WLR24:WLT24 WVN24:WVP24 H26:I28 JB26:JC28 SX26:SY28 ACT26:ACU28 AMP26:AMQ28 AWL26:AWM28 BGH26:BGI28 BQD26:BQE28 BZZ26:CAA28 CJV26:CJW28 CTR26:CTS28 DDN26:DDO28 DNJ26:DNK28 DXF26:DXG28 EHB26:EHC28 EQX26:EQY28 FAT26:FAU28 FKP26:FKQ28 FUL26:FUM28 GEH26:GEI28 GOD26:GOE28 GXZ26:GYA28 HHV26:HHW28 HRR26:HRS28 IBN26:IBO28 ILJ26:ILK28 IVF26:IVG28 JFB26:JFC28 JOX26:JOY28 JYT26:JYU28 KIP26:KIQ28 KSL26:KSM28 LCH26:LCI28 LMD26:LME28 LVZ26:LWA28 MFV26:MFW28 MPR26:MPS28 MZN26:MZO28 NJJ26:NJK28 NTF26:NTG28 ODB26:ODC28 OMX26:OMY28 OWT26:OWU28 PGP26:PGQ28 PQL26:PQM28 QAH26:QAI28 QKD26:QKE28 QTZ26:QUA28 RDV26:RDW28 RNR26:RNS28 RXN26:RXO28 SHJ26:SHK28 SRF26:SRG28 TBB26:TBC28 TKX26:TKY28 TUT26:TUU28 UEP26:UEQ28 UOL26:UOM28 UYH26:UYI28 VID26:VIE28 VRZ26:VSA28 WBV26:WBW28 WLR26:WLS28 WVN26:WVO28 X24:Z24 JR24:JT24 TN24:TP24 ADJ24:ADL24 ANF24:ANH24 AXB24:AXD24 BGX24:BGZ24 BQT24:BQV24 CAP24:CAR24 CKL24:CKN24 CUH24:CUJ24 DED24:DEF24 DNZ24:DOB24 DXV24:DXX24 EHR24:EHT24 ERN24:ERP24 FBJ24:FBL24 FLF24:FLH24 FVB24:FVD24 GEX24:GEZ24 GOT24:GOV24 GYP24:GYR24 HIL24:HIN24 HSH24:HSJ24 ICD24:ICF24 ILZ24:IMB24 IVV24:IVX24 JFR24:JFT24 JPN24:JPP24 JZJ24:JZL24 KJF24:KJH24 KTB24:KTD24 LCX24:LCZ24 LMT24:LMV24 LWP24:LWR24 MGL24:MGN24 MQH24:MQJ24 NAD24:NAF24 NJZ24:NKB24 NTV24:NTX24 ODR24:ODT24 ONN24:ONP24 OXJ24:OXL24 PHF24:PHH24 PRB24:PRD24 QAX24:QAZ24 QKT24:QKV24 QUP24:QUR24 REL24:REN24 ROH24:ROJ24 RYD24:RYF24 SHZ24:SIB24 SRV24:SRX24 TBR24:TBT24 TLN24:TLP24 TVJ24:TVL24 UFF24:UFH24 UPB24:UPD24 UYX24:UYZ24 VIT24:VIV24 VSP24:VSR24 WCL24:WCN24 WMH24:WMJ24 WWD24:WWF24 X26:Y28 JR26:JS28 TN26:TO28 ADJ26:ADK28 ANF26:ANG28 AXB26:AXC28 BGX26:BGY28 BQT26:BQU28 CAP26:CAQ28 CKL26:CKM28 CUH26:CUI28 DED26:DEE28 DNZ26:DOA28 DXV26:DXW28 EHR26:EHS28 ERN26:ERO28 FBJ26:FBK28 FLF26:FLG28 FVB26:FVC28 GEX26:GEY28 GOT26:GOU28 GYP26:GYQ28 HIL26:HIM28 HSH26:HSI28 ICD26:ICE28 ILZ26:IMA28 IVV26:IVW28 JFR26:JFS28 JPN26:JPO28 JZJ26:JZK28 KJF26:KJG28 KTB26:KTC28 LCX26:LCY28 LMT26:LMU28 LWP26:LWQ28 MGL26:MGM28 MQH26:MQI28 NAD26:NAE28 NJZ26:NKA28 NTV26:NTW28 ODR26:ODS28 ONN26:ONO28 OXJ26:OXK28 PHF26:PHG28 PRB26:PRC28 QAX26:QAY28 QKT26:QKU28 QUP26:QUQ28 REL26:REM28 ROH26:ROI28 RYD26:RYE28 SHZ26:SIA28 SRV26:SRW28 TBR26:TBS28 TLN26:TLO28 TVJ26:TVK28 UFF26:UFG28 UPB26:UPC28 UYX26:UYY28 VIT26:VIU28 VSP26:VSQ28 WCL26:WCM28 WMH26:WMI28 WWD26:WWE28 H41:J41 JB41:JD41 SX41:SZ41 ACT41:ACV41 AMP41:AMR41 AWL41:AWN41 BGH41:BGJ41 BQD41:BQF41 BZZ41:CAB41 CJV41:CJX41 CTR41:CTT41 DDN41:DDP41 DNJ41:DNL41 DXF41:DXH41 EHB41:EHD41 EQX41:EQZ41 FAT41:FAV41 FKP41:FKR41 FUL41:FUN41 GEH41:GEJ41 GOD41:GOF41 GXZ41:GYB41 HHV41:HHX41 HRR41:HRT41 IBN41:IBP41 ILJ41:ILL41 IVF41:IVH41 JFB41:JFD41 JOX41:JOZ41 JYT41:JYV41 KIP41:KIR41 KSL41:KSN41 LCH41:LCJ41 LMD41:LMF41 LVZ41:LWB41 MFV41:MFX41 MPR41:MPT41 MZN41:MZP41 NJJ41:NJL41 NTF41:NTH41 ODB41:ODD41 OMX41:OMZ41 OWT41:OWV41 PGP41:PGR41 PQL41:PQN41 QAH41:QAJ41 QKD41:QKF41 QTZ41:QUB41 RDV41:RDX41 RNR41:RNT41 RXN41:RXP41 SHJ41:SHL41 SRF41:SRH41 TBB41:TBD41 TKX41:TKZ41 TUT41:TUV41 UEP41:UER41 UOL41:UON41 UYH41:UYJ41 VID41:VIF41 VRZ41:VSB41 WBV41:WBX41 WLR41:WLT41 WVN41:WVP41 H43:I45 JB43:JC45 SX43:SY45 ACT43:ACU45 AMP43:AMQ45 AWL43:AWM45 BGH43:BGI45 BQD43:BQE45 BZZ43:CAA45 CJV43:CJW45 CTR43:CTS45 DDN43:DDO45 DNJ43:DNK45 DXF43:DXG45 EHB43:EHC45 EQX43:EQY45 FAT43:FAU45 FKP43:FKQ45 FUL43:FUM45 GEH43:GEI45 GOD43:GOE45 GXZ43:GYA45 HHV43:HHW45 HRR43:HRS45 IBN43:IBO45 ILJ43:ILK45 IVF43:IVG45 JFB43:JFC45 JOX43:JOY45 JYT43:JYU45 KIP43:KIQ45 KSL43:KSM45 LCH43:LCI45 LMD43:LME45 LVZ43:LWA45 MFV43:MFW45 MPR43:MPS45 MZN43:MZO45 NJJ43:NJK45 NTF43:NTG45 ODB43:ODC45 OMX43:OMY45 OWT43:OWU45 PGP43:PGQ45 PQL43:PQM45 QAH43:QAI45 QKD43:QKE45 QTZ43:QUA45 RDV43:RDW45 RNR43:RNS45 RXN43:RXO45 SHJ43:SHK45 SRF43:SRG45 TBB43:TBC45 TKX43:TKY45 TUT43:TUU45 UEP43:UEQ45 UOL43:UOM45 UYH43:UYI45 VID43:VIE45 VRZ43:VSA45 WBV43:WBW45 WLR43:WLS45 WVN43:WVO45 X41:Z41 JR41:JT41 TN41:TP41 ADJ41:ADL41 ANF41:ANH41 AXB41:AXD41 BGX41:BGZ41 BQT41:BQV41 CAP41:CAR41 CKL41:CKN41 CUH41:CUJ41 DED41:DEF41 DNZ41:DOB41 DXV41:DXX41 EHR41:EHT41 ERN41:ERP41 FBJ41:FBL41 FLF41:FLH41 FVB41:FVD41 GEX41:GEZ41 GOT41:GOV41 GYP41:GYR41 HIL41:HIN41 HSH41:HSJ41 ICD41:ICF41 ILZ41:IMB41 IVV41:IVX41 JFR41:JFT41 JPN41:JPP41 JZJ41:JZL41 KJF41:KJH41 KTB41:KTD41 LCX41:LCZ41 LMT41:LMV41 LWP41:LWR41 MGL41:MGN41 MQH41:MQJ41 NAD41:NAF41 NJZ41:NKB41 NTV41:NTX41 ODR41:ODT41 ONN41:ONP41 OXJ41:OXL41 PHF41:PHH41 PRB41:PRD41 QAX41:QAZ41 QKT41:QKV41 QUP41:QUR41 REL41:REN41 ROH41:ROJ41 RYD41:RYF41 SHZ41:SIB41 SRV41:SRX41 TBR41:TBT41 TLN41:TLP41 TVJ41:TVL41 UFF41:UFH41 UPB41:UPD41 UYX41:UYZ41 VIT41:VIV41 VSP41:VSR41 WCL41:WCN41 WMH41:WMJ41 WWD41:WWF41 X43:Y45 JR43:JS45 TN43:TO45 ADJ43:ADK45 ANF43:ANG45 AXB43:AXC45 BGX43:BGY45 BQT43:BQU45 CAP43:CAQ45 CKL43:CKM45 CUH43:CUI45 DED43:DEE45 DNZ43:DOA45 DXV43:DXW45 EHR43:EHS45 ERN43:ERO45 FBJ43:FBK45 FLF43:FLG45 FVB43:FVC45 GEX43:GEY45 GOT43:GOU45 GYP43:GYQ45 HIL43:HIM45 HSH43:HSI45 ICD43:ICE45 ILZ43:IMA45 IVV43:IVW45 JFR43:JFS45 JPN43:JPO45 JZJ43:JZK45 KJF43:KJG45 KTB43:KTC45 LCX43:LCY45 LMT43:LMU45 LWP43:LWQ45 MGL43:MGM45 MQH43:MQI45 NAD43:NAE45 NJZ43:NKA45 NTV43:NTW45 ODR43:ODS45 ONN43:ONO45 OXJ43:OXK45 PHF43:PHG45 PRB43:PRC45 QAX43:QAY45 QKT43:QKU45 QUP43:QUQ45 REL43:REM45 ROH43:ROI45 RYD43:RYE45 SHZ43:SIA45 SRV43:SRW45 TBR43:TBS45 TLN43:TLO45 TVJ43:TVK45 UFF43:UFG45 UPB43:UPC45 UYX43:UYY45 VIT43:VIU45 VSP43:VSQ45 WCL43:WCM45 WMH43:WMI45 WWD43:WWE45 H58:J58 JB58:JD58 SX58:SZ58 ACT58:ACV58 AMP58:AMR58 AWL58:AWN58 BGH58:BGJ58 BQD58:BQF58 BZZ58:CAB58 CJV58:CJX58 CTR58:CTT58 DDN58:DDP58 DNJ58:DNL58 DXF58:DXH58 EHB58:EHD58 EQX58:EQZ58 FAT58:FAV58 FKP58:FKR58 FUL58:FUN58 GEH58:GEJ58 GOD58:GOF58 GXZ58:GYB58 HHV58:HHX58 HRR58:HRT58 IBN58:IBP58 ILJ58:ILL58 IVF58:IVH58 JFB58:JFD58 JOX58:JOZ58 JYT58:JYV58 KIP58:KIR58 KSL58:KSN58 LCH58:LCJ58 LMD58:LMF58 LVZ58:LWB58 MFV58:MFX58 MPR58:MPT58 MZN58:MZP58 NJJ58:NJL58 NTF58:NTH58 ODB58:ODD58 OMX58:OMZ58 OWT58:OWV58 PGP58:PGR58 PQL58:PQN58 QAH58:QAJ58 QKD58:QKF58 QTZ58:QUB58 RDV58:RDX58 RNR58:RNT58 RXN58:RXP58 SHJ58:SHL58 SRF58:SRH58 TBB58:TBD58 TKX58:TKZ58 TUT58:TUV58 UEP58:UER58 UOL58:UON58 UYH58:UYJ58 VID58:VIF58 VRZ58:VSB58 WBV58:WBX58 WLR58:WLT58 WVN58:WVP58 H60:I62 JB60:JC62 SX60:SY62 ACT60:ACU62 AMP60:AMQ62 AWL60:AWM62 BGH60:BGI62 BQD60:BQE62 BZZ60:CAA62 CJV60:CJW62 CTR60:CTS62 DDN60:DDO62 DNJ60:DNK62 DXF60:DXG62 EHB60:EHC62 EQX60:EQY62 FAT60:FAU62 FKP60:FKQ62 FUL60:FUM62 GEH60:GEI62 GOD60:GOE62 GXZ60:GYA62 HHV60:HHW62 HRR60:HRS62 IBN60:IBO62 ILJ60:ILK62 IVF60:IVG62 JFB60:JFC62 JOX60:JOY62 JYT60:JYU62 KIP60:KIQ62 KSL60:KSM62 LCH60:LCI62 LMD60:LME62 LVZ60:LWA62 MFV60:MFW62 MPR60:MPS62 MZN60:MZO62 NJJ60:NJK62 NTF60:NTG62 ODB60:ODC62 OMX60:OMY62 OWT60:OWU62 PGP60:PGQ62 PQL60:PQM62 QAH60:QAI62 QKD60:QKE62 QTZ60:QUA62 RDV60:RDW62 RNR60:RNS62 RXN60:RXO62 SHJ60:SHK62 SRF60:SRG62 TBB60:TBC62 TKX60:TKY62 TUT60:TUU62 UEP60:UEQ62 UOL60:UOM62 UYH60:UYI62 VID60:VIE62 VRZ60:VSA62 WBV60:WBW62 WLR60:WLS62 WVN60:WVO62 X58:Z58 JR58:JT58 TN58:TP58 ADJ58:ADL58 ANF58:ANH58 AXB58:AXD58 BGX58:BGZ58 BQT58:BQV58 CAP58:CAR58 CKL58:CKN58 CUH58:CUJ58 DED58:DEF58 DNZ58:DOB58 DXV58:DXX58 EHR58:EHT58 ERN58:ERP58 FBJ58:FBL58 FLF58:FLH58 FVB58:FVD58 GEX58:GEZ58 GOT58:GOV58 GYP58:GYR58 HIL58:HIN58 HSH58:HSJ58 ICD58:ICF58 ILZ58:IMB58 IVV58:IVX58 JFR58:JFT58 JPN58:JPP58 JZJ58:JZL58 KJF58:KJH58 KTB58:KTD58 LCX58:LCZ58 LMT58:LMV58 LWP58:LWR58 MGL58:MGN58 MQH58:MQJ58 NAD58:NAF58 NJZ58:NKB58 NTV58:NTX58 ODR58:ODT58 ONN58:ONP58 OXJ58:OXL58 PHF58:PHH58 PRB58:PRD58 QAX58:QAZ58 QKT58:QKV58 QUP58:QUR58 REL58:REN58 ROH58:ROJ58 RYD58:RYF58 SHZ58:SIB58 SRV58:SRX58 TBR58:TBT58 TLN58:TLP58 TVJ58:TVL58 UFF58:UFH58 UPB58:UPD58 UYX58:UYZ58 VIT58:VIV58 VSP58:VSR58 WCL58:WCN58 WMH58:WMJ58 WWD58:WWF58 X60:Y62 JR60:JS62 TN60:TO62 ADJ60:ADK62 ANF60:ANG62 AXB60:AXC62 BGX60:BGY62 BQT60:BQU62 CAP60:CAQ62 CKL60:CKM62 CUH60:CUI62 DED60:DEE62 DNZ60:DOA62 DXV60:DXW62 EHR60:EHS62 ERN60:ERO62 FBJ60:FBK62 FLF60:FLG62 FVB60:FVC62 GEX60:GEY62 GOT60:GOU62 GYP60:GYQ62 HIL60:HIM62 HSH60:HSI62 ICD60:ICE62 ILZ60:IMA62 IVV60:IVW62 JFR60:JFS62 JPN60:JPO62 JZJ60:JZK62 KJF60:KJG62 KTB60:KTC62 LCX60:LCY62 LMT60:LMU62 LWP60:LWQ62 MGL60:MGM62 MQH60:MQI62 NAD60:NAE62 NJZ60:NKA62 NTV60:NTW62 ODR60:ODS62 ONN60:ONO62 OXJ60:OXK62 PHF60:PHG62 PRB60:PRC62 QAX60:QAY62 QKT60:QKU62 QUP60:QUQ62 REL60:REM62 ROH60:ROI62 RYD60:RYE62 SHZ60:SIA62 SRV60:SRW62 TBR60:TBS62 TLN60:TLO62 TVJ60:TVK62 UFF60:UFG62 UPB60:UPC62 UYX60:UYY62 VIT60:VIU62 VSP60:VSQ62 WCL60:WCM62 WMH60:WMI62 WWD60:WWE62 H74:J74 JB74:JD74 SX74:SZ74 ACT74:ACV74 AMP74:AMR74 AWL74:AWN74 BGH74:BGJ74 BQD74:BQF74 BZZ74:CAB74 CJV74:CJX74 CTR74:CTT74 DDN74:DDP74 DNJ74:DNL74 DXF74:DXH74 EHB74:EHD74 EQX74:EQZ74 FAT74:FAV74 FKP74:FKR74 FUL74:FUN74 GEH74:GEJ74 GOD74:GOF74 GXZ74:GYB74 HHV74:HHX74 HRR74:HRT74 IBN74:IBP74 ILJ74:ILL74 IVF74:IVH74 JFB74:JFD74 JOX74:JOZ74 JYT74:JYV74 KIP74:KIR74 KSL74:KSN74 LCH74:LCJ74 LMD74:LMF74 LVZ74:LWB74 MFV74:MFX74 MPR74:MPT74 MZN74:MZP74 NJJ74:NJL74 NTF74:NTH74 ODB74:ODD74 OMX74:OMZ74 OWT74:OWV74 PGP74:PGR74 PQL74:PQN74 QAH74:QAJ74 QKD74:QKF74 QTZ74:QUB74 RDV74:RDX74 RNR74:RNT74 RXN74:RXP74 SHJ74:SHL74 SRF74:SRH74 TBB74:TBD74 TKX74:TKZ74 TUT74:TUV74 UEP74:UER74 UOL74:UON74 UYH74:UYJ74 VID74:VIF74 VRZ74:VSB74 WBV74:WBX74 WLR74:WLT74 WVN74:WVP74 H76:I78 JB76:JC78 SX76:SY78 ACT76:ACU78 AMP76:AMQ78 AWL76:AWM78 BGH76:BGI78 BQD76:BQE78 BZZ76:CAA78 CJV76:CJW78 CTR76:CTS78 DDN76:DDO78 DNJ76:DNK78 DXF76:DXG78 EHB76:EHC78 EQX76:EQY78 FAT76:FAU78 FKP76:FKQ78 FUL76:FUM78 GEH76:GEI78 GOD76:GOE78 GXZ76:GYA78 HHV76:HHW78 HRR76:HRS78 IBN76:IBO78 ILJ76:ILK78 IVF76:IVG78 JFB76:JFC78 JOX76:JOY78 JYT76:JYU78 KIP76:KIQ78 KSL76:KSM78 LCH76:LCI78 LMD76:LME78 LVZ76:LWA78 MFV76:MFW78 MPR76:MPS78 MZN76:MZO78 NJJ76:NJK78 NTF76:NTG78 ODB76:ODC78 OMX76:OMY78 OWT76:OWU78 PGP76:PGQ78 PQL76:PQM78 QAH76:QAI78 QKD76:QKE78 QTZ76:QUA78 RDV76:RDW78 RNR76:RNS78 RXN76:RXO78 SHJ76:SHK78 SRF76:SRG78 TBB76:TBC78 TKX76:TKY78 TUT76:TUU78 UEP76:UEQ78 UOL76:UOM78 UYH76:UYI78 VID76:VIE78 VRZ76:VSA78 WBV76:WBW78 WLR76:WLS78 WVN76:WVO78 X74:Z74 JR74:JT74 TN74:TP74 ADJ74:ADL74 ANF74:ANH74 AXB74:AXD74 BGX74:BGZ74 BQT74:BQV74 CAP74:CAR74 CKL74:CKN74 CUH74:CUJ74 DED74:DEF74 DNZ74:DOB74 DXV74:DXX74 EHR74:EHT74 ERN74:ERP74 FBJ74:FBL74 FLF74:FLH74 FVB74:FVD74 GEX74:GEZ74 GOT74:GOV74 GYP74:GYR74 HIL74:HIN74 HSH74:HSJ74 ICD74:ICF74 ILZ74:IMB74 IVV74:IVX74 JFR74:JFT74 JPN74:JPP74 JZJ74:JZL74 KJF74:KJH74 KTB74:KTD74 LCX74:LCZ74 LMT74:LMV74 LWP74:LWR74 MGL74:MGN74 MQH74:MQJ74 NAD74:NAF74 NJZ74:NKB74 NTV74:NTX74 ODR74:ODT74 ONN74:ONP74 OXJ74:OXL74 PHF74:PHH74 PRB74:PRD74 QAX74:QAZ74 QKT74:QKV74 QUP74:QUR74 REL74:REN74 ROH74:ROJ74 RYD74:RYF74 SHZ74:SIB74 SRV74:SRX74 TBR74:TBT74 TLN74:TLP74 TVJ74:TVL74 UFF74:UFH74 UPB74:UPD74 UYX74:UYZ74 VIT74:VIV74 VSP74:VSR74 WCL74:WCN74 WMH74:WMJ74 WWD74:WWF74 X76:Y78 JR76:JS78 TN76:TO78 ADJ76:ADK78 ANF76:ANG78 AXB76:AXC78 BGX76:BGY78 BQT76:BQU78 CAP76:CAQ78 CKL76:CKM78 CUH76:CUI78 DED76:DEE78 DNZ76:DOA78 DXV76:DXW78 EHR76:EHS78 ERN76:ERO78 FBJ76:FBK78 FLF76:FLG78 FVB76:FVC78 GEX76:GEY78 GOT76:GOU78 GYP76:GYQ78 HIL76:HIM78 HSH76:HSI78 ICD76:ICE78 ILZ76:IMA78 IVV76:IVW78 JFR76:JFS78 JPN76:JPO78 JZJ76:JZK78 KJF76:KJG78 KTB76:KTC78 LCX76:LCY78 LMT76:LMU78 LWP76:LWQ78 MGL76:MGM78 MQH76:MQI78 NAD76:NAE78 NJZ76:NKA78 NTV76:NTW78 ODR76:ODS78 ONN76:ONO78 OXJ76:OXK78 PHF76:PHG78 PRB76:PRC78 QAX76:QAY78 QKT76:QKU78 QUP76:QUQ78 REL76:REM78 ROH76:ROI78 RYD76:RYE78 SHZ76:SIA78 SRV76:SRW78 TBR76:TBS78 TLN76:TLO78 TVJ76:TVK78 UFF76:UFG78 UPB76:UPC78 UYX76:UYY78 VIT76:VIU78 VSP76:VSQ78 WCL76:WCM78 WMH76:WMI78 WWD76:WWE78 H91:J91 JB91:JD91 SX91:SZ91 ACT91:ACV91 AMP91:AMR91 AWL91:AWN91 BGH91:BGJ91 BQD91:BQF91 BZZ91:CAB91 CJV91:CJX91 CTR91:CTT91 DDN91:DDP91 DNJ91:DNL91 DXF91:DXH91 EHB91:EHD91 EQX91:EQZ91 FAT91:FAV91 FKP91:FKR91 FUL91:FUN91 GEH91:GEJ91 GOD91:GOF91 GXZ91:GYB91 HHV91:HHX91 HRR91:HRT91 IBN91:IBP91 ILJ91:ILL91 IVF91:IVH91 JFB91:JFD91 JOX91:JOZ91 JYT91:JYV91 KIP91:KIR91 KSL91:KSN91 LCH91:LCJ91 LMD91:LMF91 LVZ91:LWB91 MFV91:MFX91 MPR91:MPT91 MZN91:MZP91 NJJ91:NJL91 NTF91:NTH91 ODB91:ODD91 OMX91:OMZ91 OWT91:OWV91 PGP91:PGR91 PQL91:PQN91 QAH91:QAJ91 QKD91:QKF91 QTZ91:QUB91 RDV91:RDX91 RNR91:RNT91 RXN91:RXP91 SHJ91:SHL91 SRF91:SRH91 TBB91:TBD91 TKX91:TKZ91 TUT91:TUV91 UEP91:UER91 UOL91:UON91 UYH91:UYJ91 VID91:VIF91 VRZ91:VSB91 WBV91:WBX91 WLR91:WLT91 WVN91:WVP91 H93:I95 JB93:JC95 SX93:SY95 ACT93:ACU95 AMP93:AMQ95 AWL93:AWM95 BGH93:BGI95 BQD93:BQE95 BZZ93:CAA95 CJV93:CJW95 CTR93:CTS95 DDN93:DDO95 DNJ93:DNK95 DXF93:DXG95 EHB93:EHC95 EQX93:EQY95 FAT93:FAU95 FKP93:FKQ95 FUL93:FUM95 GEH93:GEI95 GOD93:GOE95 GXZ93:GYA95 HHV93:HHW95 HRR93:HRS95 IBN93:IBO95 ILJ93:ILK95 IVF93:IVG95 JFB93:JFC95 JOX93:JOY95 JYT93:JYU95 KIP93:KIQ95 KSL93:KSM95 LCH93:LCI95 LMD93:LME95 LVZ93:LWA95 MFV93:MFW95 MPR93:MPS95 MZN93:MZO95 NJJ93:NJK95 NTF93:NTG95 ODB93:ODC95 OMX93:OMY95 OWT93:OWU95 PGP93:PGQ95 PQL93:PQM95 QAH93:QAI95 QKD93:QKE95 QTZ93:QUA95 RDV93:RDW95 RNR93:RNS95 RXN93:RXO95 SHJ93:SHK95 SRF93:SRG95 TBB93:TBC95 TKX93:TKY95 TUT93:TUU95 UEP93:UEQ95 UOL93:UOM95 UYH93:UYI95 VID93:VIE95 VRZ93:VSA95 WBV93:WBW95 WLR93:WLS95 WVN93:WVO95 X91:Z91 JR91:JT91 TN91:TP91 ADJ91:ADL91 ANF91:ANH91 AXB91:AXD91 BGX91:BGZ91 BQT91:BQV91 CAP91:CAR91 CKL91:CKN91 CUH91:CUJ91 DED91:DEF91 DNZ91:DOB91 DXV91:DXX91 EHR91:EHT91 ERN91:ERP91 FBJ91:FBL91 FLF91:FLH91 FVB91:FVD91 GEX91:GEZ91 GOT91:GOV91 GYP91:GYR91 HIL91:HIN91 HSH91:HSJ91 ICD91:ICF91 ILZ91:IMB91 IVV91:IVX91 JFR91:JFT91 JPN91:JPP91 JZJ91:JZL91 KJF91:KJH91 KTB91:KTD91 LCX91:LCZ91 LMT91:LMV91 LWP91:LWR91 MGL91:MGN91 MQH91:MQJ91 NAD91:NAF91 NJZ91:NKB91 NTV91:NTX91 ODR91:ODT91 ONN91:ONP91 OXJ91:OXL91 PHF91:PHH91 PRB91:PRD91 QAX91:QAZ91 QKT91:QKV91 QUP91:QUR91 REL91:REN91 ROH91:ROJ91 RYD91:RYF91 SHZ91:SIB91 SRV91:SRX91 TBR91:TBT91 TLN91:TLP91 TVJ91:TVL91 UFF91:UFH91 UPB91:UPD91 UYX91:UYZ91 VIT91:VIV91 VSP91:VSR91 WCL91:WCN91 WMH91:WMJ91 WWD91:WWF91 X93:Y95 JR93:JS95 TN93:TO95 ADJ93:ADK95 ANF93:ANG95 AXB93:AXC95 BGX93:BGY95 BQT93:BQU95 CAP93:CAQ95 CKL93:CKM95 CUH93:CUI95 DED93:DEE95 DNZ93:DOA95 DXV93:DXW95 EHR93:EHS95 ERN93:ERO95 FBJ93:FBK95 FLF93:FLG95 FVB93:FVC95 GEX93:GEY95 GOT93:GOU95 GYP93:GYQ95 HIL93:HIM95 HSH93:HSI95 ICD93:ICE95 ILZ93:IMA95 IVV93:IVW95 JFR93:JFS95 JPN93:JPO95 JZJ93:JZK95 KJF93:KJG95 KTB93:KTC95 LCX93:LCY95 LMT93:LMU95 LWP93:LWQ95 MGL93:MGM95 MQH93:MQI95 NAD93:NAE95 NJZ93:NKA95 NTV93:NTW95 ODR93:ODS95 ONN93:ONO95 OXJ93:OXK95 PHF93:PHG95 PRB93:PRC95 QAX93:QAY95 QKT93:QKU95 QUP93:QUQ95 REL93:REM95 ROH93:ROI95 RYD93:RYE95 SHZ93:SIA95 SRV93:SRW95 TBR93:TBS95 TLN93:TLO95 TVJ93:TVK95 UFF93:UFG95 UPB93:UPC95 UYX93:UYY95 VIT93:VIU95 VSP93:VSQ95 WCL93:WCM95 WMH93:WMI95 WWD93:WWE95 H107:J107 JB107:JD107 SX107:SZ107 ACT107:ACV107 AMP107:AMR107 AWL107:AWN107 BGH107:BGJ107 BQD107:BQF107 BZZ107:CAB107 CJV107:CJX107 CTR107:CTT107 DDN107:DDP107 DNJ107:DNL107 DXF107:DXH107 EHB107:EHD107 EQX107:EQZ107 FAT107:FAV107 FKP107:FKR107 FUL107:FUN107 GEH107:GEJ107 GOD107:GOF107 GXZ107:GYB107 HHV107:HHX107 HRR107:HRT107 IBN107:IBP107 ILJ107:ILL107 IVF107:IVH107 JFB107:JFD107 JOX107:JOZ107 JYT107:JYV107 KIP107:KIR107 KSL107:KSN107 LCH107:LCJ107 LMD107:LMF107 LVZ107:LWB107 MFV107:MFX107 MPR107:MPT107 MZN107:MZP107 NJJ107:NJL107 NTF107:NTH107 ODB107:ODD107 OMX107:OMZ107 OWT107:OWV107 PGP107:PGR107 PQL107:PQN107 QAH107:QAJ107 QKD107:QKF107 QTZ107:QUB107 RDV107:RDX107 RNR107:RNT107 RXN107:RXP107 SHJ107:SHL107 SRF107:SRH107 TBB107:TBD107 TKX107:TKZ107 TUT107:TUV107 UEP107:UER107 UOL107:UON107 UYH107:UYJ107 VID107:VIF107 VRZ107:VSB107 WBV107:WBX107 WLR107:WLT107 WVN107:WVP107 H109:I111 JB109:JC111 SX109:SY111 ACT109:ACU111 AMP109:AMQ111 AWL109:AWM111 BGH109:BGI111 BQD109:BQE111 BZZ109:CAA111 CJV109:CJW111 CTR109:CTS111 DDN109:DDO111 DNJ109:DNK111 DXF109:DXG111 EHB109:EHC111 EQX109:EQY111 FAT109:FAU111 FKP109:FKQ111 FUL109:FUM111 GEH109:GEI111 GOD109:GOE111 GXZ109:GYA111 HHV109:HHW111 HRR109:HRS111 IBN109:IBO111 ILJ109:ILK111 IVF109:IVG111 JFB109:JFC111 JOX109:JOY111 JYT109:JYU111 KIP109:KIQ111 KSL109:KSM111 LCH109:LCI111 LMD109:LME111 LVZ109:LWA111 MFV109:MFW111 MPR109:MPS111 MZN109:MZO111 NJJ109:NJK111 NTF109:NTG111 ODB109:ODC111 OMX109:OMY111 OWT109:OWU111 PGP109:PGQ111 PQL109:PQM111 QAH109:QAI111 QKD109:QKE111 QTZ109:QUA111 RDV109:RDW111 RNR109:RNS111 RXN109:RXO111 SHJ109:SHK111 SRF109:SRG111 TBB109:TBC111 TKX109:TKY111 TUT109:TUU111 UEP109:UEQ111 UOL109:UOM111 UYH109:UYI111 VID109:VIE111 VRZ109:VSA111 WBV109:WBW111 WLR109:WLS111 WVN109:WVO111 X107:Z107 JR107:JT107 TN107:TP107 ADJ107:ADL107 ANF107:ANH107 AXB107:AXD107 BGX107:BGZ107 BQT107:BQV107 CAP107:CAR107 CKL107:CKN107 CUH107:CUJ107 DED107:DEF107 DNZ107:DOB107 DXV107:DXX107 EHR107:EHT107 ERN107:ERP107 FBJ107:FBL107 FLF107:FLH107 FVB107:FVD107 GEX107:GEZ107 GOT107:GOV107 GYP107:GYR107 HIL107:HIN107 HSH107:HSJ107 ICD107:ICF107 ILZ107:IMB107 IVV107:IVX107 JFR107:JFT107 JPN107:JPP107 JZJ107:JZL107 KJF107:KJH107 KTB107:KTD107 LCX107:LCZ107 LMT107:LMV107 LWP107:LWR107 MGL107:MGN107 MQH107:MQJ107 NAD107:NAF107 NJZ107:NKB107 NTV107:NTX107 ODR107:ODT107 ONN107:ONP107 OXJ107:OXL107 PHF107:PHH107 PRB107:PRD107 QAX107:QAZ107 QKT107:QKV107 QUP107:QUR107 REL107:REN107 ROH107:ROJ107 RYD107:RYF107 SHZ107:SIB107 SRV107:SRX107 TBR107:TBT107 TLN107:TLP107 TVJ107:TVL107 UFF107:UFH107 UPB107:UPD107 UYX107:UYZ107 VIT107:VIV107 VSP107:VSR107 WCL107:WCN107 WMH107:WMJ107 WWD107:WWF107 X109:Y111 JR109:JS111 TN109:TO111 ADJ109:ADK111 ANF109:ANG111 AXB109:AXC111 BGX109:BGY111 BQT109:BQU111 CAP109:CAQ111 CKL109:CKM111 CUH109:CUI111 DED109:DEE111 DNZ109:DOA111 DXV109:DXW111 EHR109:EHS111 ERN109:ERO111 FBJ109:FBK111 FLF109:FLG111 FVB109:FVC111 GEX109:GEY111 GOT109:GOU111 GYP109:GYQ111 HIL109:HIM111 HSH109:HSI111 ICD109:ICE111 ILZ109:IMA111 IVV109:IVW111 JFR109:JFS111 JPN109:JPO111 JZJ109:JZK111 KJF109:KJG111 KTB109:KTC111 LCX109:LCY111 LMT109:LMU111 LWP109:LWQ111 MGL109:MGM111 MQH109:MQI111 NAD109:NAE111 NJZ109:NKA111 NTV109:NTW111 ODR109:ODS111 ONN109:ONO111 OXJ109:OXK111 PHF109:PHG111 PRB109:PRC111 QAX109:QAY111 QKT109:QKU111 QUP109:QUQ111 REL109:REM111 ROH109:ROI111 RYD109:RYE111 SHZ109:SIA111 SRV109:SRW111 TBR109:TBS111 TLN109:TLO111 TVJ109:TVK111 UFF109:UFG111 UPB109:UPC111 UYX109:UYY111 VIT109:VIU111 VSP109:VSQ111 WCL109:WCM111 WMH109:WMI111 WWD109:WWE111 H124:J124 JB124:JD124 SX124:SZ124 ACT124:ACV124 AMP124:AMR124 AWL124:AWN124 BGH124:BGJ124 BQD124:BQF124 BZZ124:CAB124 CJV124:CJX124 CTR124:CTT124 DDN124:DDP124 DNJ124:DNL124 DXF124:DXH124 EHB124:EHD124 EQX124:EQZ124 FAT124:FAV124 FKP124:FKR124 FUL124:FUN124 GEH124:GEJ124 GOD124:GOF124 GXZ124:GYB124 HHV124:HHX124 HRR124:HRT124 IBN124:IBP124 ILJ124:ILL124 IVF124:IVH124 JFB124:JFD124 JOX124:JOZ124 JYT124:JYV124 KIP124:KIR124 KSL124:KSN124 LCH124:LCJ124 LMD124:LMF124 LVZ124:LWB124 MFV124:MFX124 MPR124:MPT124 MZN124:MZP124 NJJ124:NJL124 NTF124:NTH124 ODB124:ODD124 OMX124:OMZ124 OWT124:OWV124 PGP124:PGR124 PQL124:PQN124 QAH124:QAJ124 QKD124:QKF124 QTZ124:QUB124 RDV124:RDX124 RNR124:RNT124 RXN124:RXP124 SHJ124:SHL124 SRF124:SRH124 TBB124:TBD124 TKX124:TKZ124 TUT124:TUV124 UEP124:UER124 UOL124:UON124 UYH124:UYJ124 VID124:VIF124 VRZ124:VSB124 WBV124:WBX124 WLR124:WLT124 WVN124:WVP124 H126:I128 JB126:JC128 SX126:SY128 ACT126:ACU128 AMP126:AMQ128 AWL126:AWM128 BGH126:BGI128 BQD126:BQE128 BZZ126:CAA128 CJV126:CJW128 CTR126:CTS128 DDN126:DDO128 DNJ126:DNK128 DXF126:DXG128 EHB126:EHC128 EQX126:EQY128 FAT126:FAU128 FKP126:FKQ128 FUL126:FUM128 GEH126:GEI128 GOD126:GOE128 GXZ126:GYA128 HHV126:HHW128 HRR126:HRS128 IBN126:IBO128 ILJ126:ILK128 IVF126:IVG128 JFB126:JFC128 JOX126:JOY128 JYT126:JYU128 KIP126:KIQ128 KSL126:KSM128 LCH126:LCI128 LMD126:LME128 LVZ126:LWA128 MFV126:MFW128 MPR126:MPS128 MZN126:MZO128 NJJ126:NJK128 NTF126:NTG128 ODB126:ODC128 OMX126:OMY128 OWT126:OWU128 PGP126:PGQ128 PQL126:PQM128 QAH126:QAI128 QKD126:QKE128 QTZ126:QUA128 RDV126:RDW128 RNR126:RNS128 RXN126:RXO128 SHJ126:SHK128 SRF126:SRG128 TBB126:TBC128 TKX126:TKY128 TUT126:TUU128 UEP126:UEQ128 UOL126:UOM128 UYH126:UYI128 VID126:VIE128 VRZ126:VSA128 WBV126:WBW128 WLR126:WLS128 WVN126:WVO128 X124:Z124 JR124:JT124 TN124:TP124 ADJ124:ADL124 ANF124:ANH124 AXB124:AXD124 BGX124:BGZ124 BQT124:BQV124 CAP124:CAR124 CKL124:CKN124 CUH124:CUJ124 DED124:DEF124 DNZ124:DOB124 DXV124:DXX124 EHR124:EHT124 ERN124:ERP124 FBJ124:FBL124 FLF124:FLH124 FVB124:FVD124 GEX124:GEZ124 GOT124:GOV124 GYP124:GYR124 HIL124:HIN124 HSH124:HSJ124 ICD124:ICF124 ILZ124:IMB124 IVV124:IVX124 JFR124:JFT124 JPN124:JPP124 JZJ124:JZL124 KJF124:KJH124 KTB124:KTD124 LCX124:LCZ124 LMT124:LMV124 LWP124:LWR124 MGL124:MGN124 MQH124:MQJ124 NAD124:NAF124 NJZ124:NKB124 NTV124:NTX124 ODR124:ODT124 ONN124:ONP124 OXJ124:OXL124 PHF124:PHH124 PRB124:PRD124 QAX124:QAZ124 QKT124:QKV124 QUP124:QUR124 REL124:REN124 ROH124:ROJ124 RYD124:RYF124 SHZ124:SIB124 SRV124:SRX124 TBR124:TBT124 TLN124:TLP124 TVJ124:TVL124 UFF124:UFH124 UPB124:UPD124 UYX124:UYZ124 VIT124:VIV124 VSP124:VSR124 WCL124:WCN124 WMH124:WMJ124 WWD124:WWF124 X126:Y128 JR126:JS128 TN126:TO128 ADJ126:ADK128 ANF126:ANG128 AXB126:AXC128 BGX126:BGY128 BQT126:BQU128 CAP126:CAQ128 CKL126:CKM128 CUH126:CUI128 DED126:DEE128 DNZ126:DOA128 DXV126:DXW128 EHR126:EHS128 ERN126:ERO128 FBJ126:FBK128 FLF126:FLG128 FVB126:FVC128 GEX126:GEY128 GOT126:GOU128 GYP126:GYQ128 HIL126:HIM128 HSH126:HSI128 ICD126:ICE128 ILZ126:IMA128 IVV126:IVW128 JFR126:JFS128 JPN126:JPO128 JZJ126:JZK128 KJF126:KJG128 KTB126:KTC128 LCX126:LCY128 LMT126:LMU128 LWP126:LWQ128 MGL126:MGM128 MQH126:MQI128 NAD126:NAE128 NJZ126:NKA128 NTV126:NTW128 ODR126:ODS128 ONN126:ONO128 OXJ126:OXK128 PHF126:PHG128 PRB126:PRC128 QAX126:QAY128 QKT126:QKU128 QUP126:QUQ128 REL126:REM128 ROH126:ROI128 RYD126:RYE128 SHZ126:SIA128 SRV126:SRW128 TBR126:TBS128 TLN126:TLO128 TVJ126:TVK128 UFF126:UFG128 UPB126:UPC128 UYX126:UYY128 VIT126:VIU128 VSP126:VSQ128 WCL126:WCM128 WMH126:WMI128 WWD126:WWE128 H140:J140 JB140:JD140 SX140:SZ140 ACT140:ACV140 AMP140:AMR140 AWL140:AWN140 BGH140:BGJ140 BQD140:BQF140 BZZ140:CAB140 CJV140:CJX140 CTR140:CTT140 DDN140:DDP140 DNJ140:DNL140 DXF140:DXH140 EHB140:EHD140 EQX140:EQZ140 FAT140:FAV140 FKP140:FKR140 FUL140:FUN140 GEH140:GEJ140 GOD140:GOF140 GXZ140:GYB140 HHV140:HHX140 HRR140:HRT140 IBN140:IBP140 ILJ140:ILL140 IVF140:IVH140 JFB140:JFD140 JOX140:JOZ140 JYT140:JYV140 KIP140:KIR140 KSL140:KSN140 LCH140:LCJ140 LMD140:LMF140 LVZ140:LWB140 MFV140:MFX140 MPR140:MPT140 MZN140:MZP140 NJJ140:NJL140 NTF140:NTH140 ODB140:ODD140 OMX140:OMZ140 OWT140:OWV140 PGP140:PGR140 PQL140:PQN140 QAH140:QAJ140 QKD140:QKF140 QTZ140:QUB140 RDV140:RDX140 RNR140:RNT140 RXN140:RXP140 SHJ140:SHL140 SRF140:SRH140 TBB140:TBD140 TKX140:TKZ140 TUT140:TUV140 UEP140:UER140 UOL140:UON140 UYH140:UYJ140 VID140:VIF140 VRZ140:VSB140 WBV140:WBX140 WLR140:WLT140 WVN140:WVP140 H142:I144 JB142:JC144 SX142:SY144 ACT142:ACU144 AMP142:AMQ144 AWL142:AWM144 BGH142:BGI144 BQD142:BQE144 BZZ142:CAA144 CJV142:CJW144 CTR142:CTS144 DDN142:DDO144 DNJ142:DNK144 DXF142:DXG144 EHB142:EHC144 EQX142:EQY144 FAT142:FAU144 FKP142:FKQ144 FUL142:FUM144 GEH142:GEI144 GOD142:GOE144 GXZ142:GYA144 HHV142:HHW144 HRR142:HRS144 IBN142:IBO144 ILJ142:ILK144 IVF142:IVG144 JFB142:JFC144 JOX142:JOY144 JYT142:JYU144 KIP142:KIQ144 KSL142:KSM144 LCH142:LCI144 LMD142:LME144 LVZ142:LWA144 MFV142:MFW144 MPR142:MPS144 MZN142:MZO144 NJJ142:NJK144 NTF142:NTG144 ODB142:ODC144 OMX142:OMY144 OWT142:OWU144 PGP142:PGQ144 PQL142:PQM144 QAH142:QAI144 QKD142:QKE144 QTZ142:QUA144 RDV142:RDW144 RNR142:RNS144 RXN142:RXO144 SHJ142:SHK144 SRF142:SRG144 TBB142:TBC144 TKX142:TKY144 TUT142:TUU144 UEP142:UEQ144 UOL142:UOM144 UYH142:UYI144 VID142:VIE144 VRZ142:VSA144 WBV142:WBW144 WLR142:WLS144 WVN142:WVO144 X140:Z140 JR140:JT140 TN140:TP140 ADJ140:ADL140 ANF140:ANH140 AXB140:AXD140 BGX140:BGZ140 BQT140:BQV140 CAP140:CAR140 CKL140:CKN140 CUH140:CUJ140 DED140:DEF140 DNZ140:DOB140 DXV140:DXX140 EHR140:EHT140 ERN140:ERP140 FBJ140:FBL140 FLF140:FLH140 FVB140:FVD140 GEX140:GEZ140 GOT140:GOV140 GYP140:GYR140 HIL140:HIN140 HSH140:HSJ140 ICD140:ICF140 ILZ140:IMB140 IVV140:IVX140 JFR140:JFT140 JPN140:JPP140 JZJ140:JZL140 KJF140:KJH140 KTB140:KTD140 LCX140:LCZ140 LMT140:LMV140 LWP140:LWR140 MGL140:MGN140 MQH140:MQJ140 NAD140:NAF140 NJZ140:NKB140 NTV140:NTX140 ODR140:ODT140 ONN140:ONP140 OXJ140:OXL140 PHF140:PHH140 PRB140:PRD140 QAX140:QAZ140 QKT140:QKV140 QUP140:QUR140 REL140:REN140 ROH140:ROJ140 RYD140:RYF140 SHZ140:SIB140 SRV140:SRX140 TBR140:TBT140 TLN140:TLP140 TVJ140:TVL140 UFF140:UFH140 UPB140:UPD140 UYX140:UYZ140 VIT140:VIV140 VSP140:VSR140 WCL140:WCN140 WMH140:WMJ140 WWD140:WWF140 X142:Y144 JR142:JS144 TN142:TO144 ADJ142:ADK144 ANF142:ANG144 AXB142:AXC144 BGX142:BGY144 BQT142:BQU144 CAP142:CAQ144 CKL142:CKM144 CUH142:CUI144 DED142:DEE144 DNZ142:DOA144 DXV142:DXW144 EHR142:EHS144 ERN142:ERO144 FBJ142:FBK144 FLF142:FLG144 FVB142:FVC144 GEX142:GEY144 GOT142:GOU144 GYP142:GYQ144 HIL142:HIM144 HSH142:HSI144 ICD142:ICE144 ILZ142:IMA144 IVV142:IVW144 JFR142:JFS144 JPN142:JPO144 JZJ142:JZK144 KJF142:KJG144 KTB142:KTC144 LCX142:LCY144 LMT142:LMU144 LWP142:LWQ144 MGL142:MGM144 MQH142:MQI144 NAD142:NAE144 NJZ142:NKA144 NTV142:NTW144 ODR142:ODS144 ONN142:ONO144 OXJ142:OXK144 PHF142:PHG144 PRB142:PRC144 QAX142:QAY144 QKT142:QKU144 QUP142:QUQ144 REL142:REM144 ROH142:ROI144 RYD142:RYE144 SHZ142:SIA144 SRV142:SRW144 TBR142:TBS144 TLN142:TLO144 TVJ142:TVK144 UFF142:UFG144 UPB142:UPC144 UYX142:UYY144 VIT142:VIU144 VSP142:VSQ144 WCL142:WCM144 WMH142:WMI144 WWD142:WWE144 H157:J157 JB157:JD157 SX157:SZ157 ACT157:ACV157 AMP157:AMR157 AWL157:AWN157 BGH157:BGJ157 BQD157:BQF157 BZZ157:CAB157 CJV157:CJX157 CTR157:CTT157 DDN157:DDP157 DNJ157:DNL157 DXF157:DXH157 EHB157:EHD157 EQX157:EQZ157 FAT157:FAV157 FKP157:FKR157 FUL157:FUN157 GEH157:GEJ157 GOD157:GOF157 GXZ157:GYB157 HHV157:HHX157 HRR157:HRT157 IBN157:IBP157 ILJ157:ILL157 IVF157:IVH157 JFB157:JFD157 JOX157:JOZ157 JYT157:JYV157 KIP157:KIR157 KSL157:KSN157 LCH157:LCJ157 LMD157:LMF157 LVZ157:LWB157 MFV157:MFX157 MPR157:MPT157 MZN157:MZP157 NJJ157:NJL157 NTF157:NTH157 ODB157:ODD157 OMX157:OMZ157 OWT157:OWV157 PGP157:PGR157 PQL157:PQN157 QAH157:QAJ157 QKD157:QKF157 QTZ157:QUB157 RDV157:RDX157 RNR157:RNT157 RXN157:RXP157 SHJ157:SHL157 SRF157:SRH157 TBB157:TBD157 TKX157:TKZ157 TUT157:TUV157 UEP157:UER157 UOL157:UON157 UYH157:UYJ157 VID157:VIF157 VRZ157:VSB157 WBV157:WBX157 WLR157:WLT157 WVN157:WVP157 H159:I161 JB159:JC161 SX159:SY161 ACT159:ACU161 AMP159:AMQ161 AWL159:AWM161 BGH159:BGI161 BQD159:BQE161 BZZ159:CAA161 CJV159:CJW161 CTR159:CTS161 DDN159:DDO161 DNJ159:DNK161 DXF159:DXG161 EHB159:EHC161 EQX159:EQY161 FAT159:FAU161 FKP159:FKQ161 FUL159:FUM161 GEH159:GEI161 GOD159:GOE161 GXZ159:GYA161 HHV159:HHW161 HRR159:HRS161 IBN159:IBO161 ILJ159:ILK161 IVF159:IVG161 JFB159:JFC161 JOX159:JOY161 JYT159:JYU161 KIP159:KIQ161 KSL159:KSM161 LCH159:LCI161 LMD159:LME161 LVZ159:LWA161 MFV159:MFW161 MPR159:MPS161 MZN159:MZO161 NJJ159:NJK161 NTF159:NTG161 ODB159:ODC161 OMX159:OMY161 OWT159:OWU161 PGP159:PGQ161 PQL159:PQM161 QAH159:QAI161 QKD159:QKE161 QTZ159:QUA161 RDV159:RDW161 RNR159:RNS161 RXN159:RXO161 SHJ159:SHK161 SRF159:SRG161 TBB159:TBC161 TKX159:TKY161 TUT159:TUU161 UEP159:UEQ161 UOL159:UOM161 UYH159:UYI161 VID159:VIE161 VRZ159:VSA161 WBV159:WBW161 WLR159:WLS161 WVN159:WVO161 X157:Z157 JR157:JT157 TN157:TP157 ADJ157:ADL157 ANF157:ANH157 AXB157:AXD157 BGX157:BGZ157 BQT157:BQV157 CAP157:CAR157 CKL157:CKN157 CUH157:CUJ157 DED157:DEF157 DNZ157:DOB157 DXV157:DXX157 EHR157:EHT157 ERN157:ERP157 FBJ157:FBL157 FLF157:FLH157 FVB157:FVD157 GEX157:GEZ157 GOT157:GOV157 GYP157:GYR157 HIL157:HIN157 HSH157:HSJ157 ICD157:ICF157 ILZ157:IMB157 IVV157:IVX157 JFR157:JFT157 JPN157:JPP157 JZJ157:JZL157 KJF157:KJH157 KTB157:KTD157 LCX157:LCZ157 LMT157:LMV157 LWP157:LWR157 MGL157:MGN157 MQH157:MQJ157 NAD157:NAF157 NJZ157:NKB157 NTV157:NTX157 ODR157:ODT157 ONN157:ONP157 OXJ157:OXL157 PHF157:PHH157 PRB157:PRD157 QAX157:QAZ157 QKT157:QKV157 QUP157:QUR157 REL157:REN157 ROH157:ROJ157 RYD157:RYF157 SHZ157:SIB157 SRV157:SRX157 TBR157:TBT157 TLN157:TLP157 TVJ157:TVL157 UFF157:UFH157 UPB157:UPD157 UYX157:UYZ157 VIT157:VIV157 VSP157:VSR157 WCL157:WCN157 WMH157:WMJ157 WWD157:WWF157 X159:Y161 JR159:JS161 TN159:TO161 ADJ159:ADK161 ANF159:ANG161 AXB159:AXC161 BGX159:BGY161 BQT159:BQU161 CAP159:CAQ161 CKL159:CKM161 CUH159:CUI161 DED159:DEE161 DNZ159:DOA161 DXV159:DXW161 EHR159:EHS161 ERN159:ERO161 FBJ159:FBK161 FLF159:FLG161 FVB159:FVC161 GEX159:GEY161 GOT159:GOU161 GYP159:GYQ161 HIL159:HIM161 HSH159:HSI161 ICD159:ICE161 ILZ159:IMA161 IVV159:IVW161 JFR159:JFS161 JPN159:JPO161 JZJ159:JZK161 KJF159:KJG161 KTB159:KTC161 LCX159:LCY161 LMT159:LMU161 LWP159:LWQ161 MGL159:MGM161 MQH159:MQI161 NAD159:NAE161 NJZ159:NKA161 NTV159:NTW161 ODR159:ODS161 ONN159:ONO161 OXJ159:OXK161 PHF159:PHG161 PRB159:PRC161 QAX159:QAY161 QKT159:QKU161 QUP159:QUQ161 REL159:REM161 ROH159:ROI161 RYD159:RYE161 SHZ159:SIA161 SRV159:SRW161 TBR159:TBS161 TLN159:TLO161 TVJ159:TVK161 UFF159:UFG161 UPB159:UPC161 UYX159:UYY161 VIT159:VIU161 VSP159:VSQ161 WCL159:WCM161 WMH159:WMI161 WWD159:WWE161 H173:J173 JB173:JD173 SX173:SZ173 ACT173:ACV173 AMP173:AMR173 AWL173:AWN173 BGH173:BGJ173 BQD173:BQF173 BZZ173:CAB173 CJV173:CJX173 CTR173:CTT173 DDN173:DDP173 DNJ173:DNL173 DXF173:DXH173 EHB173:EHD173 EQX173:EQZ173 FAT173:FAV173 FKP173:FKR173 FUL173:FUN173 GEH173:GEJ173 GOD173:GOF173 GXZ173:GYB173 HHV173:HHX173 HRR173:HRT173 IBN173:IBP173 ILJ173:ILL173 IVF173:IVH173 JFB173:JFD173 JOX173:JOZ173 JYT173:JYV173 KIP173:KIR173 KSL173:KSN173 LCH173:LCJ173 LMD173:LMF173 LVZ173:LWB173 MFV173:MFX173 MPR173:MPT173 MZN173:MZP173 NJJ173:NJL173 NTF173:NTH173 ODB173:ODD173 OMX173:OMZ173 OWT173:OWV173 PGP173:PGR173 PQL173:PQN173 QAH173:QAJ173 QKD173:QKF173 QTZ173:QUB173 RDV173:RDX173 RNR173:RNT173 RXN173:RXP173 SHJ173:SHL173 SRF173:SRH173 TBB173:TBD173 TKX173:TKZ173 TUT173:TUV173 UEP173:UER173 UOL173:UON173 UYH173:UYJ173 VID173:VIF173 VRZ173:VSB173 WBV173:WBX173 WLR173:WLT173 WVN173:WVP173 H175:I177 JB175:JC177 SX175:SY177 ACT175:ACU177 AMP175:AMQ177 AWL175:AWM177 BGH175:BGI177 BQD175:BQE177 BZZ175:CAA177 CJV175:CJW177 CTR175:CTS177 DDN175:DDO177 DNJ175:DNK177 DXF175:DXG177 EHB175:EHC177 EQX175:EQY177 FAT175:FAU177 FKP175:FKQ177 FUL175:FUM177 GEH175:GEI177 GOD175:GOE177 GXZ175:GYA177 HHV175:HHW177 HRR175:HRS177 IBN175:IBO177 ILJ175:ILK177 IVF175:IVG177 JFB175:JFC177 JOX175:JOY177 JYT175:JYU177 KIP175:KIQ177 KSL175:KSM177 LCH175:LCI177 LMD175:LME177 LVZ175:LWA177 MFV175:MFW177 MPR175:MPS177 MZN175:MZO177 NJJ175:NJK177 NTF175:NTG177 ODB175:ODC177 OMX175:OMY177 OWT175:OWU177 PGP175:PGQ177 PQL175:PQM177 QAH175:QAI177 QKD175:QKE177 QTZ175:QUA177 RDV175:RDW177 RNR175:RNS177 RXN175:RXO177 SHJ175:SHK177 SRF175:SRG177 TBB175:TBC177 TKX175:TKY177 TUT175:TUU177 UEP175:UEQ177 UOL175:UOM177 UYH175:UYI177 VID175:VIE177 VRZ175:VSA177 WBV175:WBW177 WLR175:WLS177 WVN175:WVO177 X173:Z173 JR173:JT173 TN173:TP173 ADJ173:ADL173 ANF173:ANH173 AXB173:AXD173 BGX173:BGZ173 BQT173:BQV173 CAP173:CAR173 CKL173:CKN173 CUH173:CUJ173 DED173:DEF173 DNZ173:DOB173 DXV173:DXX173 EHR173:EHT173 ERN173:ERP173 FBJ173:FBL173 FLF173:FLH173 FVB173:FVD173 GEX173:GEZ173 GOT173:GOV173 GYP173:GYR173 HIL173:HIN173 HSH173:HSJ173 ICD173:ICF173 ILZ173:IMB173 IVV173:IVX173 JFR173:JFT173 JPN173:JPP173 JZJ173:JZL173 KJF173:KJH173 KTB173:KTD173 LCX173:LCZ173 LMT173:LMV173 LWP173:LWR173 MGL173:MGN173 MQH173:MQJ173 NAD173:NAF173 NJZ173:NKB173 NTV173:NTX173 ODR173:ODT173 ONN173:ONP173 OXJ173:OXL173 PHF173:PHH173 PRB173:PRD173 QAX173:QAZ173 QKT173:QKV173 QUP173:QUR173 REL173:REN173 ROH173:ROJ173 RYD173:RYF173 SHZ173:SIB173 SRV173:SRX173 TBR173:TBT173 TLN173:TLP173 TVJ173:TVL173 UFF173:UFH173 UPB173:UPD173 UYX173:UYZ173 VIT173:VIV173 VSP173:VSR173 WCL173:WCN173 WMH173:WMJ173 WWD173:WWF173 X175:Y177 JR175:JS177 TN175:TO177 ADJ175:ADK177 ANF175:ANG177 AXB175:AXC177 BGX175:BGY177 BQT175:BQU177 CAP175:CAQ177 CKL175:CKM177 CUH175:CUI177 DED175:DEE177 DNZ175:DOA177 DXV175:DXW177 EHR175:EHS177 ERN175:ERO177 FBJ175:FBK177 FLF175:FLG177 FVB175:FVC177 GEX175:GEY177 GOT175:GOU177 GYP175:GYQ177 HIL175:HIM177 HSH175:HSI177 ICD175:ICE177 ILZ175:IMA177 IVV175:IVW177 JFR175:JFS177 JPN175:JPO177 JZJ175:JZK177 KJF175:KJG177 KTB175:KTC177 LCX175:LCY177 LMT175:LMU177 LWP175:LWQ177 MGL175:MGM177 MQH175:MQI177 NAD175:NAE177 NJZ175:NKA177 NTV175:NTW177 ODR175:ODS177 ONN175:ONO177 OXJ175:OXK177 PHF175:PHG177 PRB175:PRC177 QAX175:QAY177 QKT175:QKU177 QUP175:QUQ177 REL175:REM177 ROH175:ROI177 RYD175:RYE177 SHZ175:SIA177 SRV175:SRW177 TBR175:TBS177 TLN175:TLO177 TVJ175:TVK177 UFF175:UFG177 UPB175:UPC177 UYX175:UYY177 VIT175:VIU177 VSP175:VSQ177 WCL175:WCM177 WMH175:WMI177 WWD175:WWE177 H190:J190 JB190:JD190 SX190:SZ190 ACT190:ACV190 AMP190:AMR190 AWL190:AWN190 BGH190:BGJ190 BQD190:BQF190 BZZ190:CAB190 CJV190:CJX190 CTR190:CTT190 DDN190:DDP190 DNJ190:DNL190 DXF190:DXH190 EHB190:EHD190 EQX190:EQZ190 FAT190:FAV190 FKP190:FKR190 FUL190:FUN190 GEH190:GEJ190 GOD190:GOF190 GXZ190:GYB190 HHV190:HHX190 HRR190:HRT190 IBN190:IBP190 ILJ190:ILL190 IVF190:IVH190 JFB190:JFD190 JOX190:JOZ190 JYT190:JYV190 KIP190:KIR190 KSL190:KSN190 LCH190:LCJ190 LMD190:LMF190 LVZ190:LWB190 MFV190:MFX190 MPR190:MPT190 MZN190:MZP190 NJJ190:NJL190 NTF190:NTH190 ODB190:ODD190 OMX190:OMZ190 OWT190:OWV190 PGP190:PGR190 PQL190:PQN190 QAH190:QAJ190 QKD190:QKF190 QTZ190:QUB190 RDV190:RDX190 RNR190:RNT190 RXN190:RXP190 SHJ190:SHL190 SRF190:SRH190 TBB190:TBD190 TKX190:TKZ190 TUT190:TUV190 UEP190:UER190 UOL190:UON190 UYH190:UYJ190 VID190:VIF190 VRZ190:VSB190 WBV190:WBX190 WLR190:WLT190 WVN190:WVP190 H192:I194 JB192:JC194 SX192:SY194 ACT192:ACU194 AMP192:AMQ194 AWL192:AWM194 BGH192:BGI194 BQD192:BQE194 BZZ192:CAA194 CJV192:CJW194 CTR192:CTS194 DDN192:DDO194 DNJ192:DNK194 DXF192:DXG194 EHB192:EHC194 EQX192:EQY194 FAT192:FAU194 FKP192:FKQ194 FUL192:FUM194 GEH192:GEI194 GOD192:GOE194 GXZ192:GYA194 HHV192:HHW194 HRR192:HRS194 IBN192:IBO194 ILJ192:ILK194 IVF192:IVG194 JFB192:JFC194 JOX192:JOY194 JYT192:JYU194 KIP192:KIQ194 KSL192:KSM194 LCH192:LCI194 LMD192:LME194 LVZ192:LWA194 MFV192:MFW194 MPR192:MPS194 MZN192:MZO194 NJJ192:NJK194 NTF192:NTG194 ODB192:ODC194 OMX192:OMY194 OWT192:OWU194 PGP192:PGQ194 PQL192:PQM194 QAH192:QAI194 QKD192:QKE194 QTZ192:QUA194 RDV192:RDW194 RNR192:RNS194 RXN192:RXO194 SHJ192:SHK194 SRF192:SRG194 TBB192:TBC194 TKX192:TKY194 TUT192:TUU194 UEP192:UEQ194 UOL192:UOM194 UYH192:UYI194 VID192:VIE194 VRZ192:VSA194 WBV192:WBW194 WLR192:WLS194 WVN192:WVO194 X190:Z190 JR190:JT190 TN190:TP190 ADJ190:ADL190 ANF190:ANH190 AXB190:AXD190 BGX190:BGZ190 BQT190:BQV190 CAP190:CAR190 CKL190:CKN190 CUH190:CUJ190 DED190:DEF190 DNZ190:DOB190 DXV190:DXX190 EHR190:EHT190 ERN190:ERP190 FBJ190:FBL190 FLF190:FLH190 FVB190:FVD190 GEX190:GEZ190 GOT190:GOV190 GYP190:GYR190 HIL190:HIN190 HSH190:HSJ190 ICD190:ICF190 ILZ190:IMB190 IVV190:IVX190 JFR190:JFT190 JPN190:JPP190 JZJ190:JZL190 KJF190:KJH190 KTB190:KTD190 LCX190:LCZ190 LMT190:LMV190 LWP190:LWR190 MGL190:MGN190 MQH190:MQJ190 NAD190:NAF190 NJZ190:NKB190 NTV190:NTX190 ODR190:ODT190 ONN190:ONP190 OXJ190:OXL190 PHF190:PHH190 PRB190:PRD190 QAX190:QAZ190 QKT190:QKV190 QUP190:QUR190 REL190:REN190 ROH190:ROJ190 RYD190:RYF190 SHZ190:SIB190 SRV190:SRX190 TBR190:TBT190 TLN190:TLP190 TVJ190:TVL190 UFF190:UFH190 UPB190:UPD190 UYX190:UYZ190 VIT190:VIV190 VSP190:VSR190 WCL190:WCN190 WMH190:WMJ190 WWD190:WWF190 X192:Y194 JR192:JS194 TN192:TO194 ADJ192:ADK194 ANF192:ANG194 AXB192:AXC194 BGX192:BGY194 BQT192:BQU194 CAP192:CAQ194 CKL192:CKM194 CUH192:CUI194 DED192:DEE194 DNZ192:DOA194 DXV192:DXW194 EHR192:EHS194 ERN192:ERO194 FBJ192:FBK194 FLF192:FLG194 FVB192:FVC194 GEX192:GEY194 GOT192:GOU194 GYP192:GYQ194 HIL192:HIM194 HSH192:HSI194 ICD192:ICE194 ILZ192:IMA194 IVV192:IVW194 JFR192:JFS194 JPN192:JPO194 JZJ192:JZK194 KJF192:KJG194 KTB192:KTC194 LCX192:LCY194 LMT192:LMU194 LWP192:LWQ194 MGL192:MGM194 MQH192:MQI194 NAD192:NAE194 NJZ192:NKA194 NTV192:NTW194 ODR192:ODS194 ONN192:ONO194 OXJ192:OXK194 PHF192:PHG194 PRB192:PRC194 QAX192:QAY194 QKT192:QKU194 QUP192:QUQ194 REL192:REM194 ROH192:ROI194 RYD192:RYE194 SHZ192:SIA194 SRV192:SRW194 TBR192:TBS194 TLN192:TLO194 TVJ192:TVK194 UFF192:UFG194 UPB192:UPC194 UYX192:UYY194 VIT192:VIU194 VSP192:VSQ194 WCL192:WCM194 WMH192:WMI194 WWD192:WWE194 H207:J207 JB207:JD207 SX207:SZ207 ACT207:ACV207 AMP207:AMR207 AWL207:AWN207 BGH207:BGJ207 BQD207:BQF207 BZZ207:CAB207 CJV207:CJX207 CTR207:CTT207 DDN207:DDP207 DNJ207:DNL207 DXF207:DXH207 EHB207:EHD207 EQX207:EQZ207 FAT207:FAV207 FKP207:FKR207 FUL207:FUN207 GEH207:GEJ207 GOD207:GOF207 GXZ207:GYB207 HHV207:HHX207 HRR207:HRT207 IBN207:IBP207 ILJ207:ILL207 IVF207:IVH207 JFB207:JFD207 JOX207:JOZ207 JYT207:JYV207 KIP207:KIR207 KSL207:KSN207 LCH207:LCJ207 LMD207:LMF207 LVZ207:LWB207 MFV207:MFX207 MPR207:MPT207 MZN207:MZP207 NJJ207:NJL207 NTF207:NTH207 ODB207:ODD207 OMX207:OMZ207 OWT207:OWV207 PGP207:PGR207 PQL207:PQN207 QAH207:QAJ207 QKD207:QKF207 QTZ207:QUB207 RDV207:RDX207 RNR207:RNT207 RXN207:RXP207 SHJ207:SHL207 SRF207:SRH207 TBB207:TBD207 TKX207:TKZ207 TUT207:TUV207 UEP207:UER207 UOL207:UON207 UYH207:UYJ207 VID207:VIF207 VRZ207:VSB207 WBV207:WBX207 WLR207:WLT207 WVN207:WVP207 H209:I211 JB209:JC211 SX209:SY211 ACT209:ACU211 AMP209:AMQ211 AWL209:AWM211 BGH209:BGI211 BQD209:BQE211 BZZ209:CAA211 CJV209:CJW211 CTR209:CTS211 DDN209:DDO211 DNJ209:DNK211 DXF209:DXG211 EHB209:EHC211 EQX209:EQY211 FAT209:FAU211 FKP209:FKQ211 FUL209:FUM211 GEH209:GEI211 GOD209:GOE211 GXZ209:GYA211 HHV209:HHW211 HRR209:HRS211 IBN209:IBO211 ILJ209:ILK211 IVF209:IVG211 JFB209:JFC211 JOX209:JOY211 JYT209:JYU211 KIP209:KIQ211 KSL209:KSM211 LCH209:LCI211 LMD209:LME211 LVZ209:LWA211 MFV209:MFW211 MPR209:MPS211 MZN209:MZO211 NJJ209:NJK211 NTF209:NTG211 ODB209:ODC211 OMX209:OMY211 OWT209:OWU211 PGP209:PGQ211 PQL209:PQM211 QAH209:QAI211 QKD209:QKE211 QTZ209:QUA211 RDV209:RDW211 RNR209:RNS211 RXN209:RXO211 SHJ209:SHK211 SRF209:SRG211 TBB209:TBC211 TKX209:TKY211 TUT209:TUU211 UEP209:UEQ211 UOL209:UOM211 UYH209:UYI211 VID209:VIE211 VRZ209:VSA211 WBV209:WBW211 WLR209:WLS211 WVN209:WVO211 X207:Z207 JR207:JT207 TN207:TP207 ADJ207:ADL207 ANF207:ANH207 AXB207:AXD207 BGX207:BGZ207 BQT207:BQV207 CAP207:CAR207 CKL207:CKN207 CUH207:CUJ207 DED207:DEF207 DNZ207:DOB207 DXV207:DXX207 EHR207:EHT207 ERN207:ERP207 FBJ207:FBL207 FLF207:FLH207 FVB207:FVD207 GEX207:GEZ207 GOT207:GOV207 GYP207:GYR207 HIL207:HIN207 HSH207:HSJ207 ICD207:ICF207 ILZ207:IMB207 IVV207:IVX207 JFR207:JFT207 JPN207:JPP207 JZJ207:JZL207 KJF207:KJH207 KTB207:KTD207 LCX207:LCZ207 LMT207:LMV207 LWP207:LWR207 MGL207:MGN207 MQH207:MQJ207 NAD207:NAF207 NJZ207:NKB207 NTV207:NTX207 ODR207:ODT207 ONN207:ONP207 OXJ207:OXL207 PHF207:PHH207 PRB207:PRD207 QAX207:QAZ207 QKT207:QKV207 QUP207:QUR207 REL207:REN207 ROH207:ROJ207 RYD207:RYF207 SHZ207:SIB207 SRV207:SRX207 TBR207:TBT207 TLN207:TLP207 TVJ207:TVL207 UFF207:UFH207 UPB207:UPD207 UYX207:UYZ207 VIT207:VIV207 VSP207:VSR207 WCL207:WCN207 WMH207:WMJ207 WWD207:WWF207 X209:Y211 JR209:JS211 TN209:TO211 ADJ209:ADK211 ANF209:ANG211 AXB209:AXC211 BGX209:BGY211 BQT209:BQU211 CAP209:CAQ211 CKL209:CKM211 CUH209:CUI211 DED209:DEE211 DNZ209:DOA211 DXV209:DXW211 EHR209:EHS211 ERN209:ERO211 FBJ209:FBK211 FLF209:FLG211 FVB209:FVC211 GEX209:GEY211 GOT209:GOU211 GYP209:GYQ211 HIL209:HIM211 HSH209:HSI211 ICD209:ICE211 ILZ209:IMA211 IVV209:IVW211 JFR209:JFS211 JPN209:JPO211 JZJ209:JZK211 KJF209:KJG211 KTB209:KTC211 LCX209:LCY211 LMT209:LMU211 LWP209:LWQ211 MGL209:MGM211 MQH209:MQI211 NAD209:NAE211 NJZ209:NKA211 NTV209:NTW211 ODR209:ODS211 ONN209:ONO211 OXJ209:OXK211 PHF209:PHG211 PRB209:PRC211 QAX209:QAY211 QKT209:QKU211 QUP209:QUQ211 REL209:REM211 ROH209:ROI211 RYD209:RYE211 SHZ209:SIA211 SRV209:SRW211 TBR209:TBS211 TLN209:TLO211 TVJ209:TVK211 UFF209:UFG211 UPB209:UPC211 UYX209:UYY211 VIT209:VIU211 VSP209:VSQ211 WCL209:WCM211 WMH209:WMI211 WWD209:WWE211 H224:J224 JB224:JD224 SX224:SZ224 ACT224:ACV224 AMP224:AMR224 AWL224:AWN224 BGH224:BGJ224 BQD224:BQF224 BZZ224:CAB224 CJV224:CJX224 CTR224:CTT224 DDN224:DDP224 DNJ224:DNL224 DXF224:DXH224 EHB224:EHD224 EQX224:EQZ224 FAT224:FAV224 FKP224:FKR224 FUL224:FUN224 GEH224:GEJ224 GOD224:GOF224 GXZ224:GYB224 HHV224:HHX224 HRR224:HRT224 IBN224:IBP224 ILJ224:ILL224 IVF224:IVH224 JFB224:JFD224 JOX224:JOZ224 JYT224:JYV224 KIP224:KIR224 KSL224:KSN224 LCH224:LCJ224 LMD224:LMF224 LVZ224:LWB224 MFV224:MFX224 MPR224:MPT224 MZN224:MZP224 NJJ224:NJL224 NTF224:NTH224 ODB224:ODD224 OMX224:OMZ224 OWT224:OWV224 PGP224:PGR224 PQL224:PQN224 QAH224:QAJ224 QKD224:QKF224 QTZ224:QUB224 RDV224:RDX224 RNR224:RNT224 RXN224:RXP224 SHJ224:SHL224 SRF224:SRH224 TBB224:TBD224 TKX224:TKZ224 TUT224:TUV224 UEP224:UER224 UOL224:UON224 UYH224:UYJ224 VID224:VIF224 VRZ224:VSB224 WBV224:WBX224 WLR224:WLT224 WVN224:WVP224 H226:I228 JB226:JC228 SX226:SY228 ACT226:ACU228 AMP226:AMQ228 AWL226:AWM228 BGH226:BGI228 BQD226:BQE228 BZZ226:CAA228 CJV226:CJW228 CTR226:CTS228 DDN226:DDO228 DNJ226:DNK228 DXF226:DXG228 EHB226:EHC228 EQX226:EQY228 FAT226:FAU228 FKP226:FKQ228 FUL226:FUM228 GEH226:GEI228 GOD226:GOE228 GXZ226:GYA228 HHV226:HHW228 HRR226:HRS228 IBN226:IBO228 ILJ226:ILK228 IVF226:IVG228 JFB226:JFC228 JOX226:JOY228 JYT226:JYU228 KIP226:KIQ228 KSL226:KSM228 LCH226:LCI228 LMD226:LME228 LVZ226:LWA228 MFV226:MFW228 MPR226:MPS228 MZN226:MZO228 NJJ226:NJK228 NTF226:NTG228 ODB226:ODC228 OMX226:OMY228 OWT226:OWU228 PGP226:PGQ228 PQL226:PQM228 QAH226:QAI228 QKD226:QKE228 QTZ226:QUA228 RDV226:RDW228 RNR226:RNS228 RXN226:RXO228 SHJ226:SHK228 SRF226:SRG228 TBB226:TBC228 TKX226:TKY228 TUT226:TUU228 UEP226:UEQ228 UOL226:UOM228 UYH226:UYI228 VID226:VIE228 VRZ226:VSA228 WBV226:WBW228 WLR226:WLS228 WVN226:WVO228 X224:Z224 JR224:JT224 TN224:TP224 ADJ224:ADL224 ANF224:ANH224 AXB224:AXD224 BGX224:BGZ224 BQT224:BQV224 CAP224:CAR224 CKL224:CKN224 CUH224:CUJ224 DED224:DEF224 DNZ224:DOB224 DXV224:DXX224 EHR224:EHT224 ERN224:ERP224 FBJ224:FBL224 FLF224:FLH224 FVB224:FVD224 GEX224:GEZ224 GOT224:GOV224 GYP224:GYR224 HIL224:HIN224 HSH224:HSJ224 ICD224:ICF224 ILZ224:IMB224 IVV224:IVX224 JFR224:JFT224 JPN224:JPP224 JZJ224:JZL224 KJF224:KJH224 KTB224:KTD224 LCX224:LCZ224 LMT224:LMV224 LWP224:LWR224 MGL224:MGN224 MQH224:MQJ224 NAD224:NAF224 NJZ224:NKB224 NTV224:NTX224 ODR224:ODT224 ONN224:ONP224 OXJ224:OXL224 PHF224:PHH224 PRB224:PRD224 QAX224:QAZ224 QKT224:QKV224 QUP224:QUR224 REL224:REN224 ROH224:ROJ224 RYD224:RYF224 SHZ224:SIB224 SRV224:SRX224 TBR224:TBT224 TLN224:TLP224 TVJ224:TVL224 UFF224:UFH224 UPB224:UPD224 UYX224:UYZ224 VIT224:VIV224 VSP224:VSR224 WCL224:WCN224 WMH224:WMJ224 WWD224:WWF224 X226:Y228 JR226:JS228 TN226:TO228 ADJ226:ADK228 ANF226:ANG228 AXB226:AXC228 BGX226:BGY228 BQT226:BQU228 CAP226:CAQ228 CKL226:CKM228 CUH226:CUI228 DED226:DEE228 DNZ226:DOA228 DXV226:DXW228 EHR226:EHS228 ERN226:ERO228 FBJ226:FBK228 FLF226:FLG228 FVB226:FVC228 GEX226:GEY228 GOT226:GOU228 GYP226:GYQ228 HIL226:HIM228 HSH226:HSI228 ICD226:ICE228 ILZ226:IMA228 IVV226:IVW228 JFR226:JFS228 JPN226:JPO228 JZJ226:JZK228 KJF226:KJG228 KTB226:KTC228 LCX226:LCY228 LMT226:LMU228 LWP226:LWQ228 MGL226:MGM228 MQH226:MQI228 NAD226:NAE228 NJZ226:NKA228 NTV226:NTW228 ODR226:ODS228 ONN226:ONO228 OXJ226:OXK228 PHF226:PHG228 PRB226:PRC228 QAX226:QAY228 QKT226:QKU228 QUP226:QUQ228 REL226:REM228 ROH226:ROI228 RYD226:RYE228 SHZ226:SIA228 SRV226:SRW228 TBR226:TBS228 TLN226:TLO228 TVJ226:TVK228 UFF226:UFG228 UPB226:UPC228 UYX226:UYY228 VIT226:VIU228 VSP226:VSQ228 WCL226:WCM228 WMH226:WMI228 WWD226:WWE228 H240:J240 JB240:JD240 SX240:SZ240 ACT240:ACV240 AMP240:AMR240 AWL240:AWN240 BGH240:BGJ240 BQD240:BQF240 BZZ240:CAB240 CJV240:CJX240 CTR240:CTT240 DDN240:DDP240 DNJ240:DNL240 DXF240:DXH240 EHB240:EHD240 EQX240:EQZ240 FAT240:FAV240 FKP240:FKR240 FUL240:FUN240 GEH240:GEJ240 GOD240:GOF240 GXZ240:GYB240 HHV240:HHX240 HRR240:HRT240 IBN240:IBP240 ILJ240:ILL240 IVF240:IVH240 JFB240:JFD240 JOX240:JOZ240 JYT240:JYV240 KIP240:KIR240 KSL240:KSN240 LCH240:LCJ240 LMD240:LMF240 LVZ240:LWB240 MFV240:MFX240 MPR240:MPT240 MZN240:MZP240 NJJ240:NJL240 NTF240:NTH240 ODB240:ODD240 OMX240:OMZ240 OWT240:OWV240 PGP240:PGR240 PQL240:PQN240 QAH240:QAJ240 QKD240:QKF240 QTZ240:QUB240 RDV240:RDX240 RNR240:RNT240 RXN240:RXP240 SHJ240:SHL240 SRF240:SRH240 TBB240:TBD240 TKX240:TKZ240 TUT240:TUV240 UEP240:UER240 UOL240:UON240 UYH240:UYJ240 VID240:VIF240 VRZ240:VSB240 WBV240:WBX240 WLR240:WLT240 WVN240:WVP240 H242:I244 JB242:JC244 SX242:SY244 ACT242:ACU244 AMP242:AMQ244 AWL242:AWM244 BGH242:BGI244 BQD242:BQE244 BZZ242:CAA244 CJV242:CJW244 CTR242:CTS244 DDN242:DDO244 DNJ242:DNK244 DXF242:DXG244 EHB242:EHC244 EQX242:EQY244 FAT242:FAU244 FKP242:FKQ244 FUL242:FUM244 GEH242:GEI244 GOD242:GOE244 GXZ242:GYA244 HHV242:HHW244 HRR242:HRS244 IBN242:IBO244 ILJ242:ILK244 IVF242:IVG244 JFB242:JFC244 JOX242:JOY244 JYT242:JYU244 KIP242:KIQ244 KSL242:KSM244 LCH242:LCI244 LMD242:LME244 LVZ242:LWA244 MFV242:MFW244 MPR242:MPS244 MZN242:MZO244 NJJ242:NJK244 NTF242:NTG244 ODB242:ODC244 OMX242:OMY244 OWT242:OWU244 PGP242:PGQ244 PQL242:PQM244 QAH242:QAI244 QKD242:QKE244 QTZ242:QUA244 RDV242:RDW244 RNR242:RNS244 RXN242:RXO244 SHJ242:SHK244 SRF242:SRG244 TBB242:TBC244 TKX242:TKY244 TUT242:TUU244 UEP242:UEQ244 UOL242:UOM244 UYH242:UYI244 VID242:VIE244 VRZ242:VSA244 WBV242:WBW244 WLR242:WLS244 WVN242:WVO244 X240:Z240 JR240:JT240 TN240:TP240 ADJ240:ADL240 ANF240:ANH240 AXB240:AXD240 BGX240:BGZ240 BQT240:BQV240 CAP240:CAR240 CKL240:CKN240 CUH240:CUJ240 DED240:DEF240 DNZ240:DOB240 DXV240:DXX240 EHR240:EHT240 ERN240:ERP240 FBJ240:FBL240 FLF240:FLH240 FVB240:FVD240 GEX240:GEZ240 GOT240:GOV240 GYP240:GYR240 HIL240:HIN240 HSH240:HSJ240 ICD240:ICF240 ILZ240:IMB240 IVV240:IVX240 JFR240:JFT240 JPN240:JPP240 JZJ240:JZL240 KJF240:KJH240 KTB240:KTD240 LCX240:LCZ240 LMT240:LMV240 LWP240:LWR240 MGL240:MGN240 MQH240:MQJ240 NAD240:NAF240 NJZ240:NKB240 NTV240:NTX240 ODR240:ODT240 ONN240:ONP240 OXJ240:OXL240 PHF240:PHH240 PRB240:PRD240 QAX240:QAZ240 QKT240:QKV240 QUP240:QUR240 REL240:REN240 ROH240:ROJ240 RYD240:RYF240 SHZ240:SIB240 SRV240:SRX240 TBR240:TBT240 TLN240:TLP240 TVJ240:TVL240 UFF240:UFH240 UPB240:UPD240 UYX240:UYZ240 VIT240:VIV240 VSP240:VSR240 WCL240:WCN240 WMH240:WMJ240 WWD240:WWF240 X242:Y244 JR242:JS244 TN242:TO244 ADJ242:ADK244 ANF242:ANG244 AXB242:AXC244 BGX242:BGY244 BQT242:BQU244 CAP242:CAQ244 CKL242:CKM244 CUH242:CUI244 DED242:DEE244 DNZ242:DOA244 DXV242:DXW244 EHR242:EHS244 ERN242:ERO244 FBJ242:FBK244 FLF242:FLG244 FVB242:FVC244 GEX242:GEY244 GOT242:GOU244 GYP242:GYQ244 HIL242:HIM244 HSH242:HSI244 ICD242:ICE244 ILZ242:IMA244 IVV242:IVW244 JFR242:JFS244 JPN242:JPO244 JZJ242:JZK244 KJF242:KJG244 KTB242:KTC244 LCX242:LCY244 LMT242:LMU244 LWP242:LWQ244 MGL242:MGM244 MQH242:MQI244 NAD242:NAE244 NJZ242:NKA244 NTV242:NTW244 ODR242:ODS244 ONN242:ONO244 OXJ242:OXK244 PHF242:PHG244 PRB242:PRC244 QAX242:QAY244 QKT242:QKU244 QUP242:QUQ244 REL242:REM244 ROH242:ROI244 RYD242:RYE244 SHZ242:SIA244 SRV242:SRW244 TBR242:TBS244 TLN242:TLO244 TVJ242:TVK244 UFF242:UFG244 UPB242:UPC244 UYX242:UYY244 VIT242:VIU244 VSP242:VSQ244 WCL242:WCM244 WMH242:WMI244 WWD242:WWE244 H257:J257 JB257:JD257 SX257:SZ257 ACT257:ACV257 AMP257:AMR257 AWL257:AWN257 BGH257:BGJ257 BQD257:BQF257 BZZ257:CAB257 CJV257:CJX257 CTR257:CTT257 DDN257:DDP257 DNJ257:DNL257 DXF257:DXH257 EHB257:EHD257 EQX257:EQZ257 FAT257:FAV257 FKP257:FKR257 FUL257:FUN257 GEH257:GEJ257 GOD257:GOF257 GXZ257:GYB257 HHV257:HHX257 HRR257:HRT257 IBN257:IBP257 ILJ257:ILL257 IVF257:IVH257 JFB257:JFD257 JOX257:JOZ257 JYT257:JYV257 KIP257:KIR257 KSL257:KSN257 LCH257:LCJ257 LMD257:LMF257 LVZ257:LWB257 MFV257:MFX257 MPR257:MPT257 MZN257:MZP257 NJJ257:NJL257 NTF257:NTH257 ODB257:ODD257 OMX257:OMZ257 OWT257:OWV257 PGP257:PGR257 PQL257:PQN257 QAH257:QAJ257 QKD257:QKF257 QTZ257:QUB257 RDV257:RDX257 RNR257:RNT257 RXN257:RXP257 SHJ257:SHL257 SRF257:SRH257 TBB257:TBD257 TKX257:TKZ257 TUT257:TUV257 UEP257:UER257 UOL257:UON257 UYH257:UYJ257 VID257:VIF257 VRZ257:VSB257 WBV257:WBX257 WLR257:WLT257 WVN257:WVP257 H259:I261 JB259:JC261 SX259:SY261 ACT259:ACU261 AMP259:AMQ261 AWL259:AWM261 BGH259:BGI261 BQD259:BQE261 BZZ259:CAA261 CJV259:CJW261 CTR259:CTS261 DDN259:DDO261 DNJ259:DNK261 DXF259:DXG261 EHB259:EHC261 EQX259:EQY261 FAT259:FAU261 FKP259:FKQ261 FUL259:FUM261 GEH259:GEI261 GOD259:GOE261 GXZ259:GYA261 HHV259:HHW261 HRR259:HRS261 IBN259:IBO261 ILJ259:ILK261 IVF259:IVG261 JFB259:JFC261 JOX259:JOY261 JYT259:JYU261 KIP259:KIQ261 KSL259:KSM261 LCH259:LCI261 LMD259:LME261 LVZ259:LWA261 MFV259:MFW261 MPR259:MPS261 MZN259:MZO261 NJJ259:NJK261 NTF259:NTG261 ODB259:ODC261 OMX259:OMY261 OWT259:OWU261 PGP259:PGQ261 PQL259:PQM261 QAH259:QAI261 QKD259:QKE261 QTZ259:QUA261 RDV259:RDW261 RNR259:RNS261 RXN259:RXO261 SHJ259:SHK261 SRF259:SRG261 TBB259:TBC261 TKX259:TKY261 TUT259:TUU261 UEP259:UEQ261 UOL259:UOM261 UYH259:UYI261 VID259:VIE261 VRZ259:VSA261 WBV259:WBW261 WLR259:WLS261 WVN259:WVO261 X257:Z257 JR257:JT257 TN257:TP257 ADJ257:ADL257 ANF257:ANH257 AXB257:AXD257 BGX257:BGZ257 BQT257:BQV257 CAP257:CAR257 CKL257:CKN257 CUH257:CUJ257 DED257:DEF257 DNZ257:DOB257 DXV257:DXX257 EHR257:EHT257 ERN257:ERP257 FBJ257:FBL257 FLF257:FLH257 FVB257:FVD257 GEX257:GEZ257 GOT257:GOV257 GYP257:GYR257 HIL257:HIN257 HSH257:HSJ257 ICD257:ICF257 ILZ257:IMB257 IVV257:IVX257 JFR257:JFT257 JPN257:JPP257 JZJ257:JZL257 KJF257:KJH257 KTB257:KTD257 LCX257:LCZ257 LMT257:LMV257 LWP257:LWR257 MGL257:MGN257 MQH257:MQJ257 NAD257:NAF257 NJZ257:NKB257 NTV257:NTX257 ODR257:ODT257 ONN257:ONP257 OXJ257:OXL257 PHF257:PHH257 PRB257:PRD257 QAX257:QAZ257 QKT257:QKV257 QUP257:QUR257 REL257:REN257 ROH257:ROJ257 RYD257:RYF257 SHZ257:SIB257 SRV257:SRX257 TBR257:TBT257 TLN257:TLP257 TVJ257:TVL257 UFF257:UFH257 UPB257:UPD257 UYX257:UYZ257 VIT257:VIV257 VSP257:VSR257 WCL257:WCN257 WMH257:WMJ257 WWD257:WWF257 X259:Y261 JR259:JS261 TN259:TO261 ADJ259:ADK261 ANF259:ANG261 AXB259:AXC261 BGX259:BGY261 BQT259:BQU261 CAP259:CAQ261 CKL259:CKM261 CUH259:CUI261 DED259:DEE261 DNZ259:DOA261 DXV259:DXW261 EHR259:EHS261 ERN259:ERO261 FBJ259:FBK261 FLF259:FLG261 FVB259:FVC261 GEX259:GEY261 GOT259:GOU261 GYP259:GYQ261 HIL259:HIM261 HSH259:HSI261 ICD259:ICE261 ILZ259:IMA261 IVV259:IVW261 JFR259:JFS261 JPN259:JPO261 JZJ259:JZK261 KJF259:KJG261 KTB259:KTC261 LCX259:LCY261 LMT259:LMU261 LWP259:LWQ261 MGL259:MGM261 MQH259:MQI261 NAD259:NAE261 NJZ259:NKA261 NTV259:NTW261 ODR259:ODS261 ONN259:ONO261 OXJ259:OXK261 PHF259:PHG261 PRB259:PRC261 QAX259:QAY261 QKT259:QKU261 QUP259:QUQ261 REL259:REM261 ROH259:ROI261 RYD259:RYE261 SHZ259:SIA261 SRV259:SRW261 TBR259:TBS261 TLN259:TLO261 TVJ259:TVK261 UFF259:UFG261 UPB259:UPC261 UYX259:UYY261 VIT259:VIU261 VSP259:VSQ261 WCL259:WCM261 WMH259:WMI261 WWD259:WWE261 H273:J273 JB273:JD273 SX273:SZ273 ACT273:ACV273 AMP273:AMR273 AWL273:AWN273 BGH273:BGJ273 BQD273:BQF273 BZZ273:CAB273 CJV273:CJX273 CTR273:CTT273 DDN273:DDP273 DNJ273:DNL273 DXF273:DXH273 EHB273:EHD273 EQX273:EQZ273 FAT273:FAV273 FKP273:FKR273 FUL273:FUN273 GEH273:GEJ273 GOD273:GOF273 GXZ273:GYB273 HHV273:HHX273 HRR273:HRT273 IBN273:IBP273 ILJ273:ILL273 IVF273:IVH273 JFB273:JFD273 JOX273:JOZ273 JYT273:JYV273 KIP273:KIR273 KSL273:KSN273 LCH273:LCJ273 LMD273:LMF273 LVZ273:LWB273 MFV273:MFX273 MPR273:MPT273 MZN273:MZP273 NJJ273:NJL273 NTF273:NTH273 ODB273:ODD273 OMX273:OMZ273 OWT273:OWV273 PGP273:PGR273 PQL273:PQN273 QAH273:QAJ273 QKD273:QKF273 QTZ273:QUB273 RDV273:RDX273 RNR273:RNT273 RXN273:RXP273 SHJ273:SHL273 SRF273:SRH273 TBB273:TBD273 TKX273:TKZ273 TUT273:TUV273 UEP273:UER273 UOL273:UON273 UYH273:UYJ273 VID273:VIF273 VRZ273:VSB273 WBV273:WBX273 WLR273:WLT273 WVN273:WVP273 H275:I277 JB275:JC277 SX275:SY277 ACT275:ACU277 AMP275:AMQ277 AWL275:AWM277 BGH275:BGI277 BQD275:BQE277 BZZ275:CAA277 CJV275:CJW277 CTR275:CTS277 DDN275:DDO277 DNJ275:DNK277 DXF275:DXG277 EHB275:EHC277 EQX275:EQY277 FAT275:FAU277 FKP275:FKQ277 FUL275:FUM277 GEH275:GEI277 GOD275:GOE277 GXZ275:GYA277 HHV275:HHW277 HRR275:HRS277 IBN275:IBO277 ILJ275:ILK277 IVF275:IVG277 JFB275:JFC277 JOX275:JOY277 JYT275:JYU277 KIP275:KIQ277 KSL275:KSM277 LCH275:LCI277 LMD275:LME277 LVZ275:LWA277 MFV275:MFW277 MPR275:MPS277 MZN275:MZO277 NJJ275:NJK277 NTF275:NTG277 ODB275:ODC277 OMX275:OMY277 OWT275:OWU277 PGP275:PGQ277 PQL275:PQM277 QAH275:QAI277 QKD275:QKE277 QTZ275:QUA277 RDV275:RDW277 RNR275:RNS277 RXN275:RXO277 SHJ275:SHK277 SRF275:SRG277 TBB275:TBC277 TKX275:TKY277 TUT275:TUU277 UEP275:UEQ277 UOL275:UOM277 UYH275:UYI277 VID275:VIE277 VRZ275:VSA277 WBV275:WBW277 WLR275:WLS277 WVN275:WVO277 X273:Z273 JR273:JT273 TN273:TP273 ADJ273:ADL273 ANF273:ANH273 AXB273:AXD273 BGX273:BGZ273 BQT273:BQV273 CAP273:CAR273 CKL273:CKN273 CUH273:CUJ273 DED273:DEF273 DNZ273:DOB273 DXV273:DXX273 EHR273:EHT273 ERN273:ERP273 FBJ273:FBL273 FLF273:FLH273 FVB273:FVD273 GEX273:GEZ273 GOT273:GOV273 GYP273:GYR273 HIL273:HIN273 HSH273:HSJ273 ICD273:ICF273 ILZ273:IMB273 IVV273:IVX273 JFR273:JFT273 JPN273:JPP273 JZJ273:JZL273 KJF273:KJH273 KTB273:KTD273 LCX273:LCZ273 LMT273:LMV273 LWP273:LWR273 MGL273:MGN273 MQH273:MQJ273 NAD273:NAF273 NJZ273:NKB273 NTV273:NTX273 ODR273:ODT273 ONN273:ONP273 OXJ273:OXL273 PHF273:PHH273 PRB273:PRD273 QAX273:QAZ273 QKT273:QKV273 QUP273:QUR273 REL273:REN273 ROH273:ROJ273 RYD273:RYF273 SHZ273:SIB273 SRV273:SRX273 TBR273:TBT273 TLN273:TLP273 TVJ273:TVL273 UFF273:UFH273 UPB273:UPD273 UYX273:UYZ273 VIT273:VIV273 VSP273:VSR273 WCL273:WCN273 WMH273:WMJ273 WWD273:WWF273 X275:Y277 JR275:JS277 TN275:TO277 ADJ275:ADK277 ANF275:ANG277 AXB275:AXC277 BGX275:BGY277 BQT275:BQU277 CAP275:CAQ277 CKL275:CKM277 CUH275:CUI277 DED275:DEE277 DNZ275:DOA277 DXV275:DXW277 EHR275:EHS277 ERN275:ERO277 FBJ275:FBK277 FLF275:FLG277 FVB275:FVC277 GEX275:GEY277 GOT275:GOU277 GYP275:GYQ277 HIL275:HIM277 HSH275:HSI277 ICD275:ICE277 ILZ275:IMA277 IVV275:IVW277 JFR275:JFS277 JPN275:JPO277 JZJ275:JZK277 KJF275:KJG277 KTB275:KTC277 LCX275:LCY277 LMT275:LMU277 LWP275:LWQ277 MGL275:MGM277 MQH275:MQI277 NAD275:NAE277 NJZ275:NKA277 NTV275:NTW277 ODR275:ODS277 ONN275:ONO277 OXJ275:OXK277 PHF275:PHG277 PRB275:PRC277 QAX275:QAY277 QKT275:QKU277 QUP275:QUQ277 REL275:REM277 ROH275:ROI277 RYD275:RYE277 SHZ275:SIA277 SRV275:SRW277 TBR275:TBS277 TLN275:TLO277 TVJ275:TVK277 UFF275:UFG277 UPB275:UPC277 UYX275:UYY277 VIT275:VIU277 VSP275:VSQ277 WCL275:WCM277 WMH275:WMI277 WWD275:WWE277 H290:J290 JB290:JD290 SX290:SZ290 ACT290:ACV290 AMP290:AMR290 AWL290:AWN290 BGH290:BGJ290 BQD290:BQF290 BZZ290:CAB290 CJV290:CJX290 CTR290:CTT290 DDN290:DDP290 DNJ290:DNL290 DXF290:DXH290 EHB290:EHD290 EQX290:EQZ290 FAT290:FAV290 FKP290:FKR290 FUL290:FUN290 GEH290:GEJ290 GOD290:GOF290 GXZ290:GYB290 HHV290:HHX290 HRR290:HRT290 IBN290:IBP290 ILJ290:ILL290 IVF290:IVH290 JFB290:JFD290 JOX290:JOZ290 JYT290:JYV290 KIP290:KIR290 KSL290:KSN290 LCH290:LCJ290 LMD290:LMF290 LVZ290:LWB290 MFV290:MFX290 MPR290:MPT290 MZN290:MZP290 NJJ290:NJL290 NTF290:NTH290 ODB290:ODD290 OMX290:OMZ290 OWT290:OWV290 PGP290:PGR290 PQL290:PQN290 QAH290:QAJ290 QKD290:QKF290 QTZ290:QUB290 RDV290:RDX290 RNR290:RNT290 RXN290:RXP290 SHJ290:SHL290 SRF290:SRH290 TBB290:TBD290 TKX290:TKZ290 TUT290:TUV290 UEP290:UER290 UOL290:UON290 UYH290:UYJ290 VID290:VIF290 VRZ290:VSB290 WBV290:WBX290 WLR290:WLT290 WVN290:WVP290 H292:I294 JB292:JC294 SX292:SY294 ACT292:ACU294 AMP292:AMQ294 AWL292:AWM294 BGH292:BGI294 BQD292:BQE294 BZZ292:CAA294 CJV292:CJW294 CTR292:CTS294 DDN292:DDO294 DNJ292:DNK294 DXF292:DXG294 EHB292:EHC294 EQX292:EQY294 FAT292:FAU294 FKP292:FKQ294 FUL292:FUM294 GEH292:GEI294 GOD292:GOE294 GXZ292:GYA294 HHV292:HHW294 HRR292:HRS294 IBN292:IBO294 ILJ292:ILK294 IVF292:IVG294 JFB292:JFC294 JOX292:JOY294 JYT292:JYU294 KIP292:KIQ294 KSL292:KSM294 LCH292:LCI294 LMD292:LME294 LVZ292:LWA294 MFV292:MFW294 MPR292:MPS294 MZN292:MZO294 NJJ292:NJK294 NTF292:NTG294 ODB292:ODC294 OMX292:OMY294 OWT292:OWU294 PGP292:PGQ294 PQL292:PQM294 QAH292:QAI294 QKD292:QKE294 QTZ292:QUA294 RDV292:RDW294 RNR292:RNS294 RXN292:RXO294 SHJ292:SHK294 SRF292:SRG294 TBB292:TBC294 TKX292:TKY294 TUT292:TUU294 UEP292:UEQ294 UOL292:UOM294 UYH292:UYI294 VID292:VIE294 VRZ292:VSA294 WBV292:WBW294 WLR292:WLS294 WVN292:WVO294 X290:Z290 JR290:JT290 TN290:TP290 ADJ290:ADL290 ANF290:ANH290 AXB290:AXD290 BGX290:BGZ290 BQT290:BQV290 CAP290:CAR290 CKL290:CKN290 CUH290:CUJ290 DED290:DEF290 DNZ290:DOB290 DXV290:DXX290 EHR290:EHT290 ERN290:ERP290 FBJ290:FBL290 FLF290:FLH290 FVB290:FVD290 GEX290:GEZ290 GOT290:GOV290 GYP290:GYR290 HIL290:HIN290 HSH290:HSJ290 ICD290:ICF290 ILZ290:IMB290 IVV290:IVX290 JFR290:JFT290 JPN290:JPP290 JZJ290:JZL290 KJF290:KJH290 KTB290:KTD290 LCX290:LCZ290 LMT290:LMV290 LWP290:LWR290 MGL290:MGN290 MQH290:MQJ290 NAD290:NAF290 NJZ290:NKB290 NTV290:NTX290 ODR290:ODT290 ONN290:ONP290 OXJ290:OXL290 PHF290:PHH290 PRB290:PRD290 QAX290:QAZ290 QKT290:QKV290 QUP290:QUR290 REL290:REN290 ROH290:ROJ290 RYD290:RYF290 SHZ290:SIB290 SRV290:SRX290 TBR290:TBT290 TLN290:TLP290 TVJ290:TVL290 UFF290:UFH290 UPB290:UPD290 UYX290:UYZ290 VIT290:VIV290 VSP290:VSR290 WCL290:WCN290 WMH290:WMJ290 WWD290:WWF290 X292:Y294 JR292:JS294 TN292:TO294 ADJ292:ADK294 ANF292:ANG294 AXB292:AXC294 BGX292:BGY294 BQT292:BQU294 CAP292:CAQ294 CKL292:CKM294 CUH292:CUI294 DED292:DEE294 DNZ292:DOA294 DXV292:DXW294 EHR292:EHS294 ERN292:ERO294 FBJ292:FBK294 FLF292:FLG294 FVB292:FVC294 GEX292:GEY294 GOT292:GOU294 GYP292:GYQ294 HIL292:HIM294 HSH292:HSI294 ICD292:ICE294 ILZ292:IMA294 IVV292:IVW294 JFR292:JFS294 JPN292:JPO294 JZJ292:JZK294 KJF292:KJG294 KTB292:KTC294 LCX292:LCY294 LMT292:LMU294 LWP292:LWQ294 MGL292:MGM294 MQH292:MQI294 NAD292:NAE294 NJZ292:NKA294 NTV292:NTW294 ODR292:ODS294 ONN292:ONO294 OXJ292:OXK294 PHF292:PHG294 PRB292:PRC294 QAX292:QAY294 QKT292:QKU294 QUP292:QUQ294 REL292:REM294 ROH292:ROI294 RYD292:RYE294 SHZ292:SIA294 SRV292:SRW294 TBR292:TBS294 TLN292:TLO294 TVJ292:TVK294 UFF292:UFG294 UPB292:UPC294 UYX292:UYY294 VIT292:VIU294 VSP292:VSQ294 WCL292:WCM294 WMH292:WMI294 WWD292:WWE294 H306:J306 JB306:JD306 SX306:SZ306 ACT306:ACV306 AMP306:AMR306 AWL306:AWN306 BGH306:BGJ306 BQD306:BQF306 BZZ306:CAB306 CJV306:CJX306 CTR306:CTT306 DDN306:DDP306 DNJ306:DNL306 DXF306:DXH306 EHB306:EHD306 EQX306:EQZ306 FAT306:FAV306 FKP306:FKR306 FUL306:FUN306 GEH306:GEJ306 GOD306:GOF306 GXZ306:GYB306 HHV306:HHX306 HRR306:HRT306 IBN306:IBP306 ILJ306:ILL306 IVF306:IVH306 JFB306:JFD306 JOX306:JOZ306 JYT306:JYV306 KIP306:KIR306 KSL306:KSN306 LCH306:LCJ306 LMD306:LMF306 LVZ306:LWB306 MFV306:MFX306 MPR306:MPT306 MZN306:MZP306 NJJ306:NJL306 NTF306:NTH306 ODB306:ODD306 OMX306:OMZ306 OWT306:OWV306 PGP306:PGR306 PQL306:PQN306 QAH306:QAJ306 QKD306:QKF306 QTZ306:QUB306 RDV306:RDX306 RNR306:RNT306 RXN306:RXP306 SHJ306:SHL306 SRF306:SRH306 TBB306:TBD306 TKX306:TKZ306 TUT306:TUV306 UEP306:UER306 UOL306:UON306 UYH306:UYJ306 VID306:VIF306 VRZ306:VSB306 WBV306:WBX306 WLR306:WLT306 WVN306:WVP306 H308:I310 JB308:JC310 SX308:SY310 ACT308:ACU310 AMP308:AMQ310 AWL308:AWM310 BGH308:BGI310 BQD308:BQE310 BZZ308:CAA310 CJV308:CJW310 CTR308:CTS310 DDN308:DDO310 DNJ308:DNK310 DXF308:DXG310 EHB308:EHC310 EQX308:EQY310 FAT308:FAU310 FKP308:FKQ310 FUL308:FUM310 GEH308:GEI310 GOD308:GOE310 GXZ308:GYA310 HHV308:HHW310 HRR308:HRS310 IBN308:IBO310 ILJ308:ILK310 IVF308:IVG310 JFB308:JFC310 JOX308:JOY310 JYT308:JYU310 KIP308:KIQ310 KSL308:KSM310 LCH308:LCI310 LMD308:LME310 LVZ308:LWA310 MFV308:MFW310 MPR308:MPS310 MZN308:MZO310 NJJ308:NJK310 NTF308:NTG310 ODB308:ODC310 OMX308:OMY310 OWT308:OWU310 PGP308:PGQ310 PQL308:PQM310 QAH308:QAI310 QKD308:QKE310 QTZ308:QUA310 RDV308:RDW310 RNR308:RNS310 RXN308:RXO310 SHJ308:SHK310 SRF308:SRG310 TBB308:TBC310 TKX308:TKY310 TUT308:TUU310 UEP308:UEQ310 UOL308:UOM310 UYH308:UYI310 VID308:VIE310 VRZ308:VSA310 WBV308:WBW310 WLR308:WLS310 WVN308:WVO310 X306:Z306 JR306:JT306 TN306:TP306 ADJ306:ADL306 ANF306:ANH306 AXB306:AXD306 BGX306:BGZ306 BQT306:BQV306 CAP306:CAR306 CKL306:CKN306 CUH306:CUJ306 DED306:DEF306 DNZ306:DOB306 DXV306:DXX306 EHR306:EHT306 ERN306:ERP306 FBJ306:FBL306 FLF306:FLH306 FVB306:FVD306 GEX306:GEZ306 GOT306:GOV306 GYP306:GYR306 HIL306:HIN306 HSH306:HSJ306 ICD306:ICF306 ILZ306:IMB306 IVV306:IVX306 JFR306:JFT306 JPN306:JPP306 JZJ306:JZL306 KJF306:KJH306 KTB306:KTD306 LCX306:LCZ306 LMT306:LMV306 LWP306:LWR306 MGL306:MGN306 MQH306:MQJ306 NAD306:NAF306 NJZ306:NKB306 NTV306:NTX306 ODR306:ODT306 ONN306:ONP306 OXJ306:OXL306 PHF306:PHH306 PRB306:PRD306 QAX306:QAZ306 QKT306:QKV306 QUP306:QUR306 REL306:REN306 ROH306:ROJ306 RYD306:RYF306 SHZ306:SIB306 SRV306:SRX306 TBR306:TBT306 TLN306:TLP306 TVJ306:TVL306 UFF306:UFH306 UPB306:UPD306 UYX306:UYZ306 VIT306:VIV306 VSP306:VSR306 WCL306:WCN306 WMH306:WMJ306 WWD306:WWF306 X308:Y310 JR308:JS310 TN308:TO310 ADJ308:ADK310 ANF308:ANG310 AXB308:AXC310 BGX308:BGY310 BQT308:BQU310 CAP308:CAQ310 CKL308:CKM310 CUH308:CUI310 DED308:DEE310 DNZ308:DOA310 DXV308:DXW310 EHR308:EHS310 ERN308:ERO310 FBJ308:FBK310 FLF308:FLG310 FVB308:FVC310 GEX308:GEY310 GOT308:GOU310 GYP308:GYQ310 HIL308:HIM310 HSH308:HSI310 ICD308:ICE310 ILZ308:IMA310 IVV308:IVW310 JFR308:JFS310 JPN308:JPO310 JZJ308:JZK310 KJF308:KJG310 KTB308:KTC310 LCX308:LCY310 LMT308:LMU310 LWP308:LWQ310 MGL308:MGM310 MQH308:MQI310 NAD308:NAE310 NJZ308:NKA310 NTV308:NTW310 ODR308:ODS310 ONN308:ONO310 OXJ308:OXK310 PHF308:PHG310 PRB308:PRC310 QAX308:QAY310 QKT308:QKU310 QUP308:QUQ310 REL308:REM310 ROH308:ROI310 RYD308:RYE310 SHZ308:SIA310 SRV308:SRW310 TBR308:TBS310 TLN308:TLO310 TVJ308:TVK310 UFF308:UFG310 UPB308:UPC310 UYX308:UYY310 VIT308:VIU310 VSP308:VSQ310 WCL308:WCM310 WMH308:WMI310 WWD308:WWE310 H323:J323 JB323:JD323 SX323:SZ323 ACT323:ACV323 AMP323:AMR323 AWL323:AWN323 BGH323:BGJ323 BQD323:BQF323 BZZ323:CAB323 CJV323:CJX323 CTR323:CTT323 DDN323:DDP323 DNJ323:DNL323 DXF323:DXH323 EHB323:EHD323 EQX323:EQZ323 FAT323:FAV323 FKP323:FKR323 FUL323:FUN323 GEH323:GEJ323 GOD323:GOF323 GXZ323:GYB323 HHV323:HHX323 HRR323:HRT323 IBN323:IBP323 ILJ323:ILL323 IVF323:IVH323 JFB323:JFD323 JOX323:JOZ323 JYT323:JYV323 KIP323:KIR323 KSL323:KSN323 LCH323:LCJ323 LMD323:LMF323 LVZ323:LWB323 MFV323:MFX323 MPR323:MPT323 MZN323:MZP323 NJJ323:NJL323 NTF323:NTH323 ODB323:ODD323 OMX323:OMZ323 OWT323:OWV323 PGP323:PGR323 PQL323:PQN323 QAH323:QAJ323 QKD323:QKF323 QTZ323:QUB323 RDV323:RDX323 RNR323:RNT323 RXN323:RXP323 SHJ323:SHL323 SRF323:SRH323 TBB323:TBD323 TKX323:TKZ323 TUT323:TUV323 UEP323:UER323 UOL323:UON323 UYH323:UYJ323 VID323:VIF323 VRZ323:VSB323 WBV323:WBX323 WLR323:WLT323 WVN323:WVP323 H325:I327 JB325:JC327 SX325:SY327 ACT325:ACU327 AMP325:AMQ327 AWL325:AWM327 BGH325:BGI327 BQD325:BQE327 BZZ325:CAA327 CJV325:CJW327 CTR325:CTS327 DDN325:DDO327 DNJ325:DNK327 DXF325:DXG327 EHB325:EHC327 EQX325:EQY327 FAT325:FAU327 FKP325:FKQ327 FUL325:FUM327 GEH325:GEI327 GOD325:GOE327 GXZ325:GYA327 HHV325:HHW327 HRR325:HRS327 IBN325:IBO327 ILJ325:ILK327 IVF325:IVG327 JFB325:JFC327 JOX325:JOY327 JYT325:JYU327 KIP325:KIQ327 KSL325:KSM327 LCH325:LCI327 LMD325:LME327 LVZ325:LWA327 MFV325:MFW327 MPR325:MPS327 MZN325:MZO327 NJJ325:NJK327 NTF325:NTG327 ODB325:ODC327 OMX325:OMY327 OWT325:OWU327 PGP325:PGQ327 PQL325:PQM327 QAH325:QAI327 QKD325:QKE327 QTZ325:QUA327 RDV325:RDW327 RNR325:RNS327 RXN325:RXO327 SHJ325:SHK327 SRF325:SRG327 TBB325:TBC327 TKX325:TKY327 TUT325:TUU327 UEP325:UEQ327 UOL325:UOM327 UYH325:UYI327 VID325:VIE327 VRZ325:VSA327 WBV325:WBW327 WLR325:WLS327 WVN325:WVO327 X323:Z323 JR323:JT323 TN323:TP323 ADJ323:ADL323 ANF323:ANH323 AXB323:AXD323 BGX323:BGZ323 BQT323:BQV323 CAP323:CAR323 CKL323:CKN323 CUH323:CUJ323 DED323:DEF323 DNZ323:DOB323 DXV323:DXX323 EHR323:EHT323 ERN323:ERP323 FBJ323:FBL323 FLF323:FLH323 FVB323:FVD323 GEX323:GEZ323 GOT323:GOV323 GYP323:GYR323 HIL323:HIN323 HSH323:HSJ323 ICD323:ICF323 ILZ323:IMB323 IVV323:IVX323 JFR323:JFT323 JPN323:JPP323 JZJ323:JZL323 KJF323:KJH323 KTB323:KTD323 LCX323:LCZ323 LMT323:LMV323 LWP323:LWR323 MGL323:MGN323 MQH323:MQJ323 NAD323:NAF323 NJZ323:NKB323 NTV323:NTX323 ODR323:ODT323 ONN323:ONP323 OXJ323:OXL323 PHF323:PHH323 PRB323:PRD323 QAX323:QAZ323 QKT323:QKV323 QUP323:QUR323 REL323:REN323 ROH323:ROJ323 RYD323:RYF323 SHZ323:SIB323 SRV323:SRX323 TBR323:TBT323 TLN323:TLP323 TVJ323:TVL323 UFF323:UFH323 UPB323:UPD323 UYX323:UYZ323 VIT323:VIV323 VSP323:VSR323 WCL323:WCN323 WMH323:WMJ323 WWD323:WWF323 X325:Y327 JR325:JS327 TN325:TO327 ADJ325:ADK327 ANF325:ANG327 AXB325:AXC327 BGX325:BGY327 BQT325:BQU327 CAP325:CAQ327 CKL325:CKM327 CUH325:CUI327 DED325:DEE327 DNZ325:DOA327 DXV325:DXW327 EHR325:EHS327 ERN325:ERO327 FBJ325:FBK327 FLF325:FLG327 FVB325:FVC327 GEX325:GEY327 GOT325:GOU327 GYP325:GYQ327 HIL325:HIM327 HSH325:HSI327 ICD325:ICE327 ILZ325:IMA327 IVV325:IVW327 JFR325:JFS327 JPN325:JPO327 JZJ325:JZK327 KJF325:KJG327 KTB325:KTC327 LCX325:LCY327 LMT325:LMU327 LWP325:LWQ327 MGL325:MGM327 MQH325:MQI327 NAD325:NAE327 NJZ325:NKA327 NTV325:NTW327 ODR325:ODS327 ONN325:ONO327 OXJ325:OXK327 PHF325:PHG327 PRB325:PRC327 QAX325:QAY327 QKT325:QKU327 QUP325:QUQ327 REL325:REM327 ROH325:ROI327 RYD325:RYE327 SHZ325:SIA327 SRV325:SRW327 TBR325:TBS327 TLN325:TLO327 TVJ325:TVK327 UFF325:UFG327 UPB325:UPC327 UYX325:UYY327 VIT325:VIU327 VSP325:VSQ327 WCL325:WCM327 WMH325:WMI327 WWD325:WWE327 H339:J339 JB339:JD339 SX339:SZ339 ACT339:ACV339 AMP339:AMR339 AWL339:AWN339 BGH339:BGJ339 BQD339:BQF339 BZZ339:CAB339 CJV339:CJX339 CTR339:CTT339 DDN339:DDP339 DNJ339:DNL339 DXF339:DXH339 EHB339:EHD339 EQX339:EQZ339 FAT339:FAV339 FKP339:FKR339 FUL339:FUN339 GEH339:GEJ339 GOD339:GOF339 GXZ339:GYB339 HHV339:HHX339 HRR339:HRT339 IBN339:IBP339 ILJ339:ILL339 IVF339:IVH339 JFB339:JFD339 JOX339:JOZ339 JYT339:JYV339 KIP339:KIR339 KSL339:KSN339 LCH339:LCJ339 LMD339:LMF339 LVZ339:LWB339 MFV339:MFX339 MPR339:MPT339 MZN339:MZP339 NJJ339:NJL339 NTF339:NTH339 ODB339:ODD339 OMX339:OMZ339 OWT339:OWV339 PGP339:PGR339 PQL339:PQN339 QAH339:QAJ339 QKD339:QKF339 QTZ339:QUB339 RDV339:RDX339 RNR339:RNT339 RXN339:RXP339 SHJ339:SHL339 SRF339:SRH339 TBB339:TBD339 TKX339:TKZ339 TUT339:TUV339 UEP339:UER339 UOL339:UON339 UYH339:UYJ339 VID339:VIF339 VRZ339:VSB339 WBV339:WBX339 WLR339:WLT339 WVN339:WVP339 H341:I343 JB341:JC343 SX341:SY343 ACT341:ACU343 AMP341:AMQ343 AWL341:AWM343 BGH341:BGI343 BQD341:BQE343 BZZ341:CAA343 CJV341:CJW343 CTR341:CTS343 DDN341:DDO343 DNJ341:DNK343 DXF341:DXG343 EHB341:EHC343 EQX341:EQY343 FAT341:FAU343 FKP341:FKQ343 FUL341:FUM343 GEH341:GEI343 GOD341:GOE343 GXZ341:GYA343 HHV341:HHW343 HRR341:HRS343 IBN341:IBO343 ILJ341:ILK343 IVF341:IVG343 JFB341:JFC343 JOX341:JOY343 JYT341:JYU343 KIP341:KIQ343 KSL341:KSM343 LCH341:LCI343 LMD341:LME343 LVZ341:LWA343 MFV341:MFW343 MPR341:MPS343 MZN341:MZO343 NJJ341:NJK343 NTF341:NTG343 ODB341:ODC343 OMX341:OMY343 OWT341:OWU343 PGP341:PGQ343 PQL341:PQM343 QAH341:QAI343 QKD341:QKE343 QTZ341:QUA343 RDV341:RDW343 RNR341:RNS343 RXN341:RXO343 SHJ341:SHK343 SRF341:SRG343 TBB341:TBC343 TKX341:TKY343 TUT341:TUU343 UEP341:UEQ343 UOL341:UOM343 UYH341:UYI343 VID341:VIE343 VRZ341:VSA343 WBV341:WBW343 WLR341:WLS343 WVN341:WVO343 X339:Z339 JR339:JT339 TN339:TP339 ADJ339:ADL339 ANF339:ANH339 AXB339:AXD339 BGX339:BGZ339 BQT339:BQV339 CAP339:CAR339 CKL339:CKN339 CUH339:CUJ339 DED339:DEF339 DNZ339:DOB339 DXV339:DXX339 EHR339:EHT339 ERN339:ERP339 FBJ339:FBL339 FLF339:FLH339 FVB339:FVD339 GEX339:GEZ339 GOT339:GOV339 GYP339:GYR339 HIL339:HIN339 HSH339:HSJ339 ICD339:ICF339 ILZ339:IMB339 IVV339:IVX339 JFR339:JFT339 JPN339:JPP339 JZJ339:JZL339 KJF339:KJH339 KTB339:KTD339 LCX339:LCZ339 LMT339:LMV339 LWP339:LWR339 MGL339:MGN339 MQH339:MQJ339 NAD339:NAF339 NJZ339:NKB339 NTV339:NTX339 ODR339:ODT339 ONN339:ONP339 OXJ339:OXL339 PHF339:PHH339 PRB339:PRD339 QAX339:QAZ339 QKT339:QKV339 QUP339:QUR339 REL339:REN339 ROH339:ROJ339 RYD339:RYF339 SHZ339:SIB339 SRV339:SRX339 TBR339:TBT339 TLN339:TLP339 TVJ339:TVL339 UFF339:UFH339 UPB339:UPD339 UYX339:UYZ339 VIT339:VIV339 VSP339:VSR339 WCL339:WCN339 WMH339:WMJ339 WWD339:WWF339 X341:Y343 JR341:JS343 TN341:TO343 ADJ341:ADK343 ANF341:ANG343 AXB341:AXC343 BGX341:BGY343 BQT341:BQU343 CAP341:CAQ343 CKL341:CKM343 CUH341:CUI343 DED341:DEE343 DNZ341:DOA343 DXV341:DXW343 EHR341:EHS343 ERN341:ERO343 FBJ341:FBK343 FLF341:FLG343 FVB341:FVC343 GEX341:GEY343 GOT341:GOU343 GYP341:GYQ343 HIL341:HIM343 HSH341:HSI343 ICD341:ICE343 ILZ341:IMA343 IVV341:IVW343 JFR341:JFS343 JPN341:JPO343 JZJ341:JZK343 KJF341:KJG343 KTB341:KTC343 LCX341:LCY343 LMT341:LMU343 LWP341:LWQ343 MGL341:MGM343 MQH341:MQI343 NAD341:NAE343 NJZ341:NKA343 NTV341:NTW343 ODR341:ODS343 ONN341:ONO343 OXJ341:OXK343 PHF341:PHG343 PRB341:PRC343 QAX341:QAY343 QKT341:QKU343 QUP341:QUQ343 REL341:REM343 ROH341:ROI343 RYD341:RYE343 SHZ341:SIA343 SRV341:SRW343 TBR341:TBS343 TLN341:TLO343 TVJ341:TVK343 UFF341:UFG343 UPB341:UPC343 UYX341:UYY343 VIT341:VIU343 VSP341:VSQ343 WCL341:WCM343 WMH341:WMI343 WWD341:WWE343 H356:J356 JB356:JD356 SX356:SZ356 ACT356:ACV356 AMP356:AMR356 AWL356:AWN356 BGH356:BGJ356 BQD356:BQF356 BZZ356:CAB356 CJV356:CJX356 CTR356:CTT356 DDN356:DDP356 DNJ356:DNL356 DXF356:DXH356 EHB356:EHD356 EQX356:EQZ356 FAT356:FAV356 FKP356:FKR356 FUL356:FUN356 GEH356:GEJ356 GOD356:GOF356 GXZ356:GYB356 HHV356:HHX356 HRR356:HRT356 IBN356:IBP356 ILJ356:ILL356 IVF356:IVH356 JFB356:JFD356 JOX356:JOZ356 JYT356:JYV356 KIP356:KIR356 KSL356:KSN356 LCH356:LCJ356 LMD356:LMF356 LVZ356:LWB356 MFV356:MFX356 MPR356:MPT356 MZN356:MZP356 NJJ356:NJL356 NTF356:NTH356 ODB356:ODD356 OMX356:OMZ356 OWT356:OWV356 PGP356:PGR356 PQL356:PQN356 QAH356:QAJ356 QKD356:QKF356 QTZ356:QUB356 RDV356:RDX356 RNR356:RNT356 RXN356:RXP356 SHJ356:SHL356 SRF356:SRH356 TBB356:TBD356 TKX356:TKZ356 TUT356:TUV356 UEP356:UER356 UOL356:UON356 UYH356:UYJ356 VID356:VIF356 VRZ356:VSB356 WBV356:WBX356 WLR356:WLT356 WVN356:WVP356 H358:I360 JB358:JC360 SX358:SY360 ACT358:ACU360 AMP358:AMQ360 AWL358:AWM360 BGH358:BGI360 BQD358:BQE360 BZZ358:CAA360 CJV358:CJW360 CTR358:CTS360 DDN358:DDO360 DNJ358:DNK360 DXF358:DXG360 EHB358:EHC360 EQX358:EQY360 FAT358:FAU360 FKP358:FKQ360 FUL358:FUM360 GEH358:GEI360 GOD358:GOE360 GXZ358:GYA360 HHV358:HHW360 HRR358:HRS360 IBN358:IBO360 ILJ358:ILK360 IVF358:IVG360 JFB358:JFC360 JOX358:JOY360 JYT358:JYU360 KIP358:KIQ360 KSL358:KSM360 LCH358:LCI360 LMD358:LME360 LVZ358:LWA360 MFV358:MFW360 MPR358:MPS360 MZN358:MZO360 NJJ358:NJK360 NTF358:NTG360 ODB358:ODC360 OMX358:OMY360 OWT358:OWU360 PGP358:PGQ360 PQL358:PQM360 QAH358:QAI360 QKD358:QKE360 QTZ358:QUA360 RDV358:RDW360 RNR358:RNS360 RXN358:RXO360 SHJ358:SHK360 SRF358:SRG360 TBB358:TBC360 TKX358:TKY360 TUT358:TUU360 UEP358:UEQ360 UOL358:UOM360 UYH358:UYI360 VID358:VIE360 VRZ358:VSA360 WBV358:WBW360 WLR358:WLS360 WVN358:WVO360 X356:Z356 JR356:JT356 TN356:TP356 ADJ356:ADL356 ANF356:ANH356 AXB356:AXD356 BGX356:BGZ356 BQT356:BQV356 CAP356:CAR356 CKL356:CKN356 CUH356:CUJ356 DED356:DEF356 DNZ356:DOB356 DXV356:DXX356 EHR356:EHT356 ERN356:ERP356 FBJ356:FBL356 FLF356:FLH356 FVB356:FVD356 GEX356:GEZ356 GOT356:GOV356 GYP356:GYR356 HIL356:HIN356 HSH356:HSJ356 ICD356:ICF356 ILZ356:IMB356 IVV356:IVX356 JFR356:JFT356 JPN356:JPP356 JZJ356:JZL356 KJF356:KJH356 KTB356:KTD356 LCX356:LCZ356 LMT356:LMV356 LWP356:LWR356 MGL356:MGN356 MQH356:MQJ356 NAD356:NAF356 NJZ356:NKB356 NTV356:NTX356 ODR356:ODT356 ONN356:ONP356 OXJ356:OXL356 PHF356:PHH356 PRB356:PRD356 QAX356:QAZ356 QKT356:QKV356 QUP356:QUR356 REL356:REN356 ROH356:ROJ356 RYD356:RYF356 SHZ356:SIB356 SRV356:SRX356 TBR356:TBT356 TLN356:TLP356 TVJ356:TVL356 UFF356:UFH356 UPB356:UPD356 UYX356:UYZ356 VIT356:VIV356 VSP356:VSR356 WCL356:WCN356 WMH356:WMJ356 WWD356:WWF356 X358:Y360 JR358:JS360 TN358:TO360 ADJ358:ADK360 ANF358:ANG360 AXB358:AXC360 BGX358:BGY360 BQT358:BQU360 CAP358:CAQ360 CKL358:CKM360 CUH358:CUI360 DED358:DEE360 DNZ358:DOA360 DXV358:DXW360 EHR358:EHS360 ERN358:ERO360 FBJ358:FBK360 FLF358:FLG360 FVB358:FVC360 GEX358:GEY360 GOT358:GOU360 GYP358:GYQ360 HIL358:HIM360 HSH358:HSI360 ICD358:ICE360 ILZ358:IMA360 IVV358:IVW360 JFR358:JFS360 JPN358:JPO360 JZJ358:JZK360 KJF358:KJG360 KTB358:KTC360 LCX358:LCY360 LMT358:LMU360 LWP358:LWQ360 MGL358:MGM360 MQH358:MQI360 NAD358:NAE360 NJZ358:NKA360 NTV358:NTW360 ODR358:ODS360 ONN358:ONO360 OXJ358:OXK360 PHF358:PHG360 PRB358:PRC360 QAX358:QAY360 QKT358:QKU360 QUP358:QUQ360 REL358:REM360 ROH358:ROI360 RYD358:RYE360 SHZ358:SIA360 SRV358:SRW360 TBR358:TBS360 TLN358:TLO360 TVJ358:TVK360 UFF358:UFG360 UPB358:UPC360 UYX358:UYY360 VIT358:VIU360 VSP358:VSQ360 WCL358:WCM360 WMH358:WMI360 WWD358:WWE360 H373:J373 JB373:JD373 SX373:SZ373 ACT373:ACV373 AMP373:AMR373 AWL373:AWN373 BGH373:BGJ373 BQD373:BQF373 BZZ373:CAB373 CJV373:CJX373 CTR373:CTT373 DDN373:DDP373 DNJ373:DNL373 DXF373:DXH373 EHB373:EHD373 EQX373:EQZ373 FAT373:FAV373 FKP373:FKR373 FUL373:FUN373 GEH373:GEJ373 GOD373:GOF373 GXZ373:GYB373 HHV373:HHX373 HRR373:HRT373 IBN373:IBP373 ILJ373:ILL373 IVF373:IVH373 JFB373:JFD373 JOX373:JOZ373 JYT373:JYV373 KIP373:KIR373 KSL373:KSN373 LCH373:LCJ373 LMD373:LMF373 LVZ373:LWB373 MFV373:MFX373 MPR373:MPT373 MZN373:MZP373 NJJ373:NJL373 NTF373:NTH373 ODB373:ODD373 OMX373:OMZ373 OWT373:OWV373 PGP373:PGR373 PQL373:PQN373 QAH373:QAJ373 QKD373:QKF373 QTZ373:QUB373 RDV373:RDX373 RNR373:RNT373 RXN373:RXP373 SHJ373:SHL373 SRF373:SRH373 TBB373:TBD373 TKX373:TKZ373 TUT373:TUV373 UEP373:UER373 UOL373:UON373 UYH373:UYJ373 VID373:VIF373 VRZ373:VSB373 WBV373:WBX373 WLR373:WLT373 WVN373:WVP373 H375:I377 JB375:JC377 SX375:SY377 ACT375:ACU377 AMP375:AMQ377 AWL375:AWM377 BGH375:BGI377 BQD375:BQE377 BZZ375:CAA377 CJV375:CJW377 CTR375:CTS377 DDN375:DDO377 DNJ375:DNK377 DXF375:DXG377 EHB375:EHC377 EQX375:EQY377 FAT375:FAU377 FKP375:FKQ377 FUL375:FUM377 GEH375:GEI377 GOD375:GOE377 GXZ375:GYA377 HHV375:HHW377 HRR375:HRS377 IBN375:IBO377 ILJ375:ILK377 IVF375:IVG377 JFB375:JFC377 JOX375:JOY377 JYT375:JYU377 KIP375:KIQ377 KSL375:KSM377 LCH375:LCI377 LMD375:LME377 LVZ375:LWA377 MFV375:MFW377 MPR375:MPS377 MZN375:MZO377 NJJ375:NJK377 NTF375:NTG377 ODB375:ODC377 OMX375:OMY377 OWT375:OWU377 PGP375:PGQ377 PQL375:PQM377 QAH375:QAI377 QKD375:QKE377 QTZ375:QUA377 RDV375:RDW377 RNR375:RNS377 RXN375:RXO377 SHJ375:SHK377 SRF375:SRG377 TBB375:TBC377 TKX375:TKY377 TUT375:TUU377 UEP375:UEQ377 UOL375:UOM377 UYH375:UYI377 VID375:VIE377 VRZ375:VSA377 WBV375:WBW377 WLR375:WLS377 WVN375:WVO377 X373:Z373 JR373:JT373 TN373:TP373 ADJ373:ADL373 ANF373:ANH373 AXB373:AXD373 BGX373:BGZ373 BQT373:BQV373 CAP373:CAR373 CKL373:CKN373 CUH373:CUJ373 DED373:DEF373 DNZ373:DOB373 DXV373:DXX373 EHR373:EHT373 ERN373:ERP373 FBJ373:FBL373 FLF373:FLH373 FVB373:FVD373 GEX373:GEZ373 GOT373:GOV373 GYP373:GYR373 HIL373:HIN373 HSH373:HSJ373 ICD373:ICF373 ILZ373:IMB373 IVV373:IVX373 JFR373:JFT373 JPN373:JPP373 JZJ373:JZL373 KJF373:KJH373 KTB373:KTD373 LCX373:LCZ373 LMT373:LMV373 LWP373:LWR373 MGL373:MGN373 MQH373:MQJ373 NAD373:NAF373 NJZ373:NKB373 NTV373:NTX373 ODR373:ODT373 ONN373:ONP373 OXJ373:OXL373 PHF373:PHH373 PRB373:PRD373 QAX373:QAZ373 QKT373:QKV373 QUP373:QUR373 REL373:REN373 ROH373:ROJ373 RYD373:RYF373 SHZ373:SIB373 SRV373:SRX373 TBR373:TBT373 TLN373:TLP373 TVJ373:TVL373 UFF373:UFH373 UPB373:UPD373 UYX373:UYZ373 VIT373:VIV373 VSP373:VSR373 WCL373:WCN373 WMH373:WMJ373 WWD373:WWF373 X375:Y377 JR375:JS377 TN375:TO377 ADJ375:ADK377 ANF375:ANG377 AXB375:AXC377 BGX375:BGY377 BQT375:BQU377 CAP375:CAQ377 CKL375:CKM377 CUH375:CUI377 DED375:DEE377 DNZ375:DOA377 DXV375:DXW377 EHR375:EHS377 ERN375:ERO377 FBJ375:FBK377 FLF375:FLG377 FVB375:FVC377 GEX375:GEY377 GOT375:GOU377 GYP375:GYQ377 HIL375:HIM377 HSH375:HSI377 ICD375:ICE377 ILZ375:IMA377 IVV375:IVW377 JFR375:JFS377 JPN375:JPO377 JZJ375:JZK377 KJF375:KJG377 KTB375:KTC377 LCX375:LCY377 LMT375:LMU377 LWP375:LWQ377 MGL375:MGM377 MQH375:MQI377 NAD375:NAE377 NJZ375:NKA377 NTV375:NTW377 ODR375:ODS377 ONN375:ONO377 OXJ375:OXK377 PHF375:PHG377 PRB375:PRC377 QAX375:QAY377 QKT375:QKU377 QUP375:QUQ377 REL375:REM377 ROH375:ROI377 RYD375:RYE377 SHZ375:SIA377 SRV375:SRW377 TBR375:TBS377 TLN375:TLO377 TVJ375:TVK377 UFF375:UFG377 UPB375:UPC377 UYX375:UYY377 VIT375:VIU377 VSP375:VSQ377 WCL375:WCM377 WMH375:WMI377 WWD375:WWE377 H390:J390 JB390:JD390 SX390:SZ390 ACT390:ACV390 AMP390:AMR390 AWL390:AWN390 BGH390:BGJ390 BQD390:BQF390 BZZ390:CAB390 CJV390:CJX390 CTR390:CTT390 DDN390:DDP390 DNJ390:DNL390 DXF390:DXH390 EHB390:EHD390 EQX390:EQZ390 FAT390:FAV390 FKP390:FKR390 FUL390:FUN390 GEH390:GEJ390 GOD390:GOF390 GXZ390:GYB390 HHV390:HHX390 HRR390:HRT390 IBN390:IBP390 ILJ390:ILL390 IVF390:IVH390 JFB390:JFD390 JOX390:JOZ390 JYT390:JYV390 KIP390:KIR390 KSL390:KSN390 LCH390:LCJ390 LMD390:LMF390 LVZ390:LWB390 MFV390:MFX390 MPR390:MPT390 MZN390:MZP390 NJJ390:NJL390 NTF390:NTH390 ODB390:ODD390 OMX390:OMZ390 OWT390:OWV390 PGP390:PGR390 PQL390:PQN390 QAH390:QAJ390 QKD390:QKF390 QTZ390:QUB390 RDV390:RDX390 RNR390:RNT390 RXN390:RXP390 SHJ390:SHL390 SRF390:SRH390 TBB390:TBD390 TKX390:TKZ390 TUT390:TUV390 UEP390:UER390 UOL390:UON390 UYH390:UYJ390 VID390:VIF390 VRZ390:VSB390 WBV390:WBX390 WLR390:WLT390 WVN390:WVP390 H392:I394 JB392:JC394 SX392:SY394 ACT392:ACU394 AMP392:AMQ394 AWL392:AWM394 BGH392:BGI394 BQD392:BQE394 BZZ392:CAA394 CJV392:CJW394 CTR392:CTS394 DDN392:DDO394 DNJ392:DNK394 DXF392:DXG394 EHB392:EHC394 EQX392:EQY394 FAT392:FAU394 FKP392:FKQ394 FUL392:FUM394 GEH392:GEI394 GOD392:GOE394 GXZ392:GYA394 HHV392:HHW394 HRR392:HRS394 IBN392:IBO394 ILJ392:ILK394 IVF392:IVG394 JFB392:JFC394 JOX392:JOY394 JYT392:JYU394 KIP392:KIQ394 KSL392:KSM394 LCH392:LCI394 LMD392:LME394 LVZ392:LWA394 MFV392:MFW394 MPR392:MPS394 MZN392:MZO394 NJJ392:NJK394 NTF392:NTG394 ODB392:ODC394 OMX392:OMY394 OWT392:OWU394 PGP392:PGQ394 PQL392:PQM394 QAH392:QAI394 QKD392:QKE394 QTZ392:QUA394 RDV392:RDW394 RNR392:RNS394 RXN392:RXO394 SHJ392:SHK394 SRF392:SRG394 TBB392:TBC394 TKX392:TKY394 TUT392:TUU394 UEP392:UEQ394 UOL392:UOM394 UYH392:UYI394 VID392:VIE394 VRZ392:VSA394 WBV392:WBW394 WLR392:WLS394 WVN392:WVO394 X390:Z390 JR390:JT390 TN390:TP390 ADJ390:ADL390 ANF390:ANH390 AXB390:AXD390 BGX390:BGZ390 BQT390:BQV390 CAP390:CAR390 CKL390:CKN390 CUH390:CUJ390 DED390:DEF390 DNZ390:DOB390 DXV390:DXX390 EHR390:EHT390 ERN390:ERP390 FBJ390:FBL390 FLF390:FLH390 FVB390:FVD390 GEX390:GEZ390 GOT390:GOV390 GYP390:GYR390 HIL390:HIN390 HSH390:HSJ390 ICD390:ICF390 ILZ390:IMB390 IVV390:IVX390 JFR390:JFT390 JPN390:JPP390 JZJ390:JZL390 KJF390:KJH390 KTB390:KTD390 LCX390:LCZ390 LMT390:LMV390 LWP390:LWR390 MGL390:MGN390 MQH390:MQJ390 NAD390:NAF390 NJZ390:NKB390 NTV390:NTX390 ODR390:ODT390 ONN390:ONP390 OXJ390:OXL390 PHF390:PHH390 PRB390:PRD390 QAX390:QAZ390 QKT390:QKV390 QUP390:QUR390 REL390:REN390 ROH390:ROJ390 RYD390:RYF390 SHZ390:SIB390 SRV390:SRX390 TBR390:TBT390 TLN390:TLP390 TVJ390:TVL390 UFF390:UFH390 UPB390:UPD390 UYX390:UYZ390 VIT390:VIV390 VSP390:VSR390 WCL390:WCN390 WMH390:WMJ390 WWD390:WWF390 X392:Y394 JR392:JS394 TN392:TO394 ADJ392:ADK394 ANF392:ANG394 AXB392:AXC394 BGX392:BGY394 BQT392:BQU394 CAP392:CAQ394 CKL392:CKM394 CUH392:CUI394 DED392:DEE394 DNZ392:DOA394 DXV392:DXW394 EHR392:EHS394 ERN392:ERO394 FBJ392:FBK394 FLF392:FLG394 FVB392:FVC394 GEX392:GEY394 GOT392:GOU394 GYP392:GYQ394 HIL392:HIM394 HSH392:HSI394 ICD392:ICE394 ILZ392:IMA394 IVV392:IVW394 JFR392:JFS394 JPN392:JPO394 JZJ392:JZK394 KJF392:KJG394 KTB392:KTC394 LCX392:LCY394 LMT392:LMU394 LWP392:LWQ394 MGL392:MGM394 MQH392:MQI394 NAD392:NAE394 NJZ392:NKA394 NTV392:NTW394 ODR392:ODS394 ONN392:ONO394 OXJ392:OXK394 PHF392:PHG394 PRB392:PRC394 QAX392:QAY394 QKT392:QKU394 QUP392:QUQ394 REL392:REM394 ROH392:ROI394 RYD392:RYE394 SHZ392:SIA394 SRV392:SRW394 TBR392:TBS394 TLN392:TLO394 TVJ392:TVK394 UFF392:UFG394 UPB392:UPC394 UYX392:UYY394 VIT392:VIU394 VSP392:VSQ394 WCL392:WCM394 WMH392:WMI394 WWD392:WWE394 H406:J406 JB406:JD406 SX406:SZ406 ACT406:ACV406 AMP406:AMR406 AWL406:AWN406 BGH406:BGJ406 BQD406:BQF406 BZZ406:CAB406 CJV406:CJX406 CTR406:CTT406 DDN406:DDP406 DNJ406:DNL406 DXF406:DXH406 EHB406:EHD406 EQX406:EQZ406 FAT406:FAV406 FKP406:FKR406 FUL406:FUN406 GEH406:GEJ406 GOD406:GOF406 GXZ406:GYB406 HHV406:HHX406 HRR406:HRT406 IBN406:IBP406 ILJ406:ILL406 IVF406:IVH406 JFB406:JFD406 JOX406:JOZ406 JYT406:JYV406 KIP406:KIR406 KSL406:KSN406 LCH406:LCJ406 LMD406:LMF406 LVZ406:LWB406 MFV406:MFX406 MPR406:MPT406 MZN406:MZP406 NJJ406:NJL406 NTF406:NTH406 ODB406:ODD406 OMX406:OMZ406 OWT406:OWV406 PGP406:PGR406 PQL406:PQN406 QAH406:QAJ406 QKD406:QKF406 QTZ406:QUB406 RDV406:RDX406 RNR406:RNT406 RXN406:RXP406 SHJ406:SHL406 SRF406:SRH406 TBB406:TBD406 TKX406:TKZ406 TUT406:TUV406 UEP406:UER406 UOL406:UON406 UYH406:UYJ406 VID406:VIF406 VRZ406:VSB406 WBV406:WBX406 WLR406:WLT406 WVN406:WVP406 H408:I410 JB408:JC410 SX408:SY410 ACT408:ACU410 AMP408:AMQ410 AWL408:AWM410 BGH408:BGI410 BQD408:BQE410 BZZ408:CAA410 CJV408:CJW410 CTR408:CTS410 DDN408:DDO410 DNJ408:DNK410 DXF408:DXG410 EHB408:EHC410 EQX408:EQY410 FAT408:FAU410 FKP408:FKQ410 FUL408:FUM410 GEH408:GEI410 GOD408:GOE410 GXZ408:GYA410 HHV408:HHW410 HRR408:HRS410 IBN408:IBO410 ILJ408:ILK410 IVF408:IVG410 JFB408:JFC410 JOX408:JOY410 JYT408:JYU410 KIP408:KIQ410 KSL408:KSM410 LCH408:LCI410 LMD408:LME410 LVZ408:LWA410 MFV408:MFW410 MPR408:MPS410 MZN408:MZO410 NJJ408:NJK410 NTF408:NTG410 ODB408:ODC410 OMX408:OMY410 OWT408:OWU410 PGP408:PGQ410 PQL408:PQM410 QAH408:QAI410 QKD408:QKE410 QTZ408:QUA410 RDV408:RDW410 RNR408:RNS410 RXN408:RXO410 SHJ408:SHK410 SRF408:SRG410 TBB408:TBC410 TKX408:TKY410 TUT408:TUU410 UEP408:UEQ410 UOL408:UOM410 UYH408:UYI410 VID408:VIE410 VRZ408:VSA410 WBV408:WBW410 WLR408:WLS410 WVN408:WVO410 X406:Z406 JR406:JT406 TN406:TP406 ADJ406:ADL406 ANF406:ANH406 AXB406:AXD406 BGX406:BGZ406 BQT406:BQV406 CAP406:CAR406 CKL406:CKN406 CUH406:CUJ406 DED406:DEF406 DNZ406:DOB406 DXV406:DXX406 EHR406:EHT406 ERN406:ERP406 FBJ406:FBL406 FLF406:FLH406 FVB406:FVD406 GEX406:GEZ406 GOT406:GOV406 GYP406:GYR406 HIL406:HIN406 HSH406:HSJ406 ICD406:ICF406 ILZ406:IMB406 IVV406:IVX406 JFR406:JFT406 JPN406:JPP406 JZJ406:JZL406 KJF406:KJH406 KTB406:KTD406 LCX406:LCZ406 LMT406:LMV406 LWP406:LWR406 MGL406:MGN406 MQH406:MQJ406 NAD406:NAF406 NJZ406:NKB406 NTV406:NTX406 ODR406:ODT406 ONN406:ONP406 OXJ406:OXL406 PHF406:PHH406 PRB406:PRD406 QAX406:QAZ406 QKT406:QKV406 QUP406:QUR406 REL406:REN406 ROH406:ROJ406 RYD406:RYF406 SHZ406:SIB406 SRV406:SRX406 TBR406:TBT406 TLN406:TLP406 TVJ406:TVL406 UFF406:UFH406 UPB406:UPD406 UYX406:UYZ406 VIT406:VIV406 VSP406:VSR406 WCL406:WCN406 WMH406:WMJ406 WWD406:WWF406 X408:Y410 JR408:JS410 TN408:TO410 ADJ408:ADK410 ANF408:ANG410 AXB408:AXC410 BGX408:BGY410 BQT408:BQU410 CAP408:CAQ410 CKL408:CKM410 CUH408:CUI410 DED408:DEE410 DNZ408:DOA410 DXV408:DXW410 EHR408:EHS410 ERN408:ERO410 FBJ408:FBK410 FLF408:FLG410 FVB408:FVC410 GEX408:GEY410 GOT408:GOU410 GYP408:GYQ410 HIL408:HIM410 HSH408:HSI410 ICD408:ICE410 ILZ408:IMA410 IVV408:IVW410 JFR408:JFS410 JPN408:JPO410 JZJ408:JZK410 KJF408:KJG410 KTB408:KTC410 LCX408:LCY410 LMT408:LMU410 LWP408:LWQ410 MGL408:MGM410 MQH408:MQI410 NAD408:NAE410 NJZ408:NKA410 NTV408:NTW410 ODR408:ODS410 ONN408:ONO410 OXJ408:OXK410 PHF408:PHG410 PRB408:PRC410 QAX408:QAY410 QKT408:QKU410 QUP408:QUQ410 REL408:REM410 ROH408:ROI410 RYD408:RYE410 SHZ408:SIA410 SRV408:SRW410 TBR408:TBS410 TLN408:TLO410 TVJ408:TVK410 UFF408:UFG410 UPB408:UPC410 UYX408:UYY410 VIT408:VIU410 VSP408:VSQ410 WCL408:WCM410 WMH408:WMI410 WWD408:WWE410 H423:J423 JB423:JD423 SX423:SZ423 ACT423:ACV423 AMP423:AMR423 AWL423:AWN423 BGH423:BGJ423 BQD423:BQF423 BZZ423:CAB423 CJV423:CJX423 CTR423:CTT423 DDN423:DDP423 DNJ423:DNL423 DXF423:DXH423 EHB423:EHD423 EQX423:EQZ423 FAT423:FAV423 FKP423:FKR423 FUL423:FUN423 GEH423:GEJ423 GOD423:GOF423 GXZ423:GYB423 HHV423:HHX423 HRR423:HRT423 IBN423:IBP423 ILJ423:ILL423 IVF423:IVH423 JFB423:JFD423 JOX423:JOZ423 JYT423:JYV423 KIP423:KIR423 KSL423:KSN423 LCH423:LCJ423 LMD423:LMF423 LVZ423:LWB423 MFV423:MFX423 MPR423:MPT423 MZN423:MZP423 NJJ423:NJL423 NTF423:NTH423 ODB423:ODD423 OMX423:OMZ423 OWT423:OWV423 PGP423:PGR423 PQL423:PQN423 QAH423:QAJ423 QKD423:QKF423 QTZ423:QUB423 RDV423:RDX423 RNR423:RNT423 RXN423:RXP423 SHJ423:SHL423 SRF423:SRH423 TBB423:TBD423 TKX423:TKZ423 TUT423:TUV423 UEP423:UER423 UOL423:UON423 UYH423:UYJ423 VID423:VIF423 VRZ423:VSB423 WBV423:WBX423 WLR423:WLT423 WVN423:WVP423 H425:I427 JB425:JC427 SX425:SY427 ACT425:ACU427 AMP425:AMQ427 AWL425:AWM427 BGH425:BGI427 BQD425:BQE427 BZZ425:CAA427 CJV425:CJW427 CTR425:CTS427 DDN425:DDO427 DNJ425:DNK427 DXF425:DXG427 EHB425:EHC427 EQX425:EQY427 FAT425:FAU427 FKP425:FKQ427 FUL425:FUM427 GEH425:GEI427 GOD425:GOE427 GXZ425:GYA427 HHV425:HHW427 HRR425:HRS427 IBN425:IBO427 ILJ425:ILK427 IVF425:IVG427 JFB425:JFC427 JOX425:JOY427 JYT425:JYU427 KIP425:KIQ427 KSL425:KSM427 LCH425:LCI427 LMD425:LME427 LVZ425:LWA427 MFV425:MFW427 MPR425:MPS427 MZN425:MZO427 NJJ425:NJK427 NTF425:NTG427 ODB425:ODC427 OMX425:OMY427 OWT425:OWU427 PGP425:PGQ427 PQL425:PQM427 QAH425:QAI427 QKD425:QKE427 QTZ425:QUA427 RDV425:RDW427 RNR425:RNS427 RXN425:RXO427 SHJ425:SHK427 SRF425:SRG427 TBB425:TBC427 TKX425:TKY427 TUT425:TUU427 UEP425:UEQ427 UOL425:UOM427 UYH425:UYI427 VID425:VIE427 VRZ425:VSA427 WBV425:WBW427 WLR425:WLS427 WVN425:WVO427 X423:Z423 JR423:JT423 TN423:TP423 ADJ423:ADL423 ANF423:ANH423 AXB423:AXD423 BGX423:BGZ423 BQT423:BQV423 CAP423:CAR423 CKL423:CKN423 CUH423:CUJ423 DED423:DEF423 DNZ423:DOB423 DXV423:DXX423 EHR423:EHT423 ERN423:ERP423 FBJ423:FBL423 FLF423:FLH423 FVB423:FVD423 GEX423:GEZ423 GOT423:GOV423 GYP423:GYR423 HIL423:HIN423 HSH423:HSJ423 ICD423:ICF423 ILZ423:IMB423 IVV423:IVX423 JFR423:JFT423 JPN423:JPP423 JZJ423:JZL423 KJF423:KJH423 KTB423:KTD423 LCX423:LCZ423 LMT423:LMV423 LWP423:LWR423 MGL423:MGN423 MQH423:MQJ423 NAD423:NAF423 NJZ423:NKB423 NTV423:NTX423 ODR423:ODT423 ONN423:ONP423 OXJ423:OXL423 PHF423:PHH423 PRB423:PRD423 QAX423:QAZ423 QKT423:QKV423 QUP423:QUR423 REL423:REN423 ROH423:ROJ423 RYD423:RYF423 SHZ423:SIB423 SRV423:SRX423 TBR423:TBT423 TLN423:TLP423 TVJ423:TVL423 UFF423:UFH423 UPB423:UPD423 UYX423:UYZ423 VIT423:VIV423 VSP423:VSR423 WCL423:WCN423 WMH423:WMJ423 WWD423:WWF423 X425:Y427 JR425:JS427 TN425:TO427 ADJ425:ADK427 ANF425:ANG427 AXB425:AXC427 BGX425:BGY427 BQT425:BQU427 CAP425:CAQ427 CKL425:CKM427 CUH425:CUI427 DED425:DEE427 DNZ425:DOA427 DXV425:DXW427 EHR425:EHS427 ERN425:ERO427 FBJ425:FBK427 FLF425:FLG427 FVB425:FVC427 GEX425:GEY427 GOT425:GOU427 GYP425:GYQ427 HIL425:HIM427 HSH425:HSI427 ICD425:ICE427 ILZ425:IMA427 IVV425:IVW427 JFR425:JFS427 JPN425:JPO427 JZJ425:JZK427 KJF425:KJG427 KTB425:KTC427 LCX425:LCY427 LMT425:LMU427 LWP425:LWQ427 MGL425:MGM427 MQH425:MQI427 NAD425:NAE427 NJZ425:NKA427 NTV425:NTW427 ODR425:ODS427 ONN425:ONO427 OXJ425:OXK427 PHF425:PHG427 PRB425:PRC427 QAX425:QAY427 QKT425:QKU427 QUP425:QUQ427 REL425:REM427 ROH425:ROI427 RYD425:RYE427 SHZ425:SIA427 SRV425:SRW427 TBR425:TBS427 TLN425:TLO427 TVJ425:TVK427 UFF425:UFG427 UPB425:UPC427 UYX425:UYY427 VIT425:VIU427 VSP425:VSQ427 WCL425:WCM427 WMH425:WMI427 WWD425:WWE427 H439:J439 JB439:JD439 SX439:SZ439 ACT439:ACV439 AMP439:AMR439 AWL439:AWN439 BGH439:BGJ439 BQD439:BQF439 BZZ439:CAB439 CJV439:CJX439 CTR439:CTT439 DDN439:DDP439 DNJ439:DNL439 DXF439:DXH439 EHB439:EHD439 EQX439:EQZ439 FAT439:FAV439 FKP439:FKR439 FUL439:FUN439 GEH439:GEJ439 GOD439:GOF439 GXZ439:GYB439 HHV439:HHX439 HRR439:HRT439 IBN439:IBP439 ILJ439:ILL439 IVF439:IVH439 JFB439:JFD439 JOX439:JOZ439 JYT439:JYV439 KIP439:KIR439 KSL439:KSN439 LCH439:LCJ439 LMD439:LMF439 LVZ439:LWB439 MFV439:MFX439 MPR439:MPT439 MZN439:MZP439 NJJ439:NJL439 NTF439:NTH439 ODB439:ODD439 OMX439:OMZ439 OWT439:OWV439 PGP439:PGR439 PQL439:PQN439 QAH439:QAJ439 QKD439:QKF439 QTZ439:QUB439 RDV439:RDX439 RNR439:RNT439 RXN439:RXP439 SHJ439:SHL439 SRF439:SRH439 TBB439:TBD439 TKX439:TKZ439 TUT439:TUV439 UEP439:UER439 UOL439:UON439 UYH439:UYJ439 VID439:VIF439 VRZ439:VSB439 WBV439:WBX439 WLR439:WLT439 WVN439:WVP439 H441:I443 JB441:JC443 SX441:SY443 ACT441:ACU443 AMP441:AMQ443 AWL441:AWM443 BGH441:BGI443 BQD441:BQE443 BZZ441:CAA443 CJV441:CJW443 CTR441:CTS443 DDN441:DDO443 DNJ441:DNK443 DXF441:DXG443 EHB441:EHC443 EQX441:EQY443 FAT441:FAU443 FKP441:FKQ443 FUL441:FUM443 GEH441:GEI443 GOD441:GOE443 GXZ441:GYA443 HHV441:HHW443 HRR441:HRS443 IBN441:IBO443 ILJ441:ILK443 IVF441:IVG443 JFB441:JFC443 JOX441:JOY443 JYT441:JYU443 KIP441:KIQ443 KSL441:KSM443 LCH441:LCI443 LMD441:LME443 LVZ441:LWA443 MFV441:MFW443 MPR441:MPS443 MZN441:MZO443 NJJ441:NJK443 NTF441:NTG443 ODB441:ODC443 OMX441:OMY443 OWT441:OWU443 PGP441:PGQ443 PQL441:PQM443 QAH441:QAI443 QKD441:QKE443 QTZ441:QUA443 RDV441:RDW443 RNR441:RNS443 RXN441:RXO443 SHJ441:SHK443 SRF441:SRG443 TBB441:TBC443 TKX441:TKY443 TUT441:TUU443 UEP441:UEQ443 UOL441:UOM443 UYH441:UYI443 VID441:VIE443 VRZ441:VSA443 WBV441:WBW443 WLR441:WLS443 WVN441:WVO443 X439:Z439 JR439:JT439 TN439:TP439 ADJ439:ADL439 ANF439:ANH439 AXB439:AXD439 BGX439:BGZ439 BQT439:BQV439 CAP439:CAR439 CKL439:CKN439 CUH439:CUJ439 DED439:DEF439 DNZ439:DOB439 DXV439:DXX439 EHR439:EHT439 ERN439:ERP439 FBJ439:FBL439 FLF439:FLH439 FVB439:FVD439 GEX439:GEZ439 GOT439:GOV439 GYP439:GYR439 HIL439:HIN439 HSH439:HSJ439 ICD439:ICF439 ILZ439:IMB439 IVV439:IVX439 JFR439:JFT439 JPN439:JPP439 JZJ439:JZL439 KJF439:KJH439 KTB439:KTD439 LCX439:LCZ439 LMT439:LMV439 LWP439:LWR439 MGL439:MGN439 MQH439:MQJ439 NAD439:NAF439 NJZ439:NKB439 NTV439:NTX439 ODR439:ODT439 ONN439:ONP439 OXJ439:OXL439 PHF439:PHH439 PRB439:PRD439 QAX439:QAZ439 QKT439:QKV439 QUP439:QUR439 REL439:REN439 ROH439:ROJ439 RYD439:RYF439 SHZ439:SIB439 SRV439:SRX439 TBR439:TBT439 TLN439:TLP439 TVJ439:TVL439 UFF439:UFH439 UPB439:UPD439 UYX439:UYZ439 VIT439:VIV439 VSP439:VSR439 WCL439:WCN439 WMH439:WMJ439 WWD439:WWF439 X441:Y443 JR441:JS443 TN441:TO443 ADJ441:ADK443 ANF441:ANG443 AXB441:AXC443 BGX441:BGY443 BQT441:BQU443 CAP441:CAQ443 CKL441:CKM443 CUH441:CUI443 DED441:DEE443 DNZ441:DOA443 DXV441:DXW443 EHR441:EHS443 ERN441:ERO443 FBJ441:FBK443 FLF441:FLG443 FVB441:FVC443 GEX441:GEY443 GOT441:GOU443 GYP441:GYQ443 HIL441:HIM443 HSH441:HSI443 ICD441:ICE443 ILZ441:IMA443 IVV441:IVW443 JFR441:JFS443 JPN441:JPO443 JZJ441:JZK443 KJF441:KJG443 KTB441:KTC443 LCX441:LCY443 LMT441:LMU443 LWP441:LWQ443 MGL441:MGM443 MQH441:MQI443 NAD441:NAE443 NJZ441:NKA443 NTV441:NTW443 ODR441:ODS443 ONN441:ONO443 OXJ441:OXK443 PHF441:PHG443 PRB441:PRC443 QAX441:QAY443 QKT441:QKU443 QUP441:QUQ443 REL441:REM443 ROH441:ROI443 RYD441:RYE443 SHZ441:SIA443 SRV441:SRW443 TBR441:TBS443 TLN441:TLO443 TVJ441:TVK443 UFF441:UFG443 UPB441:UPC443 UYX441:UYY443 VIT441:VIU443 VSP441:VSQ443 WCL441:WCM443 WMH441:WMI443 WWD441:WWE443 H456:J456 JB456:JD456 SX456:SZ456 ACT456:ACV456 AMP456:AMR456 AWL456:AWN456 BGH456:BGJ456 BQD456:BQF456 BZZ456:CAB456 CJV456:CJX456 CTR456:CTT456 DDN456:DDP456 DNJ456:DNL456 DXF456:DXH456 EHB456:EHD456 EQX456:EQZ456 FAT456:FAV456 FKP456:FKR456 FUL456:FUN456 GEH456:GEJ456 GOD456:GOF456 GXZ456:GYB456 HHV456:HHX456 HRR456:HRT456 IBN456:IBP456 ILJ456:ILL456 IVF456:IVH456 JFB456:JFD456 JOX456:JOZ456 JYT456:JYV456 KIP456:KIR456 KSL456:KSN456 LCH456:LCJ456 LMD456:LMF456 LVZ456:LWB456 MFV456:MFX456 MPR456:MPT456 MZN456:MZP456 NJJ456:NJL456 NTF456:NTH456 ODB456:ODD456 OMX456:OMZ456 OWT456:OWV456 PGP456:PGR456 PQL456:PQN456 QAH456:QAJ456 QKD456:QKF456 QTZ456:QUB456 RDV456:RDX456 RNR456:RNT456 RXN456:RXP456 SHJ456:SHL456 SRF456:SRH456 TBB456:TBD456 TKX456:TKZ456 TUT456:TUV456 UEP456:UER456 UOL456:UON456 UYH456:UYJ456 VID456:VIF456 VRZ456:VSB456 WBV456:WBX456 WLR456:WLT456 WVN456:WVP456 H458:I460 JB458:JC460 SX458:SY460 ACT458:ACU460 AMP458:AMQ460 AWL458:AWM460 BGH458:BGI460 BQD458:BQE460 BZZ458:CAA460 CJV458:CJW460 CTR458:CTS460 DDN458:DDO460 DNJ458:DNK460 DXF458:DXG460 EHB458:EHC460 EQX458:EQY460 FAT458:FAU460 FKP458:FKQ460 FUL458:FUM460 GEH458:GEI460 GOD458:GOE460 GXZ458:GYA460 HHV458:HHW460 HRR458:HRS460 IBN458:IBO460 ILJ458:ILK460 IVF458:IVG460 JFB458:JFC460 JOX458:JOY460 JYT458:JYU460 KIP458:KIQ460 KSL458:KSM460 LCH458:LCI460 LMD458:LME460 LVZ458:LWA460 MFV458:MFW460 MPR458:MPS460 MZN458:MZO460 NJJ458:NJK460 NTF458:NTG460 ODB458:ODC460 OMX458:OMY460 OWT458:OWU460 PGP458:PGQ460 PQL458:PQM460 QAH458:QAI460 QKD458:QKE460 QTZ458:QUA460 RDV458:RDW460 RNR458:RNS460 RXN458:RXO460 SHJ458:SHK460 SRF458:SRG460 TBB458:TBC460 TKX458:TKY460 TUT458:TUU460 UEP458:UEQ460 UOL458:UOM460 UYH458:UYI460 VID458:VIE460 VRZ458:VSA460 WBV458:WBW460 WLR458:WLS460 WVN458:WVO460 X456:Z456 JR456:JT456 TN456:TP456 ADJ456:ADL456 ANF456:ANH456 AXB456:AXD456 BGX456:BGZ456 BQT456:BQV456 CAP456:CAR456 CKL456:CKN456 CUH456:CUJ456 DED456:DEF456 DNZ456:DOB456 DXV456:DXX456 EHR456:EHT456 ERN456:ERP456 FBJ456:FBL456 FLF456:FLH456 FVB456:FVD456 GEX456:GEZ456 GOT456:GOV456 GYP456:GYR456 HIL456:HIN456 HSH456:HSJ456 ICD456:ICF456 ILZ456:IMB456 IVV456:IVX456 JFR456:JFT456 JPN456:JPP456 JZJ456:JZL456 KJF456:KJH456 KTB456:KTD456 LCX456:LCZ456 LMT456:LMV456 LWP456:LWR456 MGL456:MGN456 MQH456:MQJ456 NAD456:NAF456 NJZ456:NKB456 NTV456:NTX456 ODR456:ODT456 ONN456:ONP456 OXJ456:OXL456 PHF456:PHH456 PRB456:PRD456 QAX456:QAZ456 QKT456:QKV456 QUP456:QUR456 REL456:REN456 ROH456:ROJ456 RYD456:RYF456 SHZ456:SIB456 SRV456:SRX456 TBR456:TBT456 TLN456:TLP456 TVJ456:TVL456 UFF456:UFH456 UPB456:UPD456 UYX456:UYZ456 VIT456:VIV456 VSP456:VSR456 WCL456:WCN456 WMH456:WMJ456 WWD456:WWF456 X458:Y460 JR458:JS460 TN458:TO460 ADJ458:ADK460 ANF458:ANG460 AXB458:AXC460 BGX458:BGY460 BQT458:BQU460 CAP458:CAQ460 CKL458:CKM460 CUH458:CUI460 DED458:DEE460 DNZ458:DOA460 DXV458:DXW460 EHR458:EHS460 ERN458:ERO460 FBJ458:FBK460 FLF458:FLG460 FVB458:FVC460 GEX458:GEY460 GOT458:GOU460 GYP458:GYQ460 HIL458:HIM460 HSH458:HSI460 ICD458:ICE460 ILZ458:IMA460 IVV458:IVW460 JFR458:JFS460 JPN458:JPO460 JZJ458:JZK460 KJF458:KJG460 KTB458:KTC460 LCX458:LCY460 LMT458:LMU460 LWP458:LWQ460 MGL458:MGM460 MQH458:MQI460 NAD458:NAE460 NJZ458:NKA460 NTV458:NTW460 ODR458:ODS460 ONN458:ONO460 OXJ458:OXK460 PHF458:PHG460 PRB458:PRC460 QAX458:QAY460 QKT458:QKU460 QUP458:QUQ460 REL458:REM460 ROH458:ROI460 RYD458:RYE460 SHZ458:SIA460 SRV458:SRW460 TBR458:TBS460 TLN458:TLO460 TVJ458:TVK460 UFF458:UFG460 UPB458:UPC460 UYX458:UYY460 VIT458:VIU460 VSP458:VSQ460 WCL458:WCM460 WMH458:WMI460 WWD458:WWE460 H472:J472 JB472:JD472 SX472:SZ472 ACT472:ACV472 AMP472:AMR472 AWL472:AWN472 BGH472:BGJ472 BQD472:BQF472 BZZ472:CAB472 CJV472:CJX472 CTR472:CTT472 DDN472:DDP472 DNJ472:DNL472 DXF472:DXH472 EHB472:EHD472 EQX472:EQZ472 FAT472:FAV472 FKP472:FKR472 FUL472:FUN472 GEH472:GEJ472 GOD472:GOF472 GXZ472:GYB472 HHV472:HHX472 HRR472:HRT472 IBN472:IBP472 ILJ472:ILL472 IVF472:IVH472 JFB472:JFD472 JOX472:JOZ472 JYT472:JYV472 KIP472:KIR472 KSL472:KSN472 LCH472:LCJ472 LMD472:LMF472 LVZ472:LWB472 MFV472:MFX472 MPR472:MPT472 MZN472:MZP472 NJJ472:NJL472 NTF472:NTH472 ODB472:ODD472 OMX472:OMZ472 OWT472:OWV472 PGP472:PGR472 PQL472:PQN472 QAH472:QAJ472 QKD472:QKF472 QTZ472:QUB472 RDV472:RDX472 RNR472:RNT472 RXN472:RXP472 SHJ472:SHL472 SRF472:SRH472 TBB472:TBD472 TKX472:TKZ472 TUT472:TUV472 UEP472:UER472 UOL472:UON472 UYH472:UYJ472 VID472:VIF472 VRZ472:VSB472 WBV472:WBX472 WLR472:WLT472 WVN472:WVP472 H474:I476 JB474:JC476 SX474:SY476 ACT474:ACU476 AMP474:AMQ476 AWL474:AWM476 BGH474:BGI476 BQD474:BQE476 BZZ474:CAA476 CJV474:CJW476 CTR474:CTS476 DDN474:DDO476 DNJ474:DNK476 DXF474:DXG476 EHB474:EHC476 EQX474:EQY476 FAT474:FAU476 FKP474:FKQ476 FUL474:FUM476 GEH474:GEI476 GOD474:GOE476 GXZ474:GYA476 HHV474:HHW476 HRR474:HRS476 IBN474:IBO476 ILJ474:ILK476 IVF474:IVG476 JFB474:JFC476 JOX474:JOY476 JYT474:JYU476 KIP474:KIQ476 KSL474:KSM476 LCH474:LCI476 LMD474:LME476 LVZ474:LWA476 MFV474:MFW476 MPR474:MPS476 MZN474:MZO476 NJJ474:NJK476 NTF474:NTG476 ODB474:ODC476 OMX474:OMY476 OWT474:OWU476 PGP474:PGQ476 PQL474:PQM476 QAH474:QAI476 QKD474:QKE476 QTZ474:QUA476 RDV474:RDW476 RNR474:RNS476 RXN474:RXO476 SHJ474:SHK476 SRF474:SRG476 TBB474:TBC476 TKX474:TKY476 TUT474:TUU476 UEP474:UEQ476 UOL474:UOM476 UYH474:UYI476 VID474:VIE476 VRZ474:VSA476 WBV474:WBW476 WLR474:WLS476 WVN474:WVO476 X472:Z472 JR472:JT472 TN472:TP472 ADJ472:ADL472 ANF472:ANH472 AXB472:AXD472 BGX472:BGZ472 BQT472:BQV472 CAP472:CAR472 CKL472:CKN472 CUH472:CUJ472 DED472:DEF472 DNZ472:DOB472 DXV472:DXX472 EHR472:EHT472 ERN472:ERP472 FBJ472:FBL472 FLF472:FLH472 FVB472:FVD472 GEX472:GEZ472 GOT472:GOV472 GYP472:GYR472 HIL472:HIN472 HSH472:HSJ472 ICD472:ICF472 ILZ472:IMB472 IVV472:IVX472 JFR472:JFT472 JPN472:JPP472 JZJ472:JZL472 KJF472:KJH472 KTB472:KTD472 LCX472:LCZ472 LMT472:LMV472 LWP472:LWR472 MGL472:MGN472 MQH472:MQJ472 NAD472:NAF472 NJZ472:NKB472 NTV472:NTX472 ODR472:ODT472 ONN472:ONP472 OXJ472:OXL472 PHF472:PHH472 PRB472:PRD472 QAX472:QAZ472 QKT472:QKV472 QUP472:QUR472 REL472:REN472 ROH472:ROJ472 RYD472:RYF472 SHZ472:SIB472 SRV472:SRX472 TBR472:TBT472 TLN472:TLP472 TVJ472:TVL472 UFF472:UFH472 UPB472:UPD472 UYX472:UYZ472 VIT472:VIV472 VSP472:VSR472 WCL472:WCN472 WMH472:WMJ472 WWD472:WWF472 X474:Y476 JR474:JS476 TN474:TO476 ADJ474:ADK476 ANF474:ANG476 AXB474:AXC476 BGX474:BGY476 BQT474:BQU476 CAP474:CAQ476 CKL474:CKM476 CUH474:CUI476 DED474:DEE476 DNZ474:DOA476 DXV474:DXW476 EHR474:EHS476 ERN474:ERO476 FBJ474:FBK476 FLF474:FLG476 FVB474:FVC476 GEX474:GEY476 GOT474:GOU476 GYP474:GYQ476 HIL474:HIM476 HSH474:HSI476 ICD474:ICE476 ILZ474:IMA476 IVV474:IVW476 JFR474:JFS476 JPN474:JPO476 JZJ474:JZK476 KJF474:KJG476 KTB474:KTC476 LCX474:LCY476 LMT474:LMU476 LWP474:LWQ476 MGL474:MGM476 MQH474:MQI476 NAD474:NAE476 NJZ474:NKA476 NTV474:NTW476 ODR474:ODS476 ONN474:ONO476 OXJ474:OXK476 PHF474:PHG476 PRB474:PRC476 QAX474:QAY476 QKT474:QKU476 QUP474:QUQ476 REL474:REM476 ROH474:ROI476 RYD474:RYE476 SHZ474:SIA476 SRV474:SRW476 TBR474:TBS476 TLN474:TLO476 TVJ474:TVK476 UFF474:UFG476 UPB474:UPC476 UYX474:UYY476 VIT474:VIU476 VSP474:VSQ476 WCL474:WCM476 WMH474:WMI476 WWD474:WWE476 H489:J489 JB489:JD489 SX489:SZ489 ACT489:ACV489 AMP489:AMR489 AWL489:AWN489 BGH489:BGJ489 BQD489:BQF489 BZZ489:CAB489 CJV489:CJX489 CTR489:CTT489 DDN489:DDP489 DNJ489:DNL489 DXF489:DXH489 EHB489:EHD489 EQX489:EQZ489 FAT489:FAV489 FKP489:FKR489 FUL489:FUN489 GEH489:GEJ489 GOD489:GOF489 GXZ489:GYB489 HHV489:HHX489 HRR489:HRT489 IBN489:IBP489 ILJ489:ILL489 IVF489:IVH489 JFB489:JFD489 JOX489:JOZ489 JYT489:JYV489 KIP489:KIR489 KSL489:KSN489 LCH489:LCJ489 LMD489:LMF489 LVZ489:LWB489 MFV489:MFX489 MPR489:MPT489 MZN489:MZP489 NJJ489:NJL489 NTF489:NTH489 ODB489:ODD489 OMX489:OMZ489 OWT489:OWV489 PGP489:PGR489 PQL489:PQN489 QAH489:QAJ489 QKD489:QKF489 QTZ489:QUB489 RDV489:RDX489 RNR489:RNT489 RXN489:RXP489 SHJ489:SHL489 SRF489:SRH489 TBB489:TBD489 TKX489:TKZ489 TUT489:TUV489 UEP489:UER489 UOL489:UON489 UYH489:UYJ489 VID489:VIF489 VRZ489:VSB489 WBV489:WBX489 WLR489:WLT489 WVN489:WVP489 H491:I493 JB491:JC493 SX491:SY493 ACT491:ACU493 AMP491:AMQ493 AWL491:AWM493 BGH491:BGI493 BQD491:BQE493 BZZ491:CAA493 CJV491:CJW493 CTR491:CTS493 DDN491:DDO493 DNJ491:DNK493 DXF491:DXG493 EHB491:EHC493 EQX491:EQY493 FAT491:FAU493 FKP491:FKQ493 FUL491:FUM493 GEH491:GEI493 GOD491:GOE493 GXZ491:GYA493 HHV491:HHW493 HRR491:HRS493 IBN491:IBO493 ILJ491:ILK493 IVF491:IVG493 JFB491:JFC493 JOX491:JOY493 JYT491:JYU493 KIP491:KIQ493 KSL491:KSM493 LCH491:LCI493 LMD491:LME493 LVZ491:LWA493 MFV491:MFW493 MPR491:MPS493 MZN491:MZO493 NJJ491:NJK493 NTF491:NTG493 ODB491:ODC493 OMX491:OMY493 OWT491:OWU493 PGP491:PGQ493 PQL491:PQM493 QAH491:QAI493 QKD491:QKE493 QTZ491:QUA493 RDV491:RDW493 RNR491:RNS493 RXN491:RXO493 SHJ491:SHK493 SRF491:SRG493 TBB491:TBC493 TKX491:TKY493 TUT491:TUU493 UEP491:UEQ493 UOL491:UOM493 UYH491:UYI493 VID491:VIE493 VRZ491:VSA493 WBV491:WBW493 WLR491:WLS493 WVN491:WVO493 X489:Z489 JR489:JT489 TN489:TP489 ADJ489:ADL489 ANF489:ANH489 AXB489:AXD489 BGX489:BGZ489 BQT489:BQV489 CAP489:CAR489 CKL489:CKN489 CUH489:CUJ489 DED489:DEF489 DNZ489:DOB489 DXV489:DXX489 EHR489:EHT489 ERN489:ERP489 FBJ489:FBL489 FLF489:FLH489 FVB489:FVD489 GEX489:GEZ489 GOT489:GOV489 GYP489:GYR489 HIL489:HIN489 HSH489:HSJ489 ICD489:ICF489 ILZ489:IMB489 IVV489:IVX489 JFR489:JFT489 JPN489:JPP489 JZJ489:JZL489 KJF489:KJH489 KTB489:KTD489 LCX489:LCZ489 LMT489:LMV489 LWP489:LWR489 MGL489:MGN489 MQH489:MQJ489 NAD489:NAF489 NJZ489:NKB489 NTV489:NTX489 ODR489:ODT489 ONN489:ONP489 OXJ489:OXL489 PHF489:PHH489 PRB489:PRD489 QAX489:QAZ489 QKT489:QKV489 QUP489:QUR489 REL489:REN489 ROH489:ROJ489 RYD489:RYF489 SHZ489:SIB489 SRV489:SRX489 TBR489:TBT489 TLN489:TLP489 TVJ489:TVL489 UFF489:UFH489 UPB489:UPD489 UYX489:UYZ489 VIT489:VIV489 VSP489:VSR489 WCL489:WCN489 WMH489:WMJ489 WWD489:WWF489 X491:Y493 JR491:JS493 TN491:TO493 ADJ491:ADK493 ANF491:ANG493 AXB491:AXC493 BGX491:BGY493 BQT491:BQU493 CAP491:CAQ493 CKL491:CKM493 CUH491:CUI493 DED491:DEE493 DNZ491:DOA493 DXV491:DXW493 EHR491:EHS493 ERN491:ERO493 FBJ491:FBK493 FLF491:FLG493 FVB491:FVC493 GEX491:GEY493 GOT491:GOU493 GYP491:GYQ493 HIL491:HIM493 HSH491:HSI493 ICD491:ICE493 ILZ491:IMA493 IVV491:IVW493 JFR491:JFS493 JPN491:JPO493 JZJ491:JZK493 KJF491:KJG493 KTB491:KTC493 LCX491:LCY493 LMT491:LMU493 LWP491:LWQ493 MGL491:MGM493 MQH491:MQI493 NAD491:NAE493 NJZ491:NKA493 NTV491:NTW493 ODR491:ODS493 ONN491:ONO493 OXJ491:OXK493 PHF491:PHG493 PRB491:PRC493 QAX491:QAY493 QKT491:QKU493 QUP491:QUQ493 REL491:REM493 ROH491:ROI493 RYD491:RYE493 SHZ491:SIA493 SRV491:SRW493 TBR491:TBS493 TLN491:TLO493 TVJ491:TVK493 UFF491:UFG493 UPB491:UPC493 UYX491:UYY493 VIT491:VIU493 VSP491:VSQ493 WCL491:WCM493 WMH491:WMI493 WWD491:WWE493 H505:J505 JB505:JD505 SX505:SZ505 ACT505:ACV505 AMP505:AMR505 AWL505:AWN505 BGH505:BGJ505 BQD505:BQF505 BZZ505:CAB505 CJV505:CJX505 CTR505:CTT505 DDN505:DDP505 DNJ505:DNL505 DXF505:DXH505 EHB505:EHD505 EQX505:EQZ505 FAT505:FAV505 FKP505:FKR505 FUL505:FUN505 GEH505:GEJ505 GOD505:GOF505 GXZ505:GYB505 HHV505:HHX505 HRR505:HRT505 IBN505:IBP505 ILJ505:ILL505 IVF505:IVH505 JFB505:JFD505 JOX505:JOZ505 JYT505:JYV505 KIP505:KIR505 KSL505:KSN505 LCH505:LCJ505 LMD505:LMF505 LVZ505:LWB505 MFV505:MFX505 MPR505:MPT505 MZN505:MZP505 NJJ505:NJL505 NTF505:NTH505 ODB505:ODD505 OMX505:OMZ505 OWT505:OWV505 PGP505:PGR505 PQL505:PQN505 QAH505:QAJ505 QKD505:QKF505 QTZ505:QUB505 RDV505:RDX505 RNR505:RNT505 RXN505:RXP505 SHJ505:SHL505 SRF505:SRH505 TBB505:TBD505 TKX505:TKZ505 TUT505:TUV505 UEP505:UER505 UOL505:UON505 UYH505:UYJ505 VID505:VIF505 VRZ505:VSB505 WBV505:WBX505 WLR505:WLT505 WVN505:WVP505 H507:I509 JB507:JC509 SX507:SY509 ACT507:ACU509 AMP507:AMQ509 AWL507:AWM509 BGH507:BGI509 BQD507:BQE509 BZZ507:CAA509 CJV507:CJW509 CTR507:CTS509 DDN507:DDO509 DNJ507:DNK509 DXF507:DXG509 EHB507:EHC509 EQX507:EQY509 FAT507:FAU509 FKP507:FKQ509 FUL507:FUM509 GEH507:GEI509 GOD507:GOE509 GXZ507:GYA509 HHV507:HHW509 HRR507:HRS509 IBN507:IBO509 ILJ507:ILK509 IVF507:IVG509 JFB507:JFC509 JOX507:JOY509 JYT507:JYU509 KIP507:KIQ509 KSL507:KSM509 LCH507:LCI509 LMD507:LME509 LVZ507:LWA509 MFV507:MFW509 MPR507:MPS509 MZN507:MZO509 NJJ507:NJK509 NTF507:NTG509 ODB507:ODC509 OMX507:OMY509 OWT507:OWU509 PGP507:PGQ509 PQL507:PQM509 QAH507:QAI509 QKD507:QKE509 QTZ507:QUA509 RDV507:RDW509 RNR507:RNS509 RXN507:RXO509 SHJ507:SHK509 SRF507:SRG509 TBB507:TBC509 TKX507:TKY509 TUT507:TUU509 UEP507:UEQ509 UOL507:UOM509 UYH507:UYI509 VID507:VIE509 VRZ507:VSA509 WBV507:WBW509 WLR507:WLS509 WVN507:WVO509 X505:Z505 JR505:JT505 TN505:TP505 ADJ505:ADL505 ANF505:ANH505 AXB505:AXD505 BGX505:BGZ505 BQT505:BQV505 CAP505:CAR505 CKL505:CKN505 CUH505:CUJ505 DED505:DEF505 DNZ505:DOB505 DXV505:DXX505 EHR505:EHT505 ERN505:ERP505 FBJ505:FBL505 FLF505:FLH505 FVB505:FVD505 GEX505:GEZ505 GOT505:GOV505 GYP505:GYR505 HIL505:HIN505 HSH505:HSJ505 ICD505:ICF505 ILZ505:IMB505 IVV505:IVX505 JFR505:JFT505 JPN505:JPP505 JZJ505:JZL505 KJF505:KJH505 KTB505:KTD505 LCX505:LCZ505 LMT505:LMV505 LWP505:LWR505 MGL505:MGN505 MQH505:MQJ505 NAD505:NAF505 NJZ505:NKB505 NTV505:NTX505 ODR505:ODT505 ONN505:ONP505 OXJ505:OXL505 PHF505:PHH505 PRB505:PRD505 QAX505:QAZ505 QKT505:QKV505 QUP505:QUR505 REL505:REN505 ROH505:ROJ505 RYD505:RYF505 SHZ505:SIB505 SRV505:SRX505 TBR505:TBT505 TLN505:TLP505 TVJ505:TVL505 UFF505:UFH505 UPB505:UPD505 UYX505:UYZ505 VIT505:VIV505 VSP505:VSR505 WCL505:WCN505 WMH505:WMJ505 WWD505:WWF505 X507:Y509 JR507:JS509 TN507:TO509 ADJ507:ADK509 ANF507:ANG509 AXB507:AXC509 BGX507:BGY509 BQT507:BQU509 CAP507:CAQ509 CKL507:CKM509 CUH507:CUI509 DED507:DEE509 DNZ507:DOA509 DXV507:DXW509 EHR507:EHS509 ERN507:ERO509 FBJ507:FBK509 FLF507:FLG509 FVB507:FVC509 GEX507:GEY509 GOT507:GOU509 GYP507:GYQ509 HIL507:HIM509 HSH507:HSI509 ICD507:ICE509 ILZ507:IMA509 IVV507:IVW509 JFR507:JFS509 JPN507:JPO509 JZJ507:JZK509 KJF507:KJG509 KTB507:KTC509 LCX507:LCY509 LMT507:LMU509 LWP507:LWQ509 MGL507:MGM509 MQH507:MQI509 NAD507:NAE509 NJZ507:NKA509 NTV507:NTW509 ODR507:ODS509 ONN507:ONO509 OXJ507:OXK509 PHF507:PHG509 PRB507:PRC509 QAX507:QAY509 QKT507:QKU509 QUP507:QUQ509 REL507:REM509 ROH507:ROI509 RYD507:RYE509 SHZ507:SIA509 SRV507:SRW509 TBR507:TBS509 TLN507:TLO509 TVJ507:TVK509 UFF507:UFG509 UPB507:UPC509 UYX507:UYY509 VIT507:VIU509 VSP507:VSQ509 WCL507:WCM509 WMH507:WMI509 WWD507:WWE509 H522:J522 JB522:JD522 SX522:SZ522 ACT522:ACV522 AMP522:AMR522 AWL522:AWN522 BGH522:BGJ522 BQD522:BQF522 BZZ522:CAB522 CJV522:CJX522 CTR522:CTT522 DDN522:DDP522 DNJ522:DNL522 DXF522:DXH522 EHB522:EHD522 EQX522:EQZ522 FAT522:FAV522 FKP522:FKR522 FUL522:FUN522 GEH522:GEJ522 GOD522:GOF522 GXZ522:GYB522 HHV522:HHX522 HRR522:HRT522 IBN522:IBP522 ILJ522:ILL522 IVF522:IVH522 JFB522:JFD522 JOX522:JOZ522 JYT522:JYV522 KIP522:KIR522 KSL522:KSN522 LCH522:LCJ522 LMD522:LMF522 LVZ522:LWB522 MFV522:MFX522 MPR522:MPT522 MZN522:MZP522 NJJ522:NJL522 NTF522:NTH522 ODB522:ODD522 OMX522:OMZ522 OWT522:OWV522 PGP522:PGR522 PQL522:PQN522 QAH522:QAJ522 QKD522:QKF522 QTZ522:QUB522 RDV522:RDX522 RNR522:RNT522 RXN522:RXP522 SHJ522:SHL522 SRF522:SRH522 TBB522:TBD522 TKX522:TKZ522 TUT522:TUV522 UEP522:UER522 UOL522:UON522 UYH522:UYJ522 VID522:VIF522 VRZ522:VSB522 WBV522:WBX522 WLR522:WLT522 WVN522:WVP522 H524:I526 JB524:JC526 SX524:SY526 ACT524:ACU526 AMP524:AMQ526 AWL524:AWM526 BGH524:BGI526 BQD524:BQE526 BZZ524:CAA526 CJV524:CJW526 CTR524:CTS526 DDN524:DDO526 DNJ524:DNK526 DXF524:DXG526 EHB524:EHC526 EQX524:EQY526 FAT524:FAU526 FKP524:FKQ526 FUL524:FUM526 GEH524:GEI526 GOD524:GOE526 GXZ524:GYA526 HHV524:HHW526 HRR524:HRS526 IBN524:IBO526 ILJ524:ILK526 IVF524:IVG526 JFB524:JFC526 JOX524:JOY526 JYT524:JYU526 KIP524:KIQ526 KSL524:KSM526 LCH524:LCI526 LMD524:LME526 LVZ524:LWA526 MFV524:MFW526 MPR524:MPS526 MZN524:MZO526 NJJ524:NJK526 NTF524:NTG526 ODB524:ODC526 OMX524:OMY526 OWT524:OWU526 PGP524:PGQ526 PQL524:PQM526 QAH524:QAI526 QKD524:QKE526 QTZ524:QUA526 RDV524:RDW526 RNR524:RNS526 RXN524:RXO526 SHJ524:SHK526 SRF524:SRG526 TBB524:TBC526 TKX524:TKY526 TUT524:TUU526 UEP524:UEQ526 UOL524:UOM526 UYH524:UYI526 VID524:VIE526 VRZ524:VSA526 WBV524:WBW526 WLR524:WLS526 WVN524:WVO526 X522:Z522 JR522:JT522 TN522:TP522 ADJ522:ADL522 ANF522:ANH522 AXB522:AXD522 BGX522:BGZ522 BQT522:BQV522 CAP522:CAR522 CKL522:CKN522 CUH522:CUJ522 DED522:DEF522 DNZ522:DOB522 DXV522:DXX522 EHR522:EHT522 ERN522:ERP522 FBJ522:FBL522 FLF522:FLH522 FVB522:FVD522 GEX522:GEZ522 GOT522:GOV522 GYP522:GYR522 HIL522:HIN522 HSH522:HSJ522 ICD522:ICF522 ILZ522:IMB522 IVV522:IVX522 JFR522:JFT522 JPN522:JPP522 JZJ522:JZL522 KJF522:KJH522 KTB522:KTD522 LCX522:LCZ522 LMT522:LMV522 LWP522:LWR522 MGL522:MGN522 MQH522:MQJ522 NAD522:NAF522 NJZ522:NKB522 NTV522:NTX522 ODR522:ODT522 ONN522:ONP522 OXJ522:OXL522 PHF522:PHH522 PRB522:PRD522 QAX522:QAZ522 QKT522:QKV522 QUP522:QUR522 REL522:REN522 ROH522:ROJ522 RYD522:RYF522 SHZ522:SIB522 SRV522:SRX522 TBR522:TBT522 TLN522:TLP522 TVJ522:TVL522 UFF522:UFH522 UPB522:UPD522 UYX522:UYZ522 VIT522:VIV522 VSP522:VSR522 WCL522:WCN522 WMH522:WMJ522 WWD522:WWF522 X524:Y526 JR524:JS526 TN524:TO526 ADJ524:ADK526 ANF524:ANG526 AXB524:AXC526 BGX524:BGY526 BQT524:BQU526 CAP524:CAQ526 CKL524:CKM526 CUH524:CUI526 DED524:DEE526 DNZ524:DOA526 DXV524:DXW526 EHR524:EHS526 ERN524:ERO526 FBJ524:FBK526 FLF524:FLG526 FVB524:FVC526 GEX524:GEY526 GOT524:GOU526 GYP524:GYQ526 HIL524:HIM526 HSH524:HSI526 ICD524:ICE526 ILZ524:IMA526 IVV524:IVW526 JFR524:JFS526 JPN524:JPO526 JZJ524:JZK526 KJF524:KJG526 KTB524:KTC526 LCX524:LCY526 LMT524:LMU526 LWP524:LWQ526 MGL524:MGM526 MQH524:MQI526 NAD524:NAE526 NJZ524:NKA526 NTV524:NTW526 ODR524:ODS526 ONN524:ONO526 OXJ524:OXK526 PHF524:PHG526 PRB524:PRC526 QAX524:QAY526 QKT524:QKU526 QUP524:QUQ526 REL524:REM526 ROH524:ROI526 RYD524:RYE526 SHZ524:SIA526 SRV524:SRW526 TBR524:TBS526 TLN524:TLO526 TVJ524:TVK526 UFF524:UFG526 UPB524:UPC526 UYX524:UYY526 VIT524:VIU526 VSP524:VSQ526 WCL524:WCM526 WMH524:WMI526 WWD524:WWE526 H539:J539 JB539:JD539 SX539:SZ539 ACT539:ACV539 AMP539:AMR539 AWL539:AWN539 BGH539:BGJ539 BQD539:BQF539 BZZ539:CAB539 CJV539:CJX539 CTR539:CTT539 DDN539:DDP539 DNJ539:DNL539 DXF539:DXH539 EHB539:EHD539 EQX539:EQZ539 FAT539:FAV539 FKP539:FKR539 FUL539:FUN539 GEH539:GEJ539 GOD539:GOF539 GXZ539:GYB539 HHV539:HHX539 HRR539:HRT539 IBN539:IBP539 ILJ539:ILL539 IVF539:IVH539 JFB539:JFD539 JOX539:JOZ539 JYT539:JYV539 KIP539:KIR539 KSL539:KSN539 LCH539:LCJ539 LMD539:LMF539 LVZ539:LWB539 MFV539:MFX539 MPR539:MPT539 MZN539:MZP539 NJJ539:NJL539 NTF539:NTH539 ODB539:ODD539 OMX539:OMZ539 OWT539:OWV539 PGP539:PGR539 PQL539:PQN539 QAH539:QAJ539 QKD539:QKF539 QTZ539:QUB539 RDV539:RDX539 RNR539:RNT539 RXN539:RXP539 SHJ539:SHL539 SRF539:SRH539 TBB539:TBD539 TKX539:TKZ539 TUT539:TUV539 UEP539:UER539 UOL539:UON539 UYH539:UYJ539 VID539:VIF539 VRZ539:VSB539 WBV539:WBX539 WLR539:WLT539 WVN539:WVP539 H541:I543 JB541:JC543 SX541:SY543 ACT541:ACU543 AMP541:AMQ543 AWL541:AWM543 BGH541:BGI543 BQD541:BQE543 BZZ541:CAA543 CJV541:CJW543 CTR541:CTS543 DDN541:DDO543 DNJ541:DNK543 DXF541:DXG543 EHB541:EHC543 EQX541:EQY543 FAT541:FAU543 FKP541:FKQ543 FUL541:FUM543 GEH541:GEI543 GOD541:GOE543 GXZ541:GYA543 HHV541:HHW543 HRR541:HRS543 IBN541:IBO543 ILJ541:ILK543 IVF541:IVG543 JFB541:JFC543 JOX541:JOY543 JYT541:JYU543 KIP541:KIQ543 KSL541:KSM543 LCH541:LCI543 LMD541:LME543 LVZ541:LWA543 MFV541:MFW543 MPR541:MPS543 MZN541:MZO543 NJJ541:NJK543 NTF541:NTG543 ODB541:ODC543 OMX541:OMY543 OWT541:OWU543 PGP541:PGQ543 PQL541:PQM543 QAH541:QAI543 QKD541:QKE543 QTZ541:QUA543 RDV541:RDW543 RNR541:RNS543 RXN541:RXO543 SHJ541:SHK543 SRF541:SRG543 TBB541:TBC543 TKX541:TKY543 TUT541:TUU543 UEP541:UEQ543 UOL541:UOM543 UYH541:UYI543 VID541:VIE543 VRZ541:VSA543 WBV541:WBW543 WLR541:WLS543 WVN541:WVO543 X539:Z539 JR539:JT539 TN539:TP539 ADJ539:ADL539 ANF539:ANH539 AXB539:AXD539 BGX539:BGZ539 BQT539:BQV539 CAP539:CAR539 CKL539:CKN539 CUH539:CUJ539 DED539:DEF539 DNZ539:DOB539 DXV539:DXX539 EHR539:EHT539 ERN539:ERP539 FBJ539:FBL539 FLF539:FLH539 FVB539:FVD539 GEX539:GEZ539 GOT539:GOV539 GYP539:GYR539 HIL539:HIN539 HSH539:HSJ539 ICD539:ICF539 ILZ539:IMB539 IVV539:IVX539 JFR539:JFT539 JPN539:JPP539 JZJ539:JZL539 KJF539:KJH539 KTB539:KTD539 LCX539:LCZ539 LMT539:LMV539 LWP539:LWR539 MGL539:MGN539 MQH539:MQJ539 NAD539:NAF539 NJZ539:NKB539 NTV539:NTX539 ODR539:ODT539 ONN539:ONP539 OXJ539:OXL539 PHF539:PHH539 PRB539:PRD539 QAX539:QAZ539 QKT539:QKV539 QUP539:QUR539 REL539:REN539 ROH539:ROJ539 RYD539:RYF539 SHZ539:SIB539 SRV539:SRX539 TBR539:TBT539 TLN539:TLP539 TVJ539:TVL539 UFF539:UFH539 UPB539:UPD539 UYX539:UYZ539 VIT539:VIV539 VSP539:VSR539 WCL539:WCN539 WMH539:WMJ539 WWD539:WWF539 X541:Y543 JR541:JS543 TN541:TO543 ADJ541:ADK543 ANF541:ANG543 AXB541:AXC543 BGX541:BGY543 BQT541:BQU543 CAP541:CAQ543 CKL541:CKM543 CUH541:CUI543 DED541:DEE543 DNZ541:DOA543 DXV541:DXW543 EHR541:EHS543 ERN541:ERO543 FBJ541:FBK543 FLF541:FLG543 FVB541:FVC543 GEX541:GEY543 GOT541:GOU543 GYP541:GYQ543 HIL541:HIM543 HSH541:HSI543 ICD541:ICE543 ILZ541:IMA543 IVV541:IVW543 JFR541:JFS543 JPN541:JPO543 JZJ541:JZK543 KJF541:KJG543 KTB541:KTC543 LCX541:LCY543 LMT541:LMU543 LWP541:LWQ543 MGL541:MGM543 MQH541:MQI543 NAD541:NAE543 NJZ541:NKA543 NTV541:NTW543 ODR541:ODS543 ONN541:ONO543 OXJ541:OXK543 PHF541:PHG543 PRB541:PRC543 QAX541:QAY543 QKT541:QKU543 QUP541:QUQ543 REL541:REM543 ROH541:ROI543 RYD541:RYE543 SHZ541:SIA543 SRV541:SRW543 TBR541:TBS543 TLN541:TLO543 TVJ541:TVK543 UFF541:UFG543 UPB541:UPC543 UYX541:UYY543 VIT541:VIU543 VSP541:VSQ543 WCL541:WCM543 WMH541:WMI543 WWD541:WWE543 H556:J556 JB556:JD556 SX556:SZ556 ACT556:ACV556 AMP556:AMR556 AWL556:AWN556 BGH556:BGJ556 BQD556:BQF556 BZZ556:CAB556 CJV556:CJX556 CTR556:CTT556 DDN556:DDP556 DNJ556:DNL556 DXF556:DXH556 EHB556:EHD556 EQX556:EQZ556 FAT556:FAV556 FKP556:FKR556 FUL556:FUN556 GEH556:GEJ556 GOD556:GOF556 GXZ556:GYB556 HHV556:HHX556 HRR556:HRT556 IBN556:IBP556 ILJ556:ILL556 IVF556:IVH556 JFB556:JFD556 JOX556:JOZ556 JYT556:JYV556 KIP556:KIR556 KSL556:KSN556 LCH556:LCJ556 LMD556:LMF556 LVZ556:LWB556 MFV556:MFX556 MPR556:MPT556 MZN556:MZP556 NJJ556:NJL556 NTF556:NTH556 ODB556:ODD556 OMX556:OMZ556 OWT556:OWV556 PGP556:PGR556 PQL556:PQN556 QAH556:QAJ556 QKD556:QKF556 QTZ556:QUB556 RDV556:RDX556 RNR556:RNT556 RXN556:RXP556 SHJ556:SHL556 SRF556:SRH556 TBB556:TBD556 TKX556:TKZ556 TUT556:TUV556 UEP556:UER556 UOL556:UON556 UYH556:UYJ556 VID556:VIF556 VRZ556:VSB556 WBV556:WBX556 WLR556:WLT556 WVN556:WVP556 H558:I560 JB558:JC560 SX558:SY560 ACT558:ACU560 AMP558:AMQ560 AWL558:AWM560 BGH558:BGI560 BQD558:BQE560 BZZ558:CAA560 CJV558:CJW560 CTR558:CTS560 DDN558:DDO560 DNJ558:DNK560 DXF558:DXG560 EHB558:EHC560 EQX558:EQY560 FAT558:FAU560 FKP558:FKQ560 FUL558:FUM560 GEH558:GEI560 GOD558:GOE560 GXZ558:GYA560 HHV558:HHW560 HRR558:HRS560 IBN558:IBO560 ILJ558:ILK560 IVF558:IVG560 JFB558:JFC560 JOX558:JOY560 JYT558:JYU560 KIP558:KIQ560 KSL558:KSM560 LCH558:LCI560 LMD558:LME560 LVZ558:LWA560 MFV558:MFW560 MPR558:MPS560 MZN558:MZO560 NJJ558:NJK560 NTF558:NTG560 ODB558:ODC560 OMX558:OMY560 OWT558:OWU560 PGP558:PGQ560 PQL558:PQM560 QAH558:QAI560 QKD558:QKE560 QTZ558:QUA560 RDV558:RDW560 RNR558:RNS560 RXN558:RXO560 SHJ558:SHK560 SRF558:SRG560 TBB558:TBC560 TKX558:TKY560 TUT558:TUU560 UEP558:UEQ560 UOL558:UOM560 UYH558:UYI560 VID558:VIE560 VRZ558:VSA560 WBV558:WBW560 WLR558:WLS560 WVN558:WVO560 X556:Z556 JR556:JT556 TN556:TP556 ADJ556:ADL556 ANF556:ANH556 AXB556:AXD556 BGX556:BGZ556 BQT556:BQV556 CAP556:CAR556 CKL556:CKN556 CUH556:CUJ556 DED556:DEF556 DNZ556:DOB556 DXV556:DXX556 EHR556:EHT556 ERN556:ERP556 FBJ556:FBL556 FLF556:FLH556 FVB556:FVD556 GEX556:GEZ556 GOT556:GOV556 GYP556:GYR556 HIL556:HIN556 HSH556:HSJ556 ICD556:ICF556 ILZ556:IMB556 IVV556:IVX556 JFR556:JFT556 JPN556:JPP556 JZJ556:JZL556 KJF556:KJH556 KTB556:KTD556 LCX556:LCZ556 LMT556:LMV556 LWP556:LWR556 MGL556:MGN556 MQH556:MQJ556 NAD556:NAF556 NJZ556:NKB556 NTV556:NTX556 ODR556:ODT556 ONN556:ONP556 OXJ556:OXL556 PHF556:PHH556 PRB556:PRD556 QAX556:QAZ556 QKT556:QKV556 QUP556:QUR556 REL556:REN556 ROH556:ROJ556 RYD556:RYF556 SHZ556:SIB556 SRV556:SRX556 TBR556:TBT556 TLN556:TLP556 TVJ556:TVL556 UFF556:UFH556 UPB556:UPD556 UYX556:UYZ556 VIT556:VIV556 VSP556:VSR556 WCL556:WCN556 WMH556:WMJ556 WWD556:WWF556 X558:Y560 JR558:JS560 TN558:TO560 ADJ558:ADK560 ANF558:ANG560 AXB558:AXC560 BGX558:BGY560 BQT558:BQU560 CAP558:CAQ560 CKL558:CKM560 CUH558:CUI560 DED558:DEE560 DNZ558:DOA560 DXV558:DXW560 EHR558:EHS560 ERN558:ERO560 FBJ558:FBK560 FLF558:FLG560 FVB558:FVC560 GEX558:GEY560 GOT558:GOU560 GYP558:GYQ560 HIL558:HIM560 HSH558:HSI560 ICD558:ICE560 ILZ558:IMA560 IVV558:IVW560 JFR558:JFS560 JPN558:JPO560 JZJ558:JZK560 KJF558:KJG560 KTB558:KTC560 LCX558:LCY560 LMT558:LMU560 LWP558:LWQ560 MGL558:MGM560 MQH558:MQI560 NAD558:NAE560 NJZ558:NKA560 NTV558:NTW560 ODR558:ODS560 ONN558:ONO560 OXJ558:OXK560 PHF558:PHG560 PRB558:PRC560 QAX558:QAY560 QKT558:QKU560 QUP558:QUQ560 REL558:REM560 ROH558:ROI560 RYD558:RYE560 SHZ558:SIA560 SRV558:SRW560 TBR558:TBS560 TLN558:TLO560 TVJ558:TVK560 UFF558:UFG560 UPB558:UPC560 UYX558:UYY560 VIT558:VIU560 VSP558:VSQ560 WCL558:WCM560 WMH558:WMI560 WWD558:WWE560 H572:J572 JB572:JD572 SX572:SZ572 ACT572:ACV572 AMP572:AMR572 AWL572:AWN572 BGH572:BGJ572 BQD572:BQF572 BZZ572:CAB572 CJV572:CJX572 CTR572:CTT572 DDN572:DDP572 DNJ572:DNL572 DXF572:DXH572 EHB572:EHD572 EQX572:EQZ572 FAT572:FAV572 FKP572:FKR572 FUL572:FUN572 GEH572:GEJ572 GOD572:GOF572 GXZ572:GYB572 HHV572:HHX572 HRR572:HRT572 IBN572:IBP572 ILJ572:ILL572 IVF572:IVH572 JFB572:JFD572 JOX572:JOZ572 JYT572:JYV572 KIP572:KIR572 KSL572:KSN572 LCH572:LCJ572 LMD572:LMF572 LVZ572:LWB572 MFV572:MFX572 MPR572:MPT572 MZN572:MZP572 NJJ572:NJL572 NTF572:NTH572 ODB572:ODD572 OMX572:OMZ572 OWT572:OWV572 PGP572:PGR572 PQL572:PQN572 QAH572:QAJ572 QKD572:QKF572 QTZ572:QUB572 RDV572:RDX572 RNR572:RNT572 RXN572:RXP572 SHJ572:SHL572 SRF572:SRH572 TBB572:TBD572 TKX572:TKZ572 TUT572:TUV572 UEP572:UER572 UOL572:UON572 UYH572:UYJ572 VID572:VIF572 VRZ572:VSB572 WBV572:WBX572 WLR572:WLT572 WVN572:WVP572 H574:I576 JB574:JC576 SX574:SY576 ACT574:ACU576 AMP574:AMQ576 AWL574:AWM576 BGH574:BGI576 BQD574:BQE576 BZZ574:CAA576 CJV574:CJW576 CTR574:CTS576 DDN574:DDO576 DNJ574:DNK576 DXF574:DXG576 EHB574:EHC576 EQX574:EQY576 FAT574:FAU576 FKP574:FKQ576 FUL574:FUM576 GEH574:GEI576 GOD574:GOE576 GXZ574:GYA576 HHV574:HHW576 HRR574:HRS576 IBN574:IBO576 ILJ574:ILK576 IVF574:IVG576 JFB574:JFC576 JOX574:JOY576 JYT574:JYU576 KIP574:KIQ576 KSL574:KSM576 LCH574:LCI576 LMD574:LME576 LVZ574:LWA576 MFV574:MFW576 MPR574:MPS576 MZN574:MZO576 NJJ574:NJK576 NTF574:NTG576 ODB574:ODC576 OMX574:OMY576 OWT574:OWU576 PGP574:PGQ576 PQL574:PQM576 QAH574:QAI576 QKD574:QKE576 QTZ574:QUA576 RDV574:RDW576 RNR574:RNS576 RXN574:RXO576 SHJ574:SHK576 SRF574:SRG576 TBB574:TBC576 TKX574:TKY576 TUT574:TUU576 UEP574:UEQ576 UOL574:UOM576 UYH574:UYI576 VID574:VIE576 VRZ574:VSA576 WBV574:WBW576 WLR574:WLS576 WVN574:WVO576 X572:Z572 JR572:JT572 TN572:TP572 ADJ572:ADL572 ANF572:ANH572 AXB572:AXD572 BGX572:BGZ572 BQT572:BQV572 CAP572:CAR572 CKL572:CKN572 CUH572:CUJ572 DED572:DEF572 DNZ572:DOB572 DXV572:DXX572 EHR572:EHT572 ERN572:ERP572 FBJ572:FBL572 FLF572:FLH572 FVB572:FVD572 GEX572:GEZ572 GOT572:GOV572 GYP572:GYR572 HIL572:HIN572 HSH572:HSJ572 ICD572:ICF572 ILZ572:IMB572 IVV572:IVX572 JFR572:JFT572 JPN572:JPP572 JZJ572:JZL572 KJF572:KJH572 KTB572:KTD572 LCX572:LCZ572 LMT572:LMV572 LWP572:LWR572 MGL572:MGN572 MQH572:MQJ572 NAD572:NAF572 NJZ572:NKB572 NTV572:NTX572 ODR572:ODT572 ONN572:ONP572 OXJ572:OXL572 PHF572:PHH572 PRB572:PRD572 QAX572:QAZ572 QKT572:QKV572 QUP572:QUR572 REL572:REN572 ROH572:ROJ572 RYD572:RYF572 SHZ572:SIB572 SRV572:SRX572 TBR572:TBT572 TLN572:TLP572 TVJ572:TVL572 UFF572:UFH572 UPB572:UPD572 UYX572:UYZ572 VIT572:VIV572 VSP572:VSR572 WCL572:WCN572 WMH572:WMJ572 WWD572:WWF572 X574:Y576 JR574:JS576 TN574:TO576 ADJ574:ADK576 ANF574:ANG576 AXB574:AXC576 BGX574:BGY576 BQT574:BQU576 CAP574:CAQ576 CKL574:CKM576 CUH574:CUI576 DED574:DEE576 DNZ574:DOA576 DXV574:DXW576 EHR574:EHS576 ERN574:ERO576 FBJ574:FBK576 FLF574:FLG576 FVB574:FVC576 GEX574:GEY576 GOT574:GOU576 GYP574:GYQ576 HIL574:HIM576 HSH574:HSI576 ICD574:ICE576 ILZ574:IMA576 IVV574:IVW576 JFR574:JFS576 JPN574:JPO576 JZJ574:JZK576 KJF574:KJG576 KTB574:KTC576 LCX574:LCY576 LMT574:LMU576 LWP574:LWQ576 MGL574:MGM576 MQH574:MQI576 NAD574:NAE576 NJZ574:NKA576 NTV574:NTW576 ODR574:ODS576 ONN574:ONO576 OXJ574:OXK576 PHF574:PHG576 PRB574:PRC576 QAX574:QAY576 QKT574:QKU576 QUP574:QUQ576 REL574:REM576 ROH574:ROI576 RYD574:RYE576 SHZ574:SIA576 SRV574:SRW576 TBR574:TBS576 TLN574:TLO576 TVJ574:TVK576 UFF574:UFG576 UPB574:UPC576 UYX574:UYY576 VIT574:VIU576 VSP574:VSQ576 WCL574:WCM576 WMH574:WMI576 WWD574:WWE576 H589:J589 JB589:JD589 SX589:SZ589 ACT589:ACV589 AMP589:AMR589 AWL589:AWN589 BGH589:BGJ589 BQD589:BQF589 BZZ589:CAB589 CJV589:CJX589 CTR589:CTT589 DDN589:DDP589 DNJ589:DNL589 DXF589:DXH589 EHB589:EHD589 EQX589:EQZ589 FAT589:FAV589 FKP589:FKR589 FUL589:FUN589 GEH589:GEJ589 GOD589:GOF589 GXZ589:GYB589 HHV589:HHX589 HRR589:HRT589 IBN589:IBP589 ILJ589:ILL589 IVF589:IVH589 JFB589:JFD589 JOX589:JOZ589 JYT589:JYV589 KIP589:KIR589 KSL589:KSN589 LCH589:LCJ589 LMD589:LMF589 LVZ589:LWB589 MFV589:MFX589 MPR589:MPT589 MZN589:MZP589 NJJ589:NJL589 NTF589:NTH589 ODB589:ODD589 OMX589:OMZ589 OWT589:OWV589 PGP589:PGR589 PQL589:PQN589 QAH589:QAJ589 QKD589:QKF589 QTZ589:QUB589 RDV589:RDX589 RNR589:RNT589 RXN589:RXP589 SHJ589:SHL589 SRF589:SRH589 TBB589:TBD589 TKX589:TKZ589 TUT589:TUV589 UEP589:UER589 UOL589:UON589 UYH589:UYJ589 VID589:VIF589 VRZ589:VSB589 WBV589:WBX589 WLR589:WLT589 WVN589:WVP589 H591:I593 JB591:JC593 SX591:SY593 ACT591:ACU593 AMP591:AMQ593 AWL591:AWM593 BGH591:BGI593 BQD591:BQE593 BZZ591:CAA593 CJV591:CJW593 CTR591:CTS593 DDN591:DDO593 DNJ591:DNK593 DXF591:DXG593 EHB591:EHC593 EQX591:EQY593 FAT591:FAU593 FKP591:FKQ593 FUL591:FUM593 GEH591:GEI593 GOD591:GOE593 GXZ591:GYA593 HHV591:HHW593 HRR591:HRS593 IBN591:IBO593 ILJ591:ILK593 IVF591:IVG593 JFB591:JFC593 JOX591:JOY593 JYT591:JYU593 KIP591:KIQ593 KSL591:KSM593 LCH591:LCI593 LMD591:LME593 LVZ591:LWA593 MFV591:MFW593 MPR591:MPS593 MZN591:MZO593 NJJ591:NJK593 NTF591:NTG593 ODB591:ODC593 OMX591:OMY593 OWT591:OWU593 PGP591:PGQ593 PQL591:PQM593 QAH591:QAI593 QKD591:QKE593 QTZ591:QUA593 RDV591:RDW593 RNR591:RNS593 RXN591:RXO593 SHJ591:SHK593 SRF591:SRG593 TBB591:TBC593 TKX591:TKY593 TUT591:TUU593 UEP591:UEQ593 UOL591:UOM593 UYH591:UYI593 VID591:VIE593 VRZ591:VSA593 WBV591:WBW593 WLR591:WLS593 WVN591:WVO593 X589:Z589 JR589:JT589 TN589:TP589 ADJ589:ADL589 ANF589:ANH589 AXB589:AXD589 BGX589:BGZ589 BQT589:BQV589 CAP589:CAR589 CKL589:CKN589 CUH589:CUJ589 DED589:DEF589 DNZ589:DOB589 DXV589:DXX589 EHR589:EHT589 ERN589:ERP589 FBJ589:FBL589 FLF589:FLH589 FVB589:FVD589 GEX589:GEZ589 GOT589:GOV589 GYP589:GYR589 HIL589:HIN589 HSH589:HSJ589 ICD589:ICF589 ILZ589:IMB589 IVV589:IVX589 JFR589:JFT589 JPN589:JPP589 JZJ589:JZL589 KJF589:KJH589 KTB589:KTD589 LCX589:LCZ589 LMT589:LMV589 LWP589:LWR589 MGL589:MGN589 MQH589:MQJ589 NAD589:NAF589 NJZ589:NKB589 NTV589:NTX589 ODR589:ODT589 ONN589:ONP589 OXJ589:OXL589 PHF589:PHH589 PRB589:PRD589 QAX589:QAZ589 QKT589:QKV589 QUP589:QUR589 REL589:REN589 ROH589:ROJ589 RYD589:RYF589 SHZ589:SIB589 SRV589:SRX589 TBR589:TBT589 TLN589:TLP589 TVJ589:TVL589 UFF589:UFH589 UPB589:UPD589 UYX589:UYZ589 VIT589:VIV589 VSP589:VSR589 WCL589:WCN589 WMH589:WMJ589 WWD589:WWF589 X591:Y593 JR591:JS593 TN591:TO593 ADJ591:ADK593 ANF591:ANG593 AXB591:AXC593 BGX591:BGY593 BQT591:BQU593 CAP591:CAQ593 CKL591:CKM593 CUH591:CUI593 DED591:DEE593 DNZ591:DOA593 DXV591:DXW593 EHR591:EHS593 ERN591:ERO593 FBJ591:FBK593 FLF591:FLG593 FVB591:FVC593 GEX591:GEY593 GOT591:GOU593 GYP591:GYQ593 HIL591:HIM593 HSH591:HSI593 ICD591:ICE593 ILZ591:IMA593 IVV591:IVW593 JFR591:JFS593 JPN591:JPO593 JZJ591:JZK593 KJF591:KJG593 KTB591:KTC593 LCX591:LCY593 LMT591:LMU593 LWP591:LWQ593 MGL591:MGM593 MQH591:MQI593 NAD591:NAE593 NJZ591:NKA593 NTV591:NTW593 ODR591:ODS593 ONN591:ONO593 OXJ591:OXK593 PHF591:PHG593 PRB591:PRC593 QAX591:QAY593 QKT591:QKU593 QUP591:QUQ593 REL591:REM593 ROH591:ROI593 RYD591:RYE593 SHZ591:SIA593 SRV591:SRW593 TBR591:TBS593 TLN591:TLO593 TVJ591:TVK593 UFF591:UFG593 UPB591:UPC593 UYX591:UYY593 VIT591:VIU593 VSP591:VSQ593 WCL591:WCM593 WMH591:WMI593 WWD591:WWE593 H605:J605 JB605:JD605 SX605:SZ605 ACT605:ACV605 AMP605:AMR605 AWL605:AWN605 BGH605:BGJ605 BQD605:BQF605 BZZ605:CAB605 CJV605:CJX605 CTR605:CTT605 DDN605:DDP605 DNJ605:DNL605 DXF605:DXH605 EHB605:EHD605 EQX605:EQZ605 FAT605:FAV605 FKP605:FKR605 FUL605:FUN605 GEH605:GEJ605 GOD605:GOF605 GXZ605:GYB605 HHV605:HHX605 HRR605:HRT605 IBN605:IBP605 ILJ605:ILL605 IVF605:IVH605 JFB605:JFD605 JOX605:JOZ605 JYT605:JYV605 KIP605:KIR605 KSL605:KSN605 LCH605:LCJ605 LMD605:LMF605 LVZ605:LWB605 MFV605:MFX605 MPR605:MPT605 MZN605:MZP605 NJJ605:NJL605 NTF605:NTH605 ODB605:ODD605 OMX605:OMZ605 OWT605:OWV605 PGP605:PGR605 PQL605:PQN605 QAH605:QAJ605 QKD605:QKF605 QTZ605:QUB605 RDV605:RDX605 RNR605:RNT605 RXN605:RXP605 SHJ605:SHL605 SRF605:SRH605 TBB605:TBD605 TKX605:TKZ605 TUT605:TUV605 UEP605:UER605 UOL605:UON605 UYH605:UYJ605 VID605:VIF605 VRZ605:VSB605 WBV605:WBX605 WLR605:WLT605 WVN605:WVP605 H607:I609 JB607:JC609 SX607:SY609 ACT607:ACU609 AMP607:AMQ609 AWL607:AWM609 BGH607:BGI609 BQD607:BQE609 BZZ607:CAA609 CJV607:CJW609 CTR607:CTS609 DDN607:DDO609 DNJ607:DNK609 DXF607:DXG609 EHB607:EHC609 EQX607:EQY609 FAT607:FAU609 FKP607:FKQ609 FUL607:FUM609 GEH607:GEI609 GOD607:GOE609 GXZ607:GYA609 HHV607:HHW609 HRR607:HRS609 IBN607:IBO609 ILJ607:ILK609 IVF607:IVG609 JFB607:JFC609 JOX607:JOY609 JYT607:JYU609 KIP607:KIQ609 KSL607:KSM609 LCH607:LCI609 LMD607:LME609 LVZ607:LWA609 MFV607:MFW609 MPR607:MPS609 MZN607:MZO609 NJJ607:NJK609 NTF607:NTG609 ODB607:ODC609 OMX607:OMY609 OWT607:OWU609 PGP607:PGQ609 PQL607:PQM609 QAH607:QAI609 QKD607:QKE609 QTZ607:QUA609 RDV607:RDW609 RNR607:RNS609 RXN607:RXO609 SHJ607:SHK609 SRF607:SRG609 TBB607:TBC609 TKX607:TKY609 TUT607:TUU609 UEP607:UEQ609 UOL607:UOM609 UYH607:UYI609 VID607:VIE609 VRZ607:VSA609 WBV607:WBW609 WLR607:WLS609 WVN607:WVO609 X605:Z605 JR605:JT605 TN605:TP605 ADJ605:ADL605 ANF605:ANH605 AXB605:AXD605 BGX605:BGZ605 BQT605:BQV605 CAP605:CAR605 CKL605:CKN605 CUH605:CUJ605 DED605:DEF605 DNZ605:DOB605 DXV605:DXX605 EHR605:EHT605 ERN605:ERP605 FBJ605:FBL605 FLF605:FLH605 FVB605:FVD605 GEX605:GEZ605 GOT605:GOV605 GYP605:GYR605 HIL605:HIN605 HSH605:HSJ605 ICD605:ICF605 ILZ605:IMB605 IVV605:IVX605 JFR605:JFT605 JPN605:JPP605 JZJ605:JZL605 KJF605:KJH605 KTB605:KTD605 LCX605:LCZ605 LMT605:LMV605 LWP605:LWR605 MGL605:MGN605 MQH605:MQJ605 NAD605:NAF605 NJZ605:NKB605 NTV605:NTX605 ODR605:ODT605 ONN605:ONP605 OXJ605:OXL605 PHF605:PHH605 PRB605:PRD605 QAX605:QAZ605 QKT605:QKV605 QUP605:QUR605 REL605:REN605 ROH605:ROJ605 RYD605:RYF605 SHZ605:SIB605 SRV605:SRX605 TBR605:TBT605 TLN605:TLP605 TVJ605:TVL605 UFF605:UFH605 UPB605:UPD605 UYX605:UYZ605 VIT605:VIV605 VSP605:VSR605 WCL605:WCN605 WMH605:WMJ605 WWD605:WWF605 X607:Y609 JR607:JS609 TN607:TO609 ADJ607:ADK609 ANF607:ANG609 AXB607:AXC609 BGX607:BGY609 BQT607:BQU609 CAP607:CAQ609 CKL607:CKM609 CUH607:CUI609 DED607:DEE609 DNZ607:DOA609 DXV607:DXW609 EHR607:EHS609 ERN607:ERO609 FBJ607:FBK609 FLF607:FLG609 FVB607:FVC609 GEX607:GEY609 GOT607:GOU609 GYP607:GYQ609 HIL607:HIM609 HSH607:HSI609 ICD607:ICE609 ILZ607:IMA609 IVV607:IVW609 JFR607:JFS609 JPN607:JPO609 JZJ607:JZK609 KJF607:KJG609 KTB607:KTC609 LCX607:LCY609 LMT607:LMU609 LWP607:LWQ609 MGL607:MGM609 MQH607:MQI609 NAD607:NAE609 NJZ607:NKA609 NTV607:NTW609 ODR607:ODS609 ONN607:ONO609 OXJ607:OXK609 PHF607:PHG609 PRB607:PRC609 QAX607:QAY609 QKT607:QKU609 QUP607:QUQ609 REL607:REM609 ROH607:ROI609 RYD607:RYE609 SHZ607:SIA609 SRV607:SRW609 TBR607:TBS609 TLN607:TLO609 TVJ607:TVK609 UFF607:UFG609 UPB607:UPC609 UYX607:UYY609 VIT607:VIU609 VSP607:VSQ609 WCL607:WCM609 WMH607:WMI609 WWD607:WWE609 H622:J622 JB622:JD622 SX622:SZ622 ACT622:ACV622 AMP622:AMR622 AWL622:AWN622 BGH622:BGJ622 BQD622:BQF622 BZZ622:CAB622 CJV622:CJX622 CTR622:CTT622 DDN622:DDP622 DNJ622:DNL622 DXF622:DXH622 EHB622:EHD622 EQX622:EQZ622 FAT622:FAV622 FKP622:FKR622 FUL622:FUN622 GEH622:GEJ622 GOD622:GOF622 GXZ622:GYB622 HHV622:HHX622 HRR622:HRT622 IBN622:IBP622 ILJ622:ILL622 IVF622:IVH622 JFB622:JFD622 JOX622:JOZ622 JYT622:JYV622 KIP622:KIR622 KSL622:KSN622 LCH622:LCJ622 LMD622:LMF622 LVZ622:LWB622 MFV622:MFX622 MPR622:MPT622 MZN622:MZP622 NJJ622:NJL622 NTF622:NTH622 ODB622:ODD622 OMX622:OMZ622 OWT622:OWV622 PGP622:PGR622 PQL622:PQN622 QAH622:QAJ622 QKD622:QKF622 QTZ622:QUB622 RDV622:RDX622 RNR622:RNT622 RXN622:RXP622 SHJ622:SHL622 SRF622:SRH622 TBB622:TBD622 TKX622:TKZ622 TUT622:TUV622 UEP622:UER622 UOL622:UON622 UYH622:UYJ622 VID622:VIF622 VRZ622:VSB622 WBV622:WBX622 WLR622:WLT622 WVN622:WVP622 H624:I626 JB624:JC626 SX624:SY626 ACT624:ACU626 AMP624:AMQ626 AWL624:AWM626 BGH624:BGI626 BQD624:BQE626 BZZ624:CAA626 CJV624:CJW626 CTR624:CTS626 DDN624:DDO626 DNJ624:DNK626 DXF624:DXG626 EHB624:EHC626 EQX624:EQY626 FAT624:FAU626 FKP624:FKQ626 FUL624:FUM626 GEH624:GEI626 GOD624:GOE626 GXZ624:GYA626 HHV624:HHW626 HRR624:HRS626 IBN624:IBO626 ILJ624:ILK626 IVF624:IVG626 JFB624:JFC626 JOX624:JOY626 JYT624:JYU626 KIP624:KIQ626 KSL624:KSM626 LCH624:LCI626 LMD624:LME626 LVZ624:LWA626 MFV624:MFW626 MPR624:MPS626 MZN624:MZO626 NJJ624:NJK626 NTF624:NTG626 ODB624:ODC626 OMX624:OMY626 OWT624:OWU626 PGP624:PGQ626 PQL624:PQM626 QAH624:QAI626 QKD624:QKE626 QTZ624:QUA626 RDV624:RDW626 RNR624:RNS626 RXN624:RXO626 SHJ624:SHK626 SRF624:SRG626 TBB624:TBC626 TKX624:TKY626 TUT624:TUU626 UEP624:UEQ626 UOL624:UOM626 UYH624:UYI626 VID624:VIE626 VRZ624:VSA626 WBV624:WBW626 WLR624:WLS626 WVN624:WVO626 X622:Z622 JR622:JT622 TN622:TP622 ADJ622:ADL622 ANF622:ANH622 AXB622:AXD622 BGX622:BGZ622 BQT622:BQV622 CAP622:CAR622 CKL622:CKN622 CUH622:CUJ622 DED622:DEF622 DNZ622:DOB622 DXV622:DXX622 EHR622:EHT622 ERN622:ERP622 FBJ622:FBL622 FLF622:FLH622 FVB622:FVD622 GEX622:GEZ622 GOT622:GOV622 GYP622:GYR622 HIL622:HIN622 HSH622:HSJ622 ICD622:ICF622 ILZ622:IMB622 IVV622:IVX622 JFR622:JFT622 JPN622:JPP622 JZJ622:JZL622 KJF622:KJH622 KTB622:KTD622 LCX622:LCZ622 LMT622:LMV622 LWP622:LWR622 MGL622:MGN622 MQH622:MQJ622 NAD622:NAF622 NJZ622:NKB622 NTV622:NTX622 ODR622:ODT622 ONN622:ONP622 OXJ622:OXL622 PHF622:PHH622 PRB622:PRD622 QAX622:QAZ622 QKT622:QKV622 QUP622:QUR622 REL622:REN622 ROH622:ROJ622 RYD622:RYF622 SHZ622:SIB622 SRV622:SRX622 TBR622:TBT622 TLN622:TLP622 TVJ622:TVL622 UFF622:UFH622 UPB622:UPD622 UYX622:UYZ622 VIT622:VIV622 VSP622:VSR622 WCL622:WCN622 WMH622:WMJ622 WWD622:WWF622 X624:Y626 JR624:JS626 TN624:TO626 ADJ624:ADK626 ANF624:ANG626 AXB624:AXC626 BGX624:BGY626 BQT624:BQU626 CAP624:CAQ626 CKL624:CKM626 CUH624:CUI626 DED624:DEE626 DNZ624:DOA626 DXV624:DXW626 EHR624:EHS626 ERN624:ERO626 FBJ624:FBK626 FLF624:FLG626 FVB624:FVC626 GEX624:GEY626 GOT624:GOU626 GYP624:GYQ626 HIL624:HIM626 HSH624:HSI626 ICD624:ICE626 ILZ624:IMA626 IVV624:IVW626 JFR624:JFS626 JPN624:JPO626 JZJ624:JZK626 KJF624:KJG626 KTB624:KTC626 LCX624:LCY626 LMT624:LMU626 LWP624:LWQ626 MGL624:MGM626 MQH624:MQI626 NAD624:NAE626 NJZ624:NKA626 NTV624:NTW626 ODR624:ODS626 ONN624:ONO626 OXJ624:OXK626 PHF624:PHG626 PRB624:PRC626 QAX624:QAY626 QKT624:QKU626 QUP624:QUQ626 REL624:REM626 ROH624:ROI626 RYD624:RYE626 SHZ624:SIA626 SRV624:SRW626 TBR624:TBS626 TLN624:TLO626 TVJ624:TVK626 UFF624:UFG626 UPB624:UPC626 UYX624:UYY626 VIT624:VIU626 VSP624:VSQ626 WCL624:WCM626 WMH624:WMI626 WWD624:WWE626 H638:J638 JB638:JD638 SX638:SZ638 ACT638:ACV638 AMP638:AMR638 AWL638:AWN638 BGH638:BGJ638 BQD638:BQF638 BZZ638:CAB638 CJV638:CJX638 CTR638:CTT638 DDN638:DDP638 DNJ638:DNL638 DXF638:DXH638 EHB638:EHD638 EQX638:EQZ638 FAT638:FAV638 FKP638:FKR638 FUL638:FUN638 GEH638:GEJ638 GOD638:GOF638 GXZ638:GYB638 HHV638:HHX638 HRR638:HRT638 IBN638:IBP638 ILJ638:ILL638 IVF638:IVH638 JFB638:JFD638 JOX638:JOZ638 JYT638:JYV638 KIP638:KIR638 KSL638:KSN638 LCH638:LCJ638 LMD638:LMF638 LVZ638:LWB638 MFV638:MFX638 MPR638:MPT638 MZN638:MZP638 NJJ638:NJL638 NTF638:NTH638 ODB638:ODD638 OMX638:OMZ638 OWT638:OWV638 PGP638:PGR638 PQL638:PQN638 QAH638:QAJ638 QKD638:QKF638 QTZ638:QUB638 RDV638:RDX638 RNR638:RNT638 RXN638:RXP638 SHJ638:SHL638 SRF638:SRH638 TBB638:TBD638 TKX638:TKZ638 TUT638:TUV638 UEP638:UER638 UOL638:UON638 UYH638:UYJ638 VID638:VIF638 VRZ638:VSB638 WBV638:WBX638 WLR638:WLT638 WVN638:WVP638 H640:I642 JB640:JC642 SX640:SY642 ACT640:ACU642 AMP640:AMQ642 AWL640:AWM642 BGH640:BGI642 BQD640:BQE642 BZZ640:CAA642 CJV640:CJW642 CTR640:CTS642 DDN640:DDO642 DNJ640:DNK642 DXF640:DXG642 EHB640:EHC642 EQX640:EQY642 FAT640:FAU642 FKP640:FKQ642 FUL640:FUM642 GEH640:GEI642 GOD640:GOE642 GXZ640:GYA642 HHV640:HHW642 HRR640:HRS642 IBN640:IBO642 ILJ640:ILK642 IVF640:IVG642 JFB640:JFC642 JOX640:JOY642 JYT640:JYU642 KIP640:KIQ642 KSL640:KSM642 LCH640:LCI642 LMD640:LME642 LVZ640:LWA642 MFV640:MFW642 MPR640:MPS642 MZN640:MZO642 NJJ640:NJK642 NTF640:NTG642 ODB640:ODC642 OMX640:OMY642 OWT640:OWU642 PGP640:PGQ642 PQL640:PQM642 QAH640:QAI642 QKD640:QKE642 QTZ640:QUA642 RDV640:RDW642 RNR640:RNS642 RXN640:RXO642 SHJ640:SHK642 SRF640:SRG642 TBB640:TBC642 TKX640:TKY642 TUT640:TUU642 UEP640:UEQ642 UOL640:UOM642 UYH640:UYI642 VID640:VIE642 VRZ640:VSA642 WBV640:WBW642 WLR640:WLS642 WVN640:WVO642 X638:Z638 JR638:JT638 TN638:TP638 ADJ638:ADL638 ANF638:ANH638 AXB638:AXD638 BGX638:BGZ638 BQT638:BQV638 CAP638:CAR638 CKL638:CKN638 CUH638:CUJ638 DED638:DEF638 DNZ638:DOB638 DXV638:DXX638 EHR638:EHT638 ERN638:ERP638 FBJ638:FBL638 FLF638:FLH638 FVB638:FVD638 GEX638:GEZ638 GOT638:GOV638 GYP638:GYR638 HIL638:HIN638 HSH638:HSJ638 ICD638:ICF638 ILZ638:IMB638 IVV638:IVX638 JFR638:JFT638 JPN638:JPP638 JZJ638:JZL638 KJF638:KJH638 KTB638:KTD638 LCX638:LCZ638 LMT638:LMV638 LWP638:LWR638 MGL638:MGN638 MQH638:MQJ638 NAD638:NAF638 NJZ638:NKB638 NTV638:NTX638 ODR638:ODT638 ONN638:ONP638 OXJ638:OXL638 PHF638:PHH638 PRB638:PRD638 QAX638:QAZ638 QKT638:QKV638 QUP638:QUR638 REL638:REN638 ROH638:ROJ638 RYD638:RYF638 SHZ638:SIB638 SRV638:SRX638 TBR638:TBT638 TLN638:TLP638 TVJ638:TVL638 UFF638:UFH638 UPB638:UPD638 UYX638:UYZ638 VIT638:VIV638 VSP638:VSR638 WCL638:WCN638 WMH638:WMJ638 WWD638:WWF638 X640:Y642 JR640:JS642 TN640:TO642 ADJ640:ADK642 ANF640:ANG642 AXB640:AXC642 BGX640:BGY642 BQT640:BQU642 CAP640:CAQ642 CKL640:CKM642 CUH640:CUI642 DED640:DEE642 DNZ640:DOA642 DXV640:DXW642 EHR640:EHS642 ERN640:ERO642 FBJ640:FBK642 FLF640:FLG642 FVB640:FVC642 GEX640:GEY642 GOT640:GOU642 GYP640:GYQ642 HIL640:HIM642 HSH640:HSI642 ICD640:ICE642 ILZ640:IMA642 IVV640:IVW642 JFR640:JFS642 JPN640:JPO642 JZJ640:JZK642 KJF640:KJG642 KTB640:KTC642 LCX640:LCY642 LMT640:LMU642 LWP640:LWQ642 MGL640:MGM642 MQH640:MQI642 NAD640:NAE642 NJZ640:NKA642 NTV640:NTW642 ODR640:ODS642 ONN640:ONO642 OXJ640:OXK642 PHF640:PHG642 PRB640:PRC642 QAX640:QAY642 QKT640:QKU642 QUP640:QUQ642 REL640:REM642 ROH640:ROI642 RYD640:RYE642 SHZ640:SIA642 SRV640:SRW642 TBR640:TBS642 TLN640:TLO642 TVJ640:TVK642 UFF640:UFG642 UPB640:UPC642 UYX640:UYY642 VIT640:VIU642 VSP640:VSQ642 WCL640:WCM642 WMH640:WMI642 WWD640:WWE642 H655:J655 JB655:JD655 SX655:SZ655 ACT655:ACV655 AMP655:AMR655 AWL655:AWN655 BGH655:BGJ655 BQD655:BQF655 BZZ655:CAB655 CJV655:CJX655 CTR655:CTT655 DDN655:DDP655 DNJ655:DNL655 DXF655:DXH655 EHB655:EHD655 EQX655:EQZ655 FAT655:FAV655 FKP655:FKR655 FUL655:FUN655 GEH655:GEJ655 GOD655:GOF655 GXZ655:GYB655 HHV655:HHX655 HRR655:HRT655 IBN655:IBP655 ILJ655:ILL655 IVF655:IVH655 JFB655:JFD655 JOX655:JOZ655 JYT655:JYV655 KIP655:KIR655 KSL655:KSN655 LCH655:LCJ655 LMD655:LMF655 LVZ655:LWB655 MFV655:MFX655 MPR655:MPT655 MZN655:MZP655 NJJ655:NJL655 NTF655:NTH655 ODB655:ODD655 OMX655:OMZ655 OWT655:OWV655 PGP655:PGR655 PQL655:PQN655 QAH655:QAJ655 QKD655:QKF655 QTZ655:QUB655 RDV655:RDX655 RNR655:RNT655 RXN655:RXP655 SHJ655:SHL655 SRF655:SRH655 TBB655:TBD655 TKX655:TKZ655 TUT655:TUV655 UEP655:UER655 UOL655:UON655 UYH655:UYJ655 VID655:VIF655 VRZ655:VSB655 WBV655:WBX655 WLR655:WLT655 WVN655:WVP655 H657:I659 JB657:JC659 SX657:SY659 ACT657:ACU659 AMP657:AMQ659 AWL657:AWM659 BGH657:BGI659 BQD657:BQE659 BZZ657:CAA659 CJV657:CJW659 CTR657:CTS659 DDN657:DDO659 DNJ657:DNK659 DXF657:DXG659 EHB657:EHC659 EQX657:EQY659 FAT657:FAU659 FKP657:FKQ659 FUL657:FUM659 GEH657:GEI659 GOD657:GOE659 GXZ657:GYA659 HHV657:HHW659 HRR657:HRS659 IBN657:IBO659 ILJ657:ILK659 IVF657:IVG659 JFB657:JFC659 JOX657:JOY659 JYT657:JYU659 KIP657:KIQ659 KSL657:KSM659 LCH657:LCI659 LMD657:LME659 LVZ657:LWA659 MFV657:MFW659 MPR657:MPS659 MZN657:MZO659 NJJ657:NJK659 NTF657:NTG659 ODB657:ODC659 OMX657:OMY659 OWT657:OWU659 PGP657:PGQ659 PQL657:PQM659 QAH657:QAI659 QKD657:QKE659 QTZ657:QUA659 RDV657:RDW659 RNR657:RNS659 RXN657:RXO659 SHJ657:SHK659 SRF657:SRG659 TBB657:TBC659 TKX657:TKY659 TUT657:TUU659 UEP657:UEQ659 UOL657:UOM659 UYH657:UYI659 VID657:VIE659 VRZ657:VSA659 WBV657:WBW659 WLR657:WLS659 WVN657:WVO659 X655:Z655 JR655:JT655 TN655:TP655 ADJ655:ADL655 ANF655:ANH655 AXB655:AXD655 BGX655:BGZ655 BQT655:BQV655 CAP655:CAR655 CKL655:CKN655 CUH655:CUJ655 DED655:DEF655 DNZ655:DOB655 DXV655:DXX655 EHR655:EHT655 ERN655:ERP655 FBJ655:FBL655 FLF655:FLH655 FVB655:FVD655 GEX655:GEZ655 GOT655:GOV655 GYP655:GYR655 HIL655:HIN655 HSH655:HSJ655 ICD655:ICF655 ILZ655:IMB655 IVV655:IVX655 JFR655:JFT655 JPN655:JPP655 JZJ655:JZL655 KJF655:KJH655 KTB655:KTD655 LCX655:LCZ655 LMT655:LMV655 LWP655:LWR655 MGL655:MGN655 MQH655:MQJ655 NAD655:NAF655 NJZ655:NKB655 NTV655:NTX655 ODR655:ODT655 ONN655:ONP655 OXJ655:OXL655 PHF655:PHH655 PRB655:PRD655 QAX655:QAZ655 QKT655:QKV655 QUP655:QUR655 REL655:REN655 ROH655:ROJ655 RYD655:RYF655 SHZ655:SIB655 SRV655:SRX655 TBR655:TBT655 TLN655:TLP655 TVJ655:TVL655 UFF655:UFH655 UPB655:UPD655 UYX655:UYZ655 VIT655:VIV655 VSP655:VSR655 WCL655:WCN655 WMH655:WMJ655 WWD655:WWF655 X657:Y659 JR657:JS659 TN657:TO659 ADJ657:ADK659 ANF657:ANG659 AXB657:AXC659 BGX657:BGY659 BQT657:BQU659 CAP657:CAQ659 CKL657:CKM659 CUH657:CUI659 DED657:DEE659 DNZ657:DOA659 DXV657:DXW659 EHR657:EHS659 ERN657:ERO659 FBJ657:FBK659 FLF657:FLG659 FVB657:FVC659 GEX657:GEY659 GOT657:GOU659 GYP657:GYQ659 HIL657:HIM659 HSH657:HSI659 ICD657:ICE659 ILZ657:IMA659 IVV657:IVW659 JFR657:JFS659 JPN657:JPO659 JZJ657:JZK659 KJF657:KJG659 KTB657:KTC659 LCX657:LCY659 LMT657:LMU659 LWP657:LWQ659 MGL657:MGM659 MQH657:MQI659 NAD657:NAE659 NJZ657:NKA659 NTV657:NTW659 ODR657:ODS659 ONN657:ONO659 OXJ657:OXK659 PHF657:PHG659 PRB657:PRC659 QAX657:QAY659 QKT657:QKU659 QUP657:QUQ659 REL657:REM659 ROH657:ROI659 RYD657:RYE659 SHZ657:SIA659 SRV657:SRW659 TBR657:TBS659 TLN657:TLO659 TVJ657:TVK659 UFF657:UFG659 UPB657:UPC659 UYX657:UYY659 VIT657:VIU659 VSP657:VSQ659 WCL657:WCM659 WMH657:WMI659 WWD657:WWE659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注意事項</vt:lpstr>
      <vt:lpstr>①団体情報入力</vt:lpstr>
      <vt:lpstr>②選手情報入力</vt:lpstr>
      <vt:lpstr>③リレー情報確認</vt:lpstr>
      <vt:lpstr>④種目別人数</vt:lpstr>
      <vt:lpstr>⑤申込一覧表</vt:lpstr>
      <vt:lpstr>個人種目個票</vt:lpstr>
      <vt:lpstr>リレー個票</vt:lpstr>
      <vt:lpstr>混成個票</vt:lpstr>
      <vt:lpstr>　　　　　</vt:lpstr>
      <vt:lpstr>種目情報</vt:lpstr>
      <vt:lpstr>data_kyogisha</vt:lpstr>
      <vt:lpstr>data_team</vt:lpstr>
      <vt:lpstr>④種目別人数!Print_Area</vt:lpstr>
      <vt:lpstr>⑤申込一覧表!Print_Area</vt:lpstr>
      <vt:lpstr>個人種目個票!Print_Area</vt:lpstr>
      <vt:lpstr>種目情報!Print_Area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2016-05-26T03:45:10Z</cp:lastPrinted>
  <dcterms:created xsi:type="dcterms:W3CDTF">2013-01-03T14:12:28Z</dcterms:created>
  <dcterms:modified xsi:type="dcterms:W3CDTF">2017-05-31T03:45:53Z</dcterms:modified>
  <cp:contentStatus/>
</cp:coreProperties>
</file>