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8C4F1C90-05EB-6A55-5F09-09C24B55AC0B}"/>
  <workbookPr updateLinks="never" codeName="ThisWorkbook" defaultThemeVersion="124226"/>
  <bookViews>
    <workbookView xWindow="0" yWindow="12750" windowWidth="28800" windowHeight="12915" tabRatio="927" activeTab="2"/>
  </bookViews>
  <sheets>
    <sheet name="注意事項" sheetId="4" r:id="rId1"/>
    <sheet name="①団体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0" r:id="rId6"/>
    <sheet name="個票" sheetId="23" r:id="rId7"/>
    <sheet name="リレー個票" sheetId="22" r:id="rId8"/>
    <sheet name="記録確認表" sheetId="21" r:id="rId9"/>
    <sheet name="　　　　　" sheetId="14" r:id="rId10"/>
    <sheet name="種目情報" sheetId="18" r:id="rId11"/>
    <sheet name="data_kyogisha" sheetId="2" r:id="rId12"/>
    <sheet name="data_team" sheetId="19" r:id="rId13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4">④種目別人数!$A$1:$H$24</definedName>
    <definedName name="_xlnm.Print_Area" localSheetId="5">⑤申込一覧表!$A$2:$U$52</definedName>
    <definedName name="_xlnm.Print_Area" localSheetId="8">記録確認表!$A$1:$M$47</definedName>
    <definedName name="_xlnm.Print_Area" localSheetId="6">個票!$A$1:$Y$850</definedName>
    <definedName name="_xlnm.Print_Titles" localSheetId="5">⑤申込一覧表!$3:$12</definedName>
    <definedName name="_xlnm.Print_Titles" localSheetId="8">記録確認表!$1:$3</definedName>
    <definedName name="リレー">[1]一覧表!$R$13</definedName>
    <definedName name="資格">'[2]500m,10000m'!$AB$3:$AB$9</definedName>
    <definedName name="女子種目">[3]一覧表!$U$13:$U$28</definedName>
    <definedName name="性別">[1]一覧表!$S$13:$S$14</definedName>
    <definedName name="選択">[4]混成!$AI$4:$AI$5</definedName>
    <definedName name="男子種目">[1]一覧表!$T$13:$T$32</definedName>
    <definedName name="男種目">[3]一覧表!$T$13:$T$32</definedName>
  </definedNames>
  <calcPr calcId="125725"/>
</workbook>
</file>

<file path=xl/calcChain.xml><?xml version="1.0" encoding="utf-8"?>
<calcChain xmlns="http://schemas.openxmlformats.org/spreadsheetml/2006/main">
  <c r="C13" i="17"/>
  <c r="K17"/>
  <c r="L17" s="1"/>
  <c r="C15" s="1"/>
  <c r="M12"/>
  <c r="N12" s="1"/>
  <c r="K12"/>
  <c r="L12" s="1"/>
  <c r="C11" s="1"/>
  <c r="K10"/>
  <c r="L10" s="1"/>
  <c r="C10" s="1"/>
  <c r="K11"/>
  <c r="L11" s="1"/>
  <c r="K13"/>
  <c r="L13" s="1"/>
  <c r="C12" s="1"/>
  <c r="M11"/>
  <c r="N11" s="1"/>
  <c r="G15" s="1"/>
  <c r="M14"/>
  <c r="N14" s="1"/>
  <c r="M15"/>
  <c r="N15" s="1"/>
  <c r="M16"/>
  <c r="N16" s="1"/>
  <c r="M17"/>
  <c r="N17" s="1"/>
  <c r="M18"/>
  <c r="N18" s="1"/>
  <c r="M19"/>
  <c r="N19" s="1"/>
  <c r="K9"/>
  <c r="L9" s="1"/>
  <c r="C9" s="1"/>
  <c r="M9"/>
  <c r="N9" s="1"/>
  <c r="G9" s="1"/>
  <c r="M10"/>
  <c r="N10" s="1"/>
  <c r="G10" s="1"/>
  <c r="K15"/>
  <c r="K16"/>
  <c r="K18"/>
  <c r="K19"/>
  <c r="X12" i="3"/>
  <c r="X13"/>
  <c r="X14"/>
  <c r="X15"/>
  <c r="X16"/>
  <c r="X17"/>
  <c r="W12"/>
  <c r="W13"/>
  <c r="W14"/>
  <c r="W15"/>
  <c r="W16"/>
  <c r="W17"/>
  <c r="W18"/>
  <c r="W11"/>
  <c r="X11"/>
  <c r="T45" i="22"/>
  <c r="N45"/>
  <c r="U42"/>
  <c r="H42"/>
  <c r="G45"/>
  <c r="A45"/>
  <c r="U4"/>
  <c r="T7"/>
  <c r="H4"/>
  <c r="G7"/>
  <c r="N7"/>
  <c r="A7"/>
  <c r="V842" i="23"/>
  <c r="I842"/>
  <c r="V840"/>
  <c r="I840"/>
  <c r="Q832"/>
  <c r="D832"/>
  <c r="Q836"/>
  <c r="N836"/>
  <c r="D836"/>
  <c r="A836"/>
  <c r="Q835"/>
  <c r="D835"/>
  <c r="O833"/>
  <c r="B833"/>
  <c r="V821"/>
  <c r="I821"/>
  <c r="V819"/>
  <c r="I819"/>
  <c r="Q811"/>
  <c r="D811"/>
  <c r="Q815"/>
  <c r="N815"/>
  <c r="D815"/>
  <c r="A815"/>
  <c r="Q814"/>
  <c r="D814"/>
  <c r="O812"/>
  <c r="B812"/>
  <c r="V800"/>
  <c r="I800"/>
  <c r="V798"/>
  <c r="I798"/>
  <c r="Q790"/>
  <c r="D790"/>
  <c r="Q794"/>
  <c r="N794"/>
  <c r="D794"/>
  <c r="A794"/>
  <c r="Q793"/>
  <c r="D793"/>
  <c r="O791"/>
  <c r="B791"/>
  <c r="V779"/>
  <c r="I779"/>
  <c r="V777"/>
  <c r="I777"/>
  <c r="Q769"/>
  <c r="D769"/>
  <c r="Q773"/>
  <c r="N773"/>
  <c r="D773"/>
  <c r="A773"/>
  <c r="Q772"/>
  <c r="D772"/>
  <c r="O770"/>
  <c r="B770"/>
  <c r="V757"/>
  <c r="I757"/>
  <c r="V755"/>
  <c r="I755"/>
  <c r="Q747"/>
  <c r="D747"/>
  <c r="Q751"/>
  <c r="N751"/>
  <c r="D751"/>
  <c r="A751"/>
  <c r="Q750"/>
  <c r="D750"/>
  <c r="O748"/>
  <c r="B748"/>
  <c r="V736"/>
  <c r="I736"/>
  <c r="V734"/>
  <c r="I734"/>
  <c r="Q726"/>
  <c r="D726"/>
  <c r="Q730"/>
  <c r="N730"/>
  <c r="D730"/>
  <c r="A730"/>
  <c r="Q729"/>
  <c r="D729"/>
  <c r="O727"/>
  <c r="B727"/>
  <c r="V715"/>
  <c r="I715"/>
  <c r="V713"/>
  <c r="I713"/>
  <c r="Q705"/>
  <c r="D705"/>
  <c r="Q709"/>
  <c r="N709"/>
  <c r="D709"/>
  <c r="A709"/>
  <c r="Q708"/>
  <c r="D708"/>
  <c r="O706"/>
  <c r="B706"/>
  <c r="V693"/>
  <c r="I693"/>
  <c r="V691"/>
  <c r="I691"/>
  <c r="Q683"/>
  <c r="D683"/>
  <c r="Q687"/>
  <c r="N687"/>
  <c r="D687"/>
  <c r="A687"/>
  <c r="Q686"/>
  <c r="D686"/>
  <c r="O684"/>
  <c r="B684"/>
  <c r="V672"/>
  <c r="I672"/>
  <c r="V670"/>
  <c r="I670"/>
  <c r="Q662"/>
  <c r="D662"/>
  <c r="Q666"/>
  <c r="N666"/>
  <c r="D666"/>
  <c r="A666"/>
  <c r="Q665"/>
  <c r="D665"/>
  <c r="O663"/>
  <c r="B663"/>
  <c r="V651"/>
  <c r="I651"/>
  <c r="V649"/>
  <c r="I649"/>
  <c r="Q641"/>
  <c r="D641"/>
  <c r="Q645"/>
  <c r="N645"/>
  <c r="D645"/>
  <c r="A645"/>
  <c r="Q644"/>
  <c r="D644"/>
  <c r="O642"/>
  <c r="B642"/>
  <c r="V630"/>
  <c r="I630"/>
  <c r="V628"/>
  <c r="I628"/>
  <c r="Q620"/>
  <c r="D620"/>
  <c r="Q624"/>
  <c r="N624"/>
  <c r="D624"/>
  <c r="A624"/>
  <c r="Q623"/>
  <c r="D623"/>
  <c r="O621"/>
  <c r="B621"/>
  <c r="V608"/>
  <c r="I608"/>
  <c r="V606"/>
  <c r="I606"/>
  <c r="Q598"/>
  <c r="D598"/>
  <c r="Q602"/>
  <c r="N602"/>
  <c r="D602"/>
  <c r="A602"/>
  <c r="Q601"/>
  <c r="D601"/>
  <c r="O599"/>
  <c r="B599"/>
  <c r="V587"/>
  <c r="I587"/>
  <c r="V585"/>
  <c r="I585"/>
  <c r="Q577"/>
  <c r="D577"/>
  <c r="Q581"/>
  <c r="N581"/>
  <c r="D581"/>
  <c r="A581"/>
  <c r="Q580"/>
  <c r="D580"/>
  <c r="O578"/>
  <c r="B578"/>
  <c r="V566"/>
  <c r="I566"/>
  <c r="V564"/>
  <c r="I564"/>
  <c r="Q556"/>
  <c r="D556"/>
  <c r="Q560"/>
  <c r="N560"/>
  <c r="D560"/>
  <c r="A560"/>
  <c r="Q559"/>
  <c r="D559"/>
  <c r="O557"/>
  <c r="B557"/>
  <c r="V544"/>
  <c r="I544"/>
  <c r="V542"/>
  <c r="I542"/>
  <c r="Q534"/>
  <c r="D534"/>
  <c r="Q538"/>
  <c r="N538"/>
  <c r="D538"/>
  <c r="A538"/>
  <c r="Q537"/>
  <c r="D537"/>
  <c r="O535"/>
  <c r="B535"/>
  <c r="V523"/>
  <c r="I523"/>
  <c r="V521"/>
  <c r="I521"/>
  <c r="Q513"/>
  <c r="D513"/>
  <c r="Q517"/>
  <c r="N517"/>
  <c r="D517"/>
  <c r="A517"/>
  <c r="Q516"/>
  <c r="D516"/>
  <c r="O514"/>
  <c r="B514"/>
  <c r="V502"/>
  <c r="I502"/>
  <c r="V500"/>
  <c r="I500"/>
  <c r="Q492"/>
  <c r="D492"/>
  <c r="Q496"/>
  <c r="N496"/>
  <c r="D496"/>
  <c r="A496"/>
  <c r="Q495"/>
  <c r="D495"/>
  <c r="O493"/>
  <c r="B493"/>
  <c r="V481"/>
  <c r="I481"/>
  <c r="V479"/>
  <c r="I479"/>
  <c r="Q471"/>
  <c r="D471"/>
  <c r="Q475"/>
  <c r="N475"/>
  <c r="D475"/>
  <c r="A475"/>
  <c r="Q474"/>
  <c r="D474"/>
  <c r="O472"/>
  <c r="B472"/>
  <c r="V459"/>
  <c r="I459"/>
  <c r="V457"/>
  <c r="I457"/>
  <c r="Q449"/>
  <c r="D449"/>
  <c r="Q453"/>
  <c r="N453"/>
  <c r="D453"/>
  <c r="A453"/>
  <c r="Q452"/>
  <c r="D452"/>
  <c r="O450"/>
  <c r="B450"/>
  <c r="V438"/>
  <c r="I438"/>
  <c r="V436"/>
  <c r="I436"/>
  <c r="Q428"/>
  <c r="D428"/>
  <c r="Q432"/>
  <c r="N432"/>
  <c r="D432"/>
  <c r="A432"/>
  <c r="Q431"/>
  <c r="D431"/>
  <c r="O429"/>
  <c r="B429"/>
  <c r="V417"/>
  <c r="I417"/>
  <c r="V415"/>
  <c r="I415"/>
  <c r="Q407"/>
  <c r="D407"/>
  <c r="Q411"/>
  <c r="N411"/>
  <c r="D411"/>
  <c r="A411"/>
  <c r="Q410"/>
  <c r="D410"/>
  <c r="O408"/>
  <c r="B408"/>
  <c r="V395"/>
  <c r="I395"/>
  <c r="V393"/>
  <c r="I393"/>
  <c r="Q385"/>
  <c r="D385"/>
  <c r="Q389"/>
  <c r="N389"/>
  <c r="D389"/>
  <c r="A389"/>
  <c r="Q388"/>
  <c r="D388"/>
  <c r="O386"/>
  <c r="B386"/>
  <c r="V374"/>
  <c r="I374"/>
  <c r="V372"/>
  <c r="I372"/>
  <c r="Q364"/>
  <c r="D364"/>
  <c r="Q368"/>
  <c r="N368"/>
  <c r="D368"/>
  <c r="A368"/>
  <c r="Q367"/>
  <c r="D367"/>
  <c r="O365"/>
  <c r="B365"/>
  <c r="V353"/>
  <c r="I353"/>
  <c r="V351"/>
  <c r="I351"/>
  <c r="Q343"/>
  <c r="D343"/>
  <c r="Q347"/>
  <c r="N347"/>
  <c r="D347"/>
  <c r="A347"/>
  <c r="Q346"/>
  <c r="D346"/>
  <c r="O344"/>
  <c r="B344"/>
  <c r="V332"/>
  <c r="I332"/>
  <c r="V330"/>
  <c r="I330"/>
  <c r="Q322"/>
  <c r="D322"/>
  <c r="Q326"/>
  <c r="N326"/>
  <c r="D326"/>
  <c r="A326"/>
  <c r="Q325"/>
  <c r="D325"/>
  <c r="O323"/>
  <c r="B323"/>
  <c r="V310"/>
  <c r="I310"/>
  <c r="V308"/>
  <c r="I308"/>
  <c r="Q300"/>
  <c r="D300"/>
  <c r="Q304"/>
  <c r="N304"/>
  <c r="D304"/>
  <c r="A304"/>
  <c r="Q303"/>
  <c r="D303"/>
  <c r="O301"/>
  <c r="B301"/>
  <c r="V289"/>
  <c r="I289"/>
  <c r="V287"/>
  <c r="I287"/>
  <c r="Q279"/>
  <c r="D279"/>
  <c r="Q283"/>
  <c r="N283"/>
  <c r="D283"/>
  <c r="A283"/>
  <c r="Q282"/>
  <c r="D282"/>
  <c r="O280"/>
  <c r="B280"/>
  <c r="V268"/>
  <c r="I268"/>
  <c r="V266"/>
  <c r="I266"/>
  <c r="Q258"/>
  <c r="D258"/>
  <c r="Q262"/>
  <c r="N262"/>
  <c r="D262"/>
  <c r="A262"/>
  <c r="Q261"/>
  <c r="D261"/>
  <c r="O259"/>
  <c r="B259"/>
  <c r="V246"/>
  <c r="I246"/>
  <c r="V244"/>
  <c r="I244"/>
  <c r="Q236"/>
  <c r="D236"/>
  <c r="Q240"/>
  <c r="N240"/>
  <c r="D240"/>
  <c r="A240"/>
  <c r="Q239"/>
  <c r="D239"/>
  <c r="O237"/>
  <c r="B237"/>
  <c r="V225"/>
  <c r="I225"/>
  <c r="V223"/>
  <c r="I223"/>
  <c r="Q215"/>
  <c r="D215"/>
  <c r="Q219"/>
  <c r="N219"/>
  <c r="D219"/>
  <c r="A219"/>
  <c r="Q218"/>
  <c r="D218"/>
  <c r="O216"/>
  <c r="B216"/>
  <c r="V204"/>
  <c r="I204"/>
  <c r="V202"/>
  <c r="I202"/>
  <c r="Q194"/>
  <c r="D194"/>
  <c r="Q198"/>
  <c r="N198"/>
  <c r="D198"/>
  <c r="A198"/>
  <c r="Q197"/>
  <c r="D197"/>
  <c r="O195"/>
  <c r="B195"/>
  <c r="V183"/>
  <c r="I183"/>
  <c r="V181"/>
  <c r="I181"/>
  <c r="Q173"/>
  <c r="D173"/>
  <c r="Q177"/>
  <c r="N177"/>
  <c r="D177"/>
  <c r="A177"/>
  <c r="Q176"/>
  <c r="D176"/>
  <c r="O174"/>
  <c r="B174"/>
  <c r="V161"/>
  <c r="I161"/>
  <c r="V159"/>
  <c r="I159"/>
  <c r="Q151"/>
  <c r="D151"/>
  <c r="Q155"/>
  <c r="N155"/>
  <c r="D155"/>
  <c r="A155"/>
  <c r="Q154"/>
  <c r="D154"/>
  <c r="O152"/>
  <c r="B152"/>
  <c r="V140"/>
  <c r="I140"/>
  <c r="V138"/>
  <c r="I138"/>
  <c r="Q130"/>
  <c r="D130"/>
  <c r="Q134"/>
  <c r="N134"/>
  <c r="D134"/>
  <c r="A134"/>
  <c r="Q133"/>
  <c r="D133"/>
  <c r="O131"/>
  <c r="B131"/>
  <c r="V119"/>
  <c r="I119"/>
  <c r="V117"/>
  <c r="I117"/>
  <c r="Q109"/>
  <c r="D109"/>
  <c r="Q113"/>
  <c r="N113"/>
  <c r="D113"/>
  <c r="A113"/>
  <c r="Q112"/>
  <c r="D112"/>
  <c r="O110"/>
  <c r="B110"/>
  <c r="V97"/>
  <c r="I97"/>
  <c r="V95"/>
  <c r="I95"/>
  <c r="Q87"/>
  <c r="D87"/>
  <c r="Q91"/>
  <c r="N91"/>
  <c r="D91"/>
  <c r="A91"/>
  <c r="Q90"/>
  <c r="D90"/>
  <c r="O88"/>
  <c r="B88"/>
  <c r="V76"/>
  <c r="I76"/>
  <c r="V74"/>
  <c r="I74"/>
  <c r="Q66"/>
  <c r="D66"/>
  <c r="Q70"/>
  <c r="N70"/>
  <c r="D70"/>
  <c r="A70"/>
  <c r="Q69"/>
  <c r="D69"/>
  <c r="O67"/>
  <c r="B67"/>
  <c r="V55"/>
  <c r="I55"/>
  <c r="V53"/>
  <c r="I53"/>
  <c r="Q45"/>
  <c r="D45"/>
  <c r="Q49"/>
  <c r="N49"/>
  <c r="D49"/>
  <c r="A49"/>
  <c r="Q48"/>
  <c r="D48"/>
  <c r="O46"/>
  <c r="B46"/>
  <c r="V34"/>
  <c r="I34"/>
  <c r="V32"/>
  <c r="I32"/>
  <c r="Q24"/>
  <c r="D24"/>
  <c r="Q28"/>
  <c r="N28"/>
  <c r="D28"/>
  <c r="A28"/>
  <c r="Q27"/>
  <c r="D27"/>
  <c r="O25"/>
  <c r="B25"/>
  <c r="V13"/>
  <c r="V11"/>
  <c r="Q3"/>
  <c r="Q7"/>
  <c r="N7"/>
  <c r="Q6"/>
  <c r="O4"/>
  <c r="D6"/>
  <c r="D7"/>
  <c r="B4"/>
  <c r="A7"/>
  <c r="I13"/>
  <c r="I11"/>
  <c r="D3"/>
  <c r="G53" i="3"/>
  <c r="D5" i="21" s="1"/>
  <c r="G52" i="3"/>
  <c r="D4" i="21" s="1"/>
  <c r="G9"/>
  <c r="G10"/>
  <c r="G11"/>
  <c r="G12"/>
  <c r="G13"/>
  <c r="G8"/>
  <c r="G47"/>
  <c r="C43" i="20"/>
  <c r="C44"/>
  <c r="C45"/>
  <c r="C46"/>
  <c r="C47"/>
  <c r="C48"/>
  <c r="C49"/>
  <c r="C50"/>
  <c r="C51"/>
  <c r="C52"/>
  <c r="O72" i="22"/>
  <c r="B72"/>
  <c r="O34"/>
  <c r="B34"/>
  <c r="I9" i="2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I8"/>
  <c r="X8" i="5"/>
  <c r="K5" i="21" s="1"/>
  <c r="R8" i="5"/>
  <c r="L8"/>
  <c r="F8"/>
  <c r="B3" i="20"/>
  <c r="I50" i="3"/>
  <c r="L50"/>
  <c r="N50"/>
  <c r="AM10"/>
  <c r="AM11"/>
  <c r="AM12"/>
  <c r="AM13"/>
  <c r="AM14"/>
  <c r="AM15"/>
  <c r="AM16"/>
  <c r="AM17"/>
  <c r="AM18"/>
  <c r="AM19"/>
  <c r="AM20"/>
  <c r="AM21"/>
  <c r="AO10"/>
  <c r="AO11"/>
  <c r="AO12"/>
  <c r="AO13"/>
  <c r="AO14"/>
  <c r="AO15"/>
  <c r="AO16"/>
  <c r="AO17"/>
  <c r="AO18"/>
  <c r="AO19"/>
  <c r="AO20"/>
  <c r="AO21"/>
  <c r="AQ10"/>
  <c r="AQ11"/>
  <c r="AQ12"/>
  <c r="AQ13"/>
  <c r="AQ14"/>
  <c r="AQ15"/>
  <c r="AQ16"/>
  <c r="AQ17"/>
  <c r="AQ18"/>
  <c r="AQ19"/>
  <c r="AQ20"/>
  <c r="AQ21"/>
  <c r="AS10"/>
  <c r="AS11"/>
  <c r="AS12"/>
  <c r="AS13"/>
  <c r="AS14"/>
  <c r="AS15"/>
  <c r="AS16"/>
  <c r="AS17"/>
  <c r="AS18"/>
  <c r="AS19"/>
  <c r="AS20"/>
  <c r="AS21"/>
  <c r="A3" i="17"/>
  <c r="C42" i="20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B47" i="21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2"/>
  <c r="C5" i="17"/>
  <c r="M11" i="20"/>
  <c r="D6" i="17"/>
  <c r="C23"/>
  <c r="G22" s="1"/>
  <c r="E1" i="3"/>
  <c r="P1" i="5"/>
  <c r="D11" i="20"/>
  <c r="B6" i="17"/>
  <c r="D5" i="20"/>
  <c r="Q4"/>
  <c r="AM49" i="3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I5" i="21"/>
  <c r="AS49" i="3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R10"/>
  <c r="AR11" s="1"/>
  <c r="AR12" s="1"/>
  <c r="AR13" s="1"/>
  <c r="AR14" s="1"/>
  <c r="AR15" s="1"/>
  <c r="AR16" s="1"/>
  <c r="AR17" s="1"/>
  <c r="AR18" s="1"/>
  <c r="AR19" s="1"/>
  <c r="AR20" s="1"/>
  <c r="AR21" s="1"/>
  <c r="AR22" s="1"/>
  <c r="AR23" s="1"/>
  <c r="AR24" s="1"/>
  <c r="AR25" s="1"/>
  <c r="AR26" s="1"/>
  <c r="AR27" s="1"/>
  <c r="AR28" s="1"/>
  <c r="AR29" s="1"/>
  <c r="AR30" s="1"/>
  <c r="AR31" s="1"/>
  <c r="AR32" s="1"/>
  <c r="AR33" s="1"/>
  <c r="AR34" s="1"/>
  <c r="AR35" s="1"/>
  <c r="AR36" s="1"/>
  <c r="AR37" s="1"/>
  <c r="AR38" s="1"/>
  <c r="AR39" s="1"/>
  <c r="AR40" s="1"/>
  <c r="AR41" s="1"/>
  <c r="AR42" s="1"/>
  <c r="AR43" s="1"/>
  <c r="AR44" s="1"/>
  <c r="AR45" s="1"/>
  <c r="AR46" s="1"/>
  <c r="AR47" s="1"/>
  <c r="AR48" s="1"/>
  <c r="AR49" s="1"/>
  <c r="AN10"/>
  <c r="AN11" s="1"/>
  <c r="AN12" s="1"/>
  <c r="AN13" s="1"/>
  <c r="AN14" s="1"/>
  <c r="AN15" s="1"/>
  <c r="AN16" s="1"/>
  <c r="AN17" s="1"/>
  <c r="AN18" s="1"/>
  <c r="AN19" s="1"/>
  <c r="AN20" s="1"/>
  <c r="AN21" s="1"/>
  <c r="AN22" s="1"/>
  <c r="AN23" s="1"/>
  <c r="AN24" s="1"/>
  <c r="AN25" s="1"/>
  <c r="AN26" s="1"/>
  <c r="AN27" s="1"/>
  <c r="AN28" s="1"/>
  <c r="AN29" s="1"/>
  <c r="AN30" s="1"/>
  <c r="AN31" s="1"/>
  <c r="AN32" s="1"/>
  <c r="AN33" s="1"/>
  <c r="AN34" s="1"/>
  <c r="AN35" s="1"/>
  <c r="AN36" s="1"/>
  <c r="AN37" s="1"/>
  <c r="AN38" s="1"/>
  <c r="AN39" s="1"/>
  <c r="AN40" s="1"/>
  <c r="AN41" s="1"/>
  <c r="AN42" s="1"/>
  <c r="AN43" s="1"/>
  <c r="AN44" s="1"/>
  <c r="AN45" s="1"/>
  <c r="AN46" s="1"/>
  <c r="AN47" s="1"/>
  <c r="AN48" s="1"/>
  <c r="AN49" s="1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P10"/>
  <c r="AP11" s="1"/>
  <c r="AP12" s="1"/>
  <c r="AP13" s="1"/>
  <c r="AP14" s="1"/>
  <c r="AP15" s="1"/>
  <c r="AP16" s="1"/>
  <c r="AP17" s="1"/>
  <c r="AP18" s="1"/>
  <c r="AP19" s="1"/>
  <c r="AP20" s="1"/>
  <c r="AP21" s="1"/>
  <c r="AP22" s="1"/>
  <c r="AP23" s="1"/>
  <c r="AP24" s="1"/>
  <c r="AP25" s="1"/>
  <c r="AP26" s="1"/>
  <c r="AP27" s="1"/>
  <c r="AP28" s="1"/>
  <c r="AP29" s="1"/>
  <c r="AP30" s="1"/>
  <c r="AP31" s="1"/>
  <c r="AP32" s="1"/>
  <c r="AP33" s="1"/>
  <c r="AP34" s="1"/>
  <c r="AP35" s="1"/>
  <c r="AP36" s="1"/>
  <c r="AP37" s="1"/>
  <c r="AP38" s="1"/>
  <c r="AP39" s="1"/>
  <c r="AP40" s="1"/>
  <c r="AP41" s="1"/>
  <c r="AP42" s="1"/>
  <c r="AP43" s="1"/>
  <c r="AP44" s="1"/>
  <c r="AP45" s="1"/>
  <c r="AP46" s="1"/>
  <c r="AP47" s="1"/>
  <c r="AP48" s="1"/>
  <c r="AP49" s="1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L10"/>
  <c r="AL11" s="1"/>
  <c r="AL12" s="1"/>
  <c r="AL13" s="1"/>
  <c r="AL14" s="1"/>
  <c r="AL15" s="1"/>
  <c r="AL16" s="1"/>
  <c r="AL17" s="1"/>
  <c r="AL18" s="1"/>
  <c r="AL19" s="1"/>
  <c r="AL20" s="1"/>
  <c r="AL21" s="1"/>
  <c r="AL22" s="1"/>
  <c r="AL23" s="1"/>
  <c r="AL24" s="1"/>
  <c r="AL25" s="1"/>
  <c r="AL26" s="1"/>
  <c r="AL27" s="1"/>
  <c r="AL28" s="1"/>
  <c r="AL29" s="1"/>
  <c r="AL30" s="1"/>
  <c r="AL31" s="1"/>
  <c r="AL32" s="1"/>
  <c r="AL33" s="1"/>
  <c r="AL34" s="1"/>
  <c r="AL35" s="1"/>
  <c r="AL36" s="1"/>
  <c r="AL37" s="1"/>
  <c r="AL38" s="1"/>
  <c r="AL39" s="1"/>
  <c r="AL40" s="1"/>
  <c r="AL41" s="1"/>
  <c r="AL42" s="1"/>
  <c r="AL43" s="1"/>
  <c r="AL44" s="1"/>
  <c r="AL45" s="1"/>
  <c r="AL46" s="1"/>
  <c r="AL47" s="1"/>
  <c r="AL48" s="1"/>
  <c r="AL49" s="1"/>
  <c r="AK49"/>
  <c r="AK48"/>
  <c r="AK47"/>
  <c r="AK46"/>
  <c r="AK45"/>
  <c r="AK44"/>
  <c r="AK43"/>
  <c r="AK42"/>
  <c r="AK41"/>
  <c r="AK40"/>
  <c r="AK39"/>
  <c r="AK38"/>
  <c r="AK37"/>
  <c r="AK36"/>
  <c r="AK35"/>
  <c r="AK34"/>
  <c r="E9" i="2"/>
  <c r="AG9" s="1"/>
  <c r="AE29" i="3"/>
  <c r="AE28"/>
  <c r="AE27"/>
  <c r="AE26"/>
  <c r="AE25"/>
  <c r="AE24"/>
  <c r="AE23"/>
  <c r="AE22"/>
  <c r="E2" i="21"/>
  <c r="G3" i="17"/>
  <c r="L8" i="21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K4"/>
  <c r="I4"/>
  <c r="K2"/>
  <c r="C9"/>
  <c r="F9"/>
  <c r="H9"/>
  <c r="C10"/>
  <c r="F10"/>
  <c r="H10"/>
  <c r="C11"/>
  <c r="F11"/>
  <c r="H11"/>
  <c r="C12"/>
  <c r="F12"/>
  <c r="H12"/>
  <c r="C13"/>
  <c r="F13"/>
  <c r="H13"/>
  <c r="C14"/>
  <c r="F14"/>
  <c r="H14"/>
  <c r="C15"/>
  <c r="F15"/>
  <c r="H15"/>
  <c r="C16"/>
  <c r="F16"/>
  <c r="H16"/>
  <c r="C17"/>
  <c r="F17"/>
  <c r="H17"/>
  <c r="C18"/>
  <c r="F18"/>
  <c r="H18"/>
  <c r="C19"/>
  <c r="F19"/>
  <c r="H19"/>
  <c r="C20"/>
  <c r="F20"/>
  <c r="H20"/>
  <c r="C21"/>
  <c r="F21"/>
  <c r="H21"/>
  <c r="C22"/>
  <c r="F22"/>
  <c r="H22"/>
  <c r="C23"/>
  <c r="F23"/>
  <c r="H23"/>
  <c r="C24"/>
  <c r="F24"/>
  <c r="H24"/>
  <c r="C25"/>
  <c r="F25"/>
  <c r="H25"/>
  <c r="C26"/>
  <c r="F26"/>
  <c r="H26"/>
  <c r="C27"/>
  <c r="F27"/>
  <c r="H27"/>
  <c r="C28"/>
  <c r="F28"/>
  <c r="H28"/>
  <c r="C29"/>
  <c r="F29"/>
  <c r="H29"/>
  <c r="C30"/>
  <c r="F30"/>
  <c r="H30"/>
  <c r="C31"/>
  <c r="F31"/>
  <c r="H31"/>
  <c r="C32"/>
  <c r="F32"/>
  <c r="H32"/>
  <c r="C33"/>
  <c r="F33"/>
  <c r="H33"/>
  <c r="C34"/>
  <c r="F34"/>
  <c r="H34"/>
  <c r="C35"/>
  <c r="F35"/>
  <c r="H35"/>
  <c r="C36"/>
  <c r="F36"/>
  <c r="H36"/>
  <c r="C37"/>
  <c r="F37"/>
  <c r="H37"/>
  <c r="C38"/>
  <c r="F38"/>
  <c r="H38"/>
  <c r="C39"/>
  <c r="F39"/>
  <c r="H39"/>
  <c r="C40"/>
  <c r="F40"/>
  <c r="H40"/>
  <c r="C41"/>
  <c r="F41"/>
  <c r="H41"/>
  <c r="C42"/>
  <c r="F42"/>
  <c r="H42"/>
  <c r="C43"/>
  <c r="F43"/>
  <c r="H43"/>
  <c r="C44"/>
  <c r="F44"/>
  <c r="H44"/>
  <c r="C45"/>
  <c r="F45"/>
  <c r="H45"/>
  <c r="C46"/>
  <c r="F46"/>
  <c r="H46"/>
  <c r="C47"/>
  <c r="F47"/>
  <c r="H47"/>
  <c r="H8"/>
  <c r="F8"/>
  <c r="C8"/>
  <c r="R52" i="20"/>
  <c r="Q52"/>
  <c r="P52"/>
  <c r="R51"/>
  <c r="Q51"/>
  <c r="P51"/>
  <c r="R50"/>
  <c r="Q50"/>
  <c r="P50"/>
  <c r="R49"/>
  <c r="Q49"/>
  <c r="P49"/>
  <c r="R48"/>
  <c r="Q48"/>
  <c r="P48"/>
  <c r="R47"/>
  <c r="Q47"/>
  <c r="P47"/>
  <c r="R46"/>
  <c r="Q46"/>
  <c r="P46"/>
  <c r="R45"/>
  <c r="Q45"/>
  <c r="P45"/>
  <c r="R44"/>
  <c r="Q44"/>
  <c r="P44"/>
  <c r="R43"/>
  <c r="Q43"/>
  <c r="P43"/>
  <c r="R42"/>
  <c r="Q42"/>
  <c r="P42"/>
  <c r="R41"/>
  <c r="Q41"/>
  <c r="P41"/>
  <c r="R40"/>
  <c r="Q40"/>
  <c r="P40"/>
  <c r="R39"/>
  <c r="Q39"/>
  <c r="P39"/>
  <c r="R38"/>
  <c r="Q38"/>
  <c r="P38"/>
  <c r="R37"/>
  <c r="Q37"/>
  <c r="P37"/>
  <c r="R36"/>
  <c r="Q36"/>
  <c r="P36"/>
  <c r="R35"/>
  <c r="Q35"/>
  <c r="P35"/>
  <c r="R34"/>
  <c r="Q34"/>
  <c r="P34"/>
  <c r="R33"/>
  <c r="Q33"/>
  <c r="P33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E3" i="2"/>
  <c r="J3" s="1"/>
  <c r="E4"/>
  <c r="G4" s="1"/>
  <c r="E5"/>
  <c r="E6"/>
  <c r="P6"/>
  <c r="E7"/>
  <c r="E8"/>
  <c r="E10"/>
  <c r="E11"/>
  <c r="L11" s="1"/>
  <c r="E12"/>
  <c r="E13"/>
  <c r="P13" s="1"/>
  <c r="E14"/>
  <c r="G14" s="1"/>
  <c r="E15"/>
  <c r="I15" s="1"/>
  <c r="AC15"/>
  <c r="E16"/>
  <c r="E17"/>
  <c r="E18"/>
  <c r="E19"/>
  <c r="E20"/>
  <c r="E21"/>
  <c r="J21" s="1"/>
  <c r="E22"/>
  <c r="U22"/>
  <c r="E23"/>
  <c r="F23" s="1"/>
  <c r="E24"/>
  <c r="Q24" s="1"/>
  <c r="E25"/>
  <c r="I25" s="1"/>
  <c r="E26"/>
  <c r="G26"/>
  <c r="E27"/>
  <c r="AD27" s="1"/>
  <c r="E28"/>
  <c r="P28" s="1"/>
  <c r="E29"/>
  <c r="J29" s="1"/>
  <c r="E30"/>
  <c r="E31"/>
  <c r="E32"/>
  <c r="T32" s="1"/>
  <c r="E33"/>
  <c r="F33" s="1"/>
  <c r="E34"/>
  <c r="E35"/>
  <c r="E36"/>
  <c r="P36" s="1"/>
  <c r="E37"/>
  <c r="E38"/>
  <c r="E39"/>
  <c r="E40"/>
  <c r="Q40" s="1"/>
  <c r="E41"/>
  <c r="B24" i="17"/>
  <c r="T52" i="20"/>
  <c r="S52"/>
  <c r="O52"/>
  <c r="N52"/>
  <c r="D52"/>
  <c r="T51"/>
  <c r="S51"/>
  <c r="O51"/>
  <c r="N51"/>
  <c r="D51"/>
  <c r="T50"/>
  <c r="S50"/>
  <c r="O50"/>
  <c r="N50"/>
  <c r="D50"/>
  <c r="T49"/>
  <c r="S49"/>
  <c r="O49"/>
  <c r="N49"/>
  <c r="D49"/>
  <c r="T48"/>
  <c r="S48"/>
  <c r="O48"/>
  <c r="N48"/>
  <c r="D48"/>
  <c r="T47"/>
  <c r="S47"/>
  <c r="O47"/>
  <c r="N47"/>
  <c r="D47"/>
  <c r="T46"/>
  <c r="S46"/>
  <c r="O46"/>
  <c r="N46"/>
  <c r="D46"/>
  <c r="T45"/>
  <c r="S45"/>
  <c r="O45"/>
  <c r="N45"/>
  <c r="D45"/>
  <c r="T44"/>
  <c r="S44"/>
  <c r="O44"/>
  <c r="N44"/>
  <c r="D44"/>
  <c r="T43"/>
  <c r="S43"/>
  <c r="O43"/>
  <c r="N43"/>
  <c r="D43"/>
  <c r="T42"/>
  <c r="S42"/>
  <c r="O42"/>
  <c r="N42"/>
  <c r="D42"/>
  <c r="T41"/>
  <c r="S41"/>
  <c r="O41"/>
  <c r="N41"/>
  <c r="D41"/>
  <c r="T40"/>
  <c r="S40"/>
  <c r="O40"/>
  <c r="N40"/>
  <c r="D40"/>
  <c r="T39"/>
  <c r="S39"/>
  <c r="O39"/>
  <c r="N39"/>
  <c r="D39"/>
  <c r="T38"/>
  <c r="S38"/>
  <c r="O38"/>
  <c r="N38"/>
  <c r="D38"/>
  <c r="T37"/>
  <c r="S37"/>
  <c r="O37"/>
  <c r="N37"/>
  <c r="D37"/>
  <c r="T36"/>
  <c r="S36"/>
  <c r="O36"/>
  <c r="N36"/>
  <c r="D36"/>
  <c r="T35"/>
  <c r="S35"/>
  <c r="O35"/>
  <c r="N35"/>
  <c r="D35"/>
  <c r="T34"/>
  <c r="S34"/>
  <c r="O34"/>
  <c r="N34"/>
  <c r="D34"/>
  <c r="T33"/>
  <c r="S33"/>
  <c r="O33"/>
  <c r="N33"/>
  <c r="D33"/>
  <c r="T32"/>
  <c r="S32"/>
  <c r="O32"/>
  <c r="N32"/>
  <c r="D32"/>
  <c r="T31"/>
  <c r="S31"/>
  <c r="O31"/>
  <c r="N31"/>
  <c r="D31"/>
  <c r="T30"/>
  <c r="S30"/>
  <c r="O30"/>
  <c r="N30"/>
  <c r="D30"/>
  <c r="T29"/>
  <c r="S29"/>
  <c r="O29"/>
  <c r="N29"/>
  <c r="D29"/>
  <c r="T28"/>
  <c r="S28"/>
  <c r="O28"/>
  <c r="N28"/>
  <c r="D28"/>
  <c r="T14"/>
  <c r="T15"/>
  <c r="T16"/>
  <c r="T17"/>
  <c r="T18"/>
  <c r="T19"/>
  <c r="T20"/>
  <c r="T21"/>
  <c r="T22"/>
  <c r="T23"/>
  <c r="T24"/>
  <c r="T25"/>
  <c r="T26"/>
  <c r="T27"/>
  <c r="S2"/>
  <c r="S27"/>
  <c r="O27"/>
  <c r="N27"/>
  <c r="D27"/>
  <c r="S26"/>
  <c r="O26"/>
  <c r="N26"/>
  <c r="D26"/>
  <c r="S25"/>
  <c r="O25"/>
  <c r="N25"/>
  <c r="D25"/>
  <c r="S24"/>
  <c r="O24"/>
  <c r="N24"/>
  <c r="D24"/>
  <c r="S23"/>
  <c r="O23"/>
  <c r="N23"/>
  <c r="D23"/>
  <c r="S22"/>
  <c r="O22"/>
  <c r="N22"/>
  <c r="D22"/>
  <c r="S21"/>
  <c r="O21"/>
  <c r="N21"/>
  <c r="D21"/>
  <c r="S20"/>
  <c r="O20"/>
  <c r="N20"/>
  <c r="D20"/>
  <c r="S19"/>
  <c r="O19"/>
  <c r="N19"/>
  <c r="D19"/>
  <c r="S18"/>
  <c r="O18"/>
  <c r="N18"/>
  <c r="D18"/>
  <c r="S17"/>
  <c r="O17"/>
  <c r="N17"/>
  <c r="D17"/>
  <c r="S16"/>
  <c r="O16"/>
  <c r="N16"/>
  <c r="D16"/>
  <c r="S15"/>
  <c r="O15"/>
  <c r="N15"/>
  <c r="D15"/>
  <c r="S14"/>
  <c r="O14"/>
  <c r="N14"/>
  <c r="D14"/>
  <c r="T13"/>
  <c r="S13"/>
  <c r="O13"/>
  <c r="N13"/>
  <c r="D13"/>
  <c r="J1" i="5"/>
  <c r="AH11" i="3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H10"/>
  <c r="AG10"/>
  <c r="AB10"/>
  <c r="AA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J10"/>
  <c r="AD10"/>
  <c r="E2" i="2"/>
  <c r="T2" s="1"/>
  <c r="AI49" i="3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Z11"/>
  <c r="AA11"/>
  <c r="AC11"/>
  <c r="Z12"/>
  <c r="AA12"/>
  <c r="AC12"/>
  <c r="Z13"/>
  <c r="AA13"/>
  <c r="AC13"/>
  <c r="Z14"/>
  <c r="AA14"/>
  <c r="AC14"/>
  <c r="Z15"/>
  <c r="AA15"/>
  <c r="AC15"/>
  <c r="Z16"/>
  <c r="AA16"/>
  <c r="AC16"/>
  <c r="Z17"/>
  <c r="AA17"/>
  <c r="AC17"/>
  <c r="Z18"/>
  <c r="AA18"/>
  <c r="AC18"/>
  <c r="Z19"/>
  <c r="AA19"/>
  <c r="AC19"/>
  <c r="Z20"/>
  <c r="AA20"/>
  <c r="AC20"/>
  <c r="Z21"/>
  <c r="AA21"/>
  <c r="AC21"/>
  <c r="Z22"/>
  <c r="AA22"/>
  <c r="AC22"/>
  <c r="Z23"/>
  <c r="AA23"/>
  <c r="AC23"/>
  <c r="Z24"/>
  <c r="AA24"/>
  <c r="AC24"/>
  <c r="Z25"/>
  <c r="AA25"/>
  <c r="AC25"/>
  <c r="Z26"/>
  <c r="AA26"/>
  <c r="AC26"/>
  <c r="Z27"/>
  <c r="AA27"/>
  <c r="AC27"/>
  <c r="Z28"/>
  <c r="AA28"/>
  <c r="AC28"/>
  <c r="Z29"/>
  <c r="AA29"/>
  <c r="AC29"/>
  <c r="Z30"/>
  <c r="AA30"/>
  <c r="AC30"/>
  <c r="Z31"/>
  <c r="AA31"/>
  <c r="AC31"/>
  <c r="Z32"/>
  <c r="AA32"/>
  <c r="AC32"/>
  <c r="Z33"/>
  <c r="AA33"/>
  <c r="AC33"/>
  <c r="Z34"/>
  <c r="AA34"/>
  <c r="AC34"/>
  <c r="Z35"/>
  <c r="AA35"/>
  <c r="AC35"/>
  <c r="Z36"/>
  <c r="AA36"/>
  <c r="AC36"/>
  <c r="Z37"/>
  <c r="AA37"/>
  <c r="AC37"/>
  <c r="Z38"/>
  <c r="AA38"/>
  <c r="AC38"/>
  <c r="Z39"/>
  <c r="AA39"/>
  <c r="AC39"/>
  <c r="Z40"/>
  <c r="AA40"/>
  <c r="AC40"/>
  <c r="Z41"/>
  <c r="AA41"/>
  <c r="AC41"/>
  <c r="Z42"/>
  <c r="AA42"/>
  <c r="AC42"/>
  <c r="Z43"/>
  <c r="AA43"/>
  <c r="AC43"/>
  <c r="Z44"/>
  <c r="AA44"/>
  <c r="AC44"/>
  <c r="Z45"/>
  <c r="AA45"/>
  <c r="AC45"/>
  <c r="Z46"/>
  <c r="AA46"/>
  <c r="AC46"/>
  <c r="Z47"/>
  <c r="AA47"/>
  <c r="AC47"/>
  <c r="Z48"/>
  <c r="AA48"/>
  <c r="AC48"/>
  <c r="Z49"/>
  <c r="AA49"/>
  <c r="AC49"/>
  <c r="AC10"/>
  <c r="Z10"/>
  <c r="D10" i="20"/>
  <c r="AK30" i="3"/>
  <c r="AK31"/>
  <c r="AE17"/>
  <c r="AK32"/>
  <c r="AK33"/>
  <c r="M9" i="2"/>
  <c r="J2" i="21"/>
  <c r="AE18" i="3"/>
  <c r="AE21"/>
  <c r="AE20"/>
  <c r="AE12"/>
  <c r="AE14"/>
  <c r="AE15"/>
  <c r="AE13"/>
  <c r="AE16"/>
  <c r="AE19"/>
  <c r="AE11"/>
  <c r="I6" i="2"/>
  <c r="AG27"/>
  <c r="I35"/>
  <c r="U35"/>
  <c r="AH9"/>
  <c r="L25"/>
  <c r="B11"/>
  <c r="AF19"/>
  <c r="AB9"/>
  <c r="F25"/>
  <c r="AG29"/>
  <c r="B9"/>
  <c r="M17"/>
  <c r="J25"/>
  <c r="Q9"/>
  <c r="AB11"/>
  <c r="J9"/>
  <c r="F29"/>
  <c r="Q15"/>
  <c r="AE6"/>
  <c r="J19"/>
  <c r="O19"/>
  <c r="M21"/>
  <c r="AB6"/>
  <c r="B27"/>
  <c r="T35"/>
  <c r="O35"/>
  <c r="P23"/>
  <c r="B31"/>
  <c r="T23"/>
  <c r="P39"/>
  <c r="R35"/>
  <c r="M27"/>
  <c r="AD31"/>
  <c r="H39"/>
  <c r="U31"/>
  <c r="P27"/>
  <c r="F6"/>
  <c r="H6"/>
  <c r="R6"/>
  <c r="B15"/>
  <c r="M15"/>
  <c r="P11"/>
  <c r="J6"/>
  <c r="T6"/>
  <c r="G6"/>
  <c r="L19"/>
  <c r="J11"/>
  <c r="A15"/>
  <c r="AK23" i="3" s="1"/>
  <c r="B6" i="2"/>
  <c r="M6"/>
  <c r="V6"/>
  <c r="L6"/>
  <c r="U15"/>
  <c r="A6"/>
  <c r="AK14" i="3" s="1"/>
  <c r="H29" i="2"/>
  <c r="P29"/>
  <c r="Q29"/>
  <c r="AB21"/>
  <c r="F21"/>
  <c r="H21"/>
  <c r="G21"/>
  <c r="P21"/>
  <c r="I8"/>
  <c r="I9"/>
  <c r="AF9"/>
  <c r="AA9"/>
  <c r="AC9"/>
  <c r="U9"/>
  <c r="S9"/>
  <c r="T9"/>
  <c r="F9"/>
  <c r="H9"/>
  <c r="G9"/>
  <c r="P9"/>
  <c r="AD9"/>
  <c r="L9"/>
  <c r="AH33"/>
  <c r="AA25"/>
  <c r="A25"/>
  <c r="AE33" i="3"/>
  <c r="G25" i="2"/>
  <c r="P25"/>
  <c r="H25"/>
  <c r="M25"/>
  <c r="Q25"/>
  <c r="V25"/>
  <c r="B25"/>
  <c r="L17"/>
  <c r="T17"/>
  <c r="M13"/>
  <c r="B13"/>
  <c r="AB13"/>
  <c r="T13"/>
  <c r="J13"/>
  <c r="Q4"/>
  <c r="B17"/>
  <c r="T21"/>
  <c r="R25"/>
  <c r="T29"/>
  <c r="Q13"/>
  <c r="S25"/>
  <c r="H41"/>
  <c r="H4"/>
  <c r="F13"/>
  <c r="H13"/>
  <c r="B21"/>
  <c r="T25"/>
  <c r="J37"/>
  <c r="G22"/>
  <c r="I40"/>
  <c r="AE48" i="3"/>
  <c r="M34" i="2"/>
  <c r="AB5"/>
  <c r="P14"/>
  <c r="P22"/>
  <c r="F30"/>
  <c r="H30"/>
  <c r="Q34"/>
  <c r="F26"/>
  <c r="H26"/>
  <c r="AH30"/>
  <c r="L30"/>
  <c r="G30"/>
  <c r="U5"/>
  <c r="L5"/>
  <c r="F10"/>
  <c r="H10"/>
  <c r="F14"/>
  <c r="H14"/>
  <c r="F22"/>
  <c r="H22"/>
  <c r="J26"/>
  <c r="T26"/>
  <c r="J30"/>
  <c r="T30"/>
  <c r="B34"/>
  <c r="P38"/>
  <c r="F5"/>
  <c r="U14"/>
  <c r="Q30"/>
  <c r="L38"/>
  <c r="AB34"/>
  <c r="G34"/>
  <c r="U34"/>
  <c r="J34"/>
  <c r="Q22"/>
  <c r="I22"/>
  <c r="A22"/>
  <c r="AE30" i="3" s="1"/>
  <c r="L22" i="2"/>
  <c r="AD10"/>
  <c r="Q10"/>
  <c r="L10"/>
  <c r="AF14"/>
  <c r="J10"/>
  <c r="J14"/>
  <c r="T14"/>
  <c r="J22"/>
  <c r="T22"/>
  <c r="B26"/>
  <c r="M26"/>
  <c r="B30"/>
  <c r="M30"/>
  <c r="M38"/>
  <c r="U30"/>
  <c r="I34"/>
  <c r="I38"/>
  <c r="O38"/>
  <c r="G38"/>
  <c r="U38"/>
  <c r="J38"/>
  <c r="T38"/>
  <c r="Q26"/>
  <c r="L26"/>
  <c r="Q14"/>
  <c r="AG14"/>
  <c r="L14"/>
  <c r="B10"/>
  <c r="M10"/>
  <c r="B14"/>
  <c r="M14"/>
  <c r="B22"/>
  <c r="M22"/>
  <c r="V22"/>
  <c r="P26"/>
  <c r="P30"/>
  <c r="F34"/>
  <c r="H34"/>
  <c r="F38"/>
  <c r="H38"/>
  <c r="U10"/>
  <c r="U26"/>
  <c r="L34"/>
  <c r="AH38"/>
  <c r="AE14"/>
  <c r="B16"/>
  <c r="J32"/>
  <c r="J7"/>
  <c r="AB39"/>
  <c r="AH39"/>
  <c r="G39"/>
  <c r="AE39"/>
  <c r="AC39"/>
  <c r="AD39"/>
  <c r="M39"/>
  <c r="L39"/>
  <c r="AA35"/>
  <c r="AC35"/>
  <c r="A35"/>
  <c r="AE43" i="3"/>
  <c r="AF35" i="2"/>
  <c r="AH35"/>
  <c r="AE35"/>
  <c r="AD35"/>
  <c r="M35"/>
  <c r="AG35"/>
  <c r="AB31"/>
  <c r="AC31"/>
  <c r="AH31"/>
  <c r="L31"/>
  <c r="F31"/>
  <c r="H31"/>
  <c r="T31"/>
  <c r="AA31"/>
  <c r="Q31"/>
  <c r="P31"/>
  <c r="I31"/>
  <c r="A31"/>
  <c r="AE39" i="3" s="1"/>
  <c r="AH27" i="2"/>
  <c r="J27"/>
  <c r="AF27"/>
  <c r="AC27"/>
  <c r="T27"/>
  <c r="I27"/>
  <c r="A27"/>
  <c r="AE35" i="3" s="1"/>
  <c r="Q27" i="2"/>
  <c r="AF23"/>
  <c r="H23"/>
  <c r="AG23"/>
  <c r="G23"/>
  <c r="AE23"/>
  <c r="Q23"/>
  <c r="AH23"/>
  <c r="AD23"/>
  <c r="L23"/>
  <c r="AC23"/>
  <c r="I23"/>
  <c r="A23"/>
  <c r="AE31" i="3" s="1"/>
  <c r="AA19" i="2"/>
  <c r="AC19"/>
  <c r="AH19"/>
  <c r="AE19"/>
  <c r="AB19"/>
  <c r="M19"/>
  <c r="F19"/>
  <c r="H19"/>
  <c r="V19"/>
  <c r="AF15"/>
  <c r="AG15"/>
  <c r="AB15"/>
  <c r="AD15"/>
  <c r="G15"/>
  <c r="P15"/>
  <c r="AA15"/>
  <c r="AH15"/>
  <c r="L15"/>
  <c r="T15"/>
  <c r="V15"/>
  <c r="AA11"/>
  <c r="AG11"/>
  <c r="AC11"/>
  <c r="I11"/>
  <c r="A11"/>
  <c r="AK19" i="3" s="1"/>
  <c r="AH11" i="2"/>
  <c r="G11"/>
  <c r="F11"/>
  <c r="H11"/>
  <c r="T11"/>
  <c r="AD11"/>
  <c r="U11"/>
  <c r="AA6"/>
  <c r="AF6"/>
  <c r="AD6"/>
  <c r="AG6"/>
  <c r="AH6"/>
  <c r="S6"/>
  <c r="AC6"/>
  <c r="AC2"/>
  <c r="AB3"/>
  <c r="M16"/>
  <c r="J24"/>
  <c r="M40"/>
  <c r="Q6"/>
  <c r="B19"/>
  <c r="B35"/>
  <c r="P19"/>
  <c r="S35"/>
  <c r="U19"/>
  <c r="G35"/>
  <c r="T39"/>
  <c r="O31"/>
  <c r="J15"/>
  <c r="M31"/>
  <c r="G31"/>
  <c r="G27"/>
  <c r="F35"/>
  <c r="H35"/>
  <c r="L27"/>
  <c r="O15"/>
  <c r="F27"/>
  <c r="H27"/>
  <c r="Q39"/>
  <c r="Q11"/>
  <c r="AG19"/>
  <c r="V35"/>
  <c r="O23"/>
  <c r="AE27"/>
  <c r="AH32"/>
  <c r="P20"/>
  <c r="F12"/>
  <c r="H12"/>
  <c r="T24"/>
  <c r="B40"/>
  <c r="U6"/>
  <c r="B23"/>
  <c r="B39"/>
  <c r="T19"/>
  <c r="J35"/>
  <c r="O6"/>
  <c r="G19"/>
  <c r="J23"/>
  <c r="L35"/>
  <c r="F15"/>
  <c r="H15"/>
  <c r="U39"/>
  <c r="M11"/>
  <c r="U27"/>
  <c r="M23"/>
  <c r="I39"/>
  <c r="A39"/>
  <c r="AE47" i="3" s="1"/>
  <c r="U23" i="2"/>
  <c r="AG39"/>
  <c r="AD19"/>
  <c r="AB35"/>
  <c r="AA39"/>
  <c r="AB36"/>
  <c r="AD36"/>
  <c r="AA36"/>
  <c r="AH36"/>
  <c r="G36"/>
  <c r="AC36"/>
  <c r="I36"/>
  <c r="A36"/>
  <c r="AE44" i="3"/>
  <c r="Q36" i="2"/>
  <c r="AG36"/>
  <c r="L36"/>
  <c r="U36"/>
  <c r="AE20"/>
  <c r="AF20"/>
  <c r="AG20"/>
  <c r="AA20"/>
  <c r="AB20"/>
  <c r="AH20"/>
  <c r="G20"/>
  <c r="AD20"/>
  <c r="U20"/>
  <c r="AC20"/>
  <c r="Q20"/>
  <c r="L20"/>
  <c r="I20"/>
  <c r="A20"/>
  <c r="AK28" i="3"/>
  <c r="O20" i="2"/>
  <c r="AA3"/>
  <c r="AH3"/>
  <c r="AC3"/>
  <c r="Q3"/>
  <c r="L3"/>
  <c r="T3"/>
  <c r="AG3"/>
  <c r="U3"/>
  <c r="AD3"/>
  <c r="I3"/>
  <c r="A3" s="1"/>
  <c r="AK11" i="3" s="1"/>
  <c r="B3" i="2"/>
  <c r="P3"/>
  <c r="V3"/>
  <c r="M3"/>
  <c r="B24"/>
  <c r="M24"/>
  <c r="B32"/>
  <c r="J40"/>
  <c r="G32"/>
  <c r="AC40"/>
  <c r="AG40"/>
  <c r="AE40"/>
  <c r="AF40"/>
  <c r="AH40"/>
  <c r="AA40"/>
  <c r="AB40"/>
  <c r="AD40"/>
  <c r="G40"/>
  <c r="L40"/>
  <c r="U40"/>
  <c r="AE28"/>
  <c r="I28"/>
  <c r="A28"/>
  <c r="AE36" i="3"/>
  <c r="AC28" i="2"/>
  <c r="AF28"/>
  <c r="AG28"/>
  <c r="Q28"/>
  <c r="AD28"/>
  <c r="AH28"/>
  <c r="G28"/>
  <c r="S28"/>
  <c r="L28"/>
  <c r="AD16"/>
  <c r="AG16"/>
  <c r="U16"/>
  <c r="AE16"/>
  <c r="AH16"/>
  <c r="AC16"/>
  <c r="I16"/>
  <c r="V16"/>
  <c r="Q16"/>
  <c r="L16"/>
  <c r="G16"/>
  <c r="AG7"/>
  <c r="AA7"/>
  <c r="AH7"/>
  <c r="U7"/>
  <c r="T7"/>
  <c r="AD7"/>
  <c r="I7"/>
  <c r="A7"/>
  <c r="AK15" i="3" s="1"/>
  <c r="Q7" i="2"/>
  <c r="L7"/>
  <c r="B7"/>
  <c r="AC7"/>
  <c r="G7"/>
  <c r="P7"/>
  <c r="AF12"/>
  <c r="R20"/>
  <c r="F28"/>
  <c r="H28"/>
  <c r="M32"/>
  <c r="F36"/>
  <c r="H36"/>
  <c r="T40"/>
  <c r="B12"/>
  <c r="M12"/>
  <c r="F16"/>
  <c r="H16"/>
  <c r="R16"/>
  <c r="J20"/>
  <c r="T20"/>
  <c r="P24"/>
  <c r="J28"/>
  <c r="T28"/>
  <c r="P32"/>
  <c r="J36"/>
  <c r="T36"/>
  <c r="M7"/>
  <c r="AD32"/>
  <c r="AC32"/>
  <c r="I32"/>
  <c r="A32"/>
  <c r="AE40" i="3" s="1"/>
  <c r="L32" i="2"/>
  <c r="AG32"/>
  <c r="Q32"/>
  <c r="AA32"/>
  <c r="AB32"/>
  <c r="U32"/>
  <c r="AD24"/>
  <c r="AH24"/>
  <c r="AE24"/>
  <c r="AF24"/>
  <c r="AG24"/>
  <c r="I24"/>
  <c r="A24"/>
  <c r="AE32" i="3"/>
  <c r="L24" i="2"/>
  <c r="AC24"/>
  <c r="G24"/>
  <c r="U24"/>
  <c r="AE12"/>
  <c r="AG12"/>
  <c r="AD12"/>
  <c r="I12"/>
  <c r="V12"/>
  <c r="L12"/>
  <c r="AH12"/>
  <c r="O12"/>
  <c r="U12"/>
  <c r="AC12"/>
  <c r="G12"/>
  <c r="J12"/>
  <c r="T12"/>
  <c r="P16"/>
  <c r="F20"/>
  <c r="H20"/>
  <c r="V24"/>
  <c r="S3"/>
  <c r="AB7"/>
  <c r="F3"/>
  <c r="H3" s="1"/>
  <c r="G3"/>
  <c r="P12"/>
  <c r="J16"/>
  <c r="T16"/>
  <c r="B20"/>
  <c r="M20"/>
  <c r="V20"/>
  <c r="F24"/>
  <c r="H24"/>
  <c r="B28"/>
  <c r="M28"/>
  <c r="V28"/>
  <c r="F32"/>
  <c r="H32"/>
  <c r="B36"/>
  <c r="M36"/>
  <c r="P40"/>
  <c r="F40"/>
  <c r="H40"/>
  <c r="Q12"/>
  <c r="F7"/>
  <c r="H7"/>
  <c r="AF16"/>
  <c r="AA16"/>
  <c r="G41"/>
  <c r="M41"/>
  <c r="AH41"/>
  <c r="AE41"/>
  <c r="AB41"/>
  <c r="I41"/>
  <c r="AF41"/>
  <c r="I37"/>
  <c r="R37"/>
  <c r="AA37"/>
  <c r="AB37"/>
  <c r="G37"/>
  <c r="AD37"/>
  <c r="B37"/>
  <c r="AG33"/>
  <c r="AC33"/>
  <c r="U33"/>
  <c r="M33"/>
  <c r="B33"/>
  <c r="AE29"/>
  <c r="U29"/>
  <c r="AC29"/>
  <c r="G29"/>
  <c r="AH29"/>
  <c r="L29"/>
  <c r="AF29"/>
  <c r="AD29"/>
  <c r="I29"/>
  <c r="A29"/>
  <c r="AE37" i="3" s="1"/>
  <c r="M29" i="2"/>
  <c r="B29"/>
  <c r="AB25"/>
  <c r="AG25"/>
  <c r="AC25"/>
  <c r="AE25"/>
  <c r="AD25"/>
  <c r="AF25"/>
  <c r="AH25"/>
  <c r="O25"/>
  <c r="U25"/>
  <c r="AE21"/>
  <c r="AH21"/>
  <c r="Q21"/>
  <c r="AA21"/>
  <c r="U21"/>
  <c r="AD21"/>
  <c r="AF21"/>
  <c r="AG21"/>
  <c r="L21"/>
  <c r="I21"/>
  <c r="A21"/>
  <c r="AK29" i="3" s="1"/>
  <c r="AC21" i="2"/>
  <c r="G17"/>
  <c r="AC17"/>
  <c r="I17"/>
  <c r="R17"/>
  <c r="AB17"/>
  <c r="AH17"/>
  <c r="AD17"/>
  <c r="U17"/>
  <c r="AA17"/>
  <c r="AC13"/>
  <c r="L13"/>
  <c r="AA13"/>
  <c r="AH13"/>
  <c r="U13"/>
  <c r="AG13"/>
  <c r="AD13"/>
  <c r="G13"/>
  <c r="I13"/>
  <c r="A13"/>
  <c r="AK21" i="3" s="1"/>
  <c r="AE8" i="2"/>
  <c r="AD8"/>
  <c r="Q8"/>
  <c r="AH4"/>
  <c r="AE4"/>
  <c r="T4"/>
  <c r="A4"/>
  <c r="AK12" i="3" s="1"/>
  <c r="AA38" i="2"/>
  <c r="AB38"/>
  <c r="AD38"/>
  <c r="S38"/>
  <c r="AC38"/>
  <c r="AD34"/>
  <c r="AG34"/>
  <c r="AA34"/>
  <c r="AH34"/>
  <c r="AG30"/>
  <c r="AC30"/>
  <c r="AF30"/>
  <c r="AD30"/>
  <c r="AF26"/>
  <c r="AD26"/>
  <c r="AE26"/>
  <c r="AH26"/>
  <c r="AG26"/>
  <c r="AA22"/>
  <c r="AG22"/>
  <c r="AB22"/>
  <c r="AC22"/>
  <c r="S22"/>
  <c r="AF22"/>
  <c r="AD22"/>
  <c r="AE18"/>
  <c r="AG18"/>
  <c r="AC14"/>
  <c r="AH14"/>
  <c r="I14"/>
  <c r="A14"/>
  <c r="AK22" i="3" s="1"/>
  <c r="AD14" i="2"/>
  <c r="AF10"/>
  <c r="AG10"/>
  <c r="AE10"/>
  <c r="AC10"/>
  <c r="AA5"/>
  <c r="S34"/>
  <c r="G5"/>
  <c r="T5"/>
  <c r="I10"/>
  <c r="V10"/>
  <c r="I26"/>
  <c r="A26"/>
  <c r="AE34" i="3" s="1"/>
  <c r="AC18" i="2"/>
  <c r="AC34"/>
  <c r="AH22"/>
  <c r="AB18"/>
  <c r="AE22"/>
  <c r="I30"/>
  <c r="AB30"/>
  <c r="AG38"/>
  <c r="AG5"/>
  <c r="AC26"/>
  <c r="AE30"/>
  <c r="AB16"/>
  <c r="AB12"/>
  <c r="AF34"/>
  <c r="AE17"/>
  <c r="AE34"/>
  <c r="A17"/>
  <c r="AK25" i="3" s="1"/>
  <c r="A19" i="2"/>
  <c r="AK27" i="3"/>
  <c r="A34" i="2"/>
  <c r="AE42" i="3" s="1"/>
  <c r="AF3" i="2"/>
  <c r="R15"/>
  <c r="O14"/>
  <c r="S14"/>
  <c r="AA14"/>
  <c r="R32"/>
  <c r="AE15"/>
  <c r="R19"/>
  <c r="S12"/>
  <c r="O7"/>
  <c r="O28"/>
  <c r="V11"/>
  <c r="O9"/>
  <c r="AA26"/>
  <c r="A38"/>
  <c r="AE46" i="3" s="1"/>
  <c r="S7" i="2"/>
  <c r="AE7"/>
  <c r="AE3"/>
  <c r="R11"/>
  <c r="AA30"/>
  <c r="R40"/>
  <c r="AF38"/>
  <c r="AB24"/>
  <c r="V7"/>
  <c r="O11"/>
  <c r="AB23"/>
  <c r="R34"/>
  <c r="V14"/>
  <c r="R10"/>
  <c r="S4"/>
  <c r="R29"/>
  <c r="S21"/>
  <c r="AA24"/>
  <c r="V17"/>
  <c r="S11"/>
  <c r="AB29"/>
  <c r="R24"/>
  <c r="AF7"/>
  <c r="R7"/>
  <c r="O16"/>
  <c r="AF31"/>
  <c r="S26"/>
  <c r="S13"/>
  <c r="S23"/>
  <c r="AA10"/>
  <c r="AE13"/>
  <c r="O21"/>
  <c r="O24"/>
  <c r="AA12"/>
  <c r="AF32"/>
  <c r="R3"/>
  <c r="R28"/>
  <c r="A16"/>
  <c r="AK24" i="3" s="1"/>
  <c r="S16" i="2"/>
  <c r="AA28"/>
  <c r="AB28"/>
  <c r="V23"/>
  <c r="V31"/>
  <c r="AB14"/>
  <c r="V30"/>
  <c r="O34"/>
  <c r="S30"/>
  <c r="R30"/>
  <c r="S20"/>
  <c r="A37"/>
  <c r="AE45" i="3" s="1"/>
  <c r="A30" i="2"/>
  <c r="AE38" i="3" s="1"/>
  <c r="O30" i="2"/>
  <c r="AF17"/>
  <c r="AA29"/>
  <c r="A41"/>
  <c r="AE49" i="3" s="1"/>
  <c r="O41" i="2"/>
  <c r="S24"/>
  <c r="O32"/>
  <c r="AE32"/>
  <c r="V32"/>
  <c r="R36"/>
  <c r="AF36"/>
  <c r="AE36"/>
  <c r="R27"/>
  <c r="V40"/>
  <c r="R23"/>
  <c r="AB27"/>
  <c r="R31"/>
  <c r="AE38"/>
  <c r="O10"/>
  <c r="A10"/>
  <c r="AK18" i="3"/>
  <c r="S10" i="2"/>
  <c r="AB10"/>
  <c r="V21"/>
  <c r="S29"/>
  <c r="O29"/>
  <c r="S15"/>
  <c r="S31"/>
  <c r="AB26"/>
  <c r="AA8"/>
  <c r="O17"/>
  <c r="S17"/>
  <c r="V29"/>
  <c r="AE33"/>
  <c r="V37"/>
  <c r="AF37"/>
  <c r="AE37"/>
  <c r="R41"/>
  <c r="V36"/>
  <c r="A12"/>
  <c r="AK20" i="3"/>
  <c r="R12" i="2"/>
  <c r="S32"/>
  <c r="O40"/>
  <c r="S40"/>
  <c r="O3"/>
  <c r="V39"/>
  <c r="S27"/>
  <c r="O27"/>
  <c r="AA27"/>
  <c r="AE31"/>
  <c r="R39"/>
  <c r="R38"/>
  <c r="R14"/>
  <c r="S5"/>
  <c r="AF13"/>
  <c r="O13"/>
  <c r="V41"/>
  <c r="V9"/>
  <c r="R21"/>
  <c r="S39"/>
  <c r="R13"/>
  <c r="AK16" i="3"/>
  <c r="O8" i="2"/>
  <c r="AB8"/>
  <c r="V8"/>
  <c r="S33"/>
  <c r="AF33"/>
  <c r="O36"/>
  <c r="S36"/>
  <c r="V27"/>
  <c r="O39"/>
  <c r="O26"/>
  <c r="V26"/>
  <c r="R22"/>
  <c r="V38"/>
  <c r="O22"/>
  <c r="R26"/>
  <c r="V13"/>
  <c r="A9"/>
  <c r="AK17" i="3" s="1"/>
  <c r="R9" i="2"/>
  <c r="AE9"/>
  <c r="AE11"/>
  <c r="AF11"/>
  <c r="AA23"/>
  <c r="O2" l="1"/>
  <c r="AG2"/>
  <c r="U28"/>
  <c r="I2"/>
  <c r="A2" s="1"/>
  <c r="AE2"/>
  <c r="L2"/>
  <c r="R4"/>
  <c r="AB4"/>
  <c r="I4"/>
  <c r="AD4"/>
  <c r="P4"/>
  <c r="S2"/>
  <c r="AA4"/>
  <c r="V4"/>
  <c r="O4"/>
  <c r="U4"/>
  <c r="AG4"/>
  <c r="AC4"/>
  <c r="G50" i="3"/>
  <c r="C21" i="17" s="1"/>
  <c r="G20" s="1"/>
  <c r="AQ9" i="3"/>
  <c r="O8" i="5" s="1"/>
  <c r="AD2" i="2"/>
  <c r="B2"/>
  <c r="G2"/>
  <c r="F2"/>
  <c r="H2" s="1"/>
  <c r="Q2"/>
  <c r="P2"/>
  <c r="R2"/>
  <c r="AA2"/>
  <c r="J2"/>
  <c r="M2"/>
  <c r="V2"/>
  <c r="AB2"/>
  <c r="AH2"/>
  <c r="AF2"/>
  <c r="U2"/>
  <c r="L16" i="17"/>
  <c r="C14" s="1"/>
  <c r="L15"/>
  <c r="AS9" i="3"/>
  <c r="U12" i="5" s="1"/>
  <c r="W12" s="1"/>
  <c r="AM9" i="3"/>
  <c r="C13" i="5" s="1"/>
  <c r="E13" s="1"/>
  <c r="O15"/>
  <c r="Q15" s="1"/>
  <c r="AO9" i="3"/>
  <c r="Q41" i="2"/>
  <c r="B41"/>
  <c r="S41"/>
  <c r="AC41"/>
  <c r="U41"/>
  <c r="AG41"/>
  <c r="J41"/>
  <c r="P41"/>
  <c r="T41"/>
  <c r="L41"/>
  <c r="AA41"/>
  <c r="AD41"/>
  <c r="F41"/>
  <c r="T37"/>
  <c r="P37"/>
  <c r="H37"/>
  <c r="AG37"/>
  <c r="L37"/>
  <c r="AC37"/>
  <c r="O37"/>
  <c r="S37"/>
  <c r="Q37"/>
  <c r="U37"/>
  <c r="AH37"/>
  <c r="M37"/>
  <c r="F37"/>
  <c r="P33"/>
  <c r="J33"/>
  <c r="L33"/>
  <c r="H33"/>
  <c r="AB33"/>
  <c r="I33"/>
  <c r="AD33"/>
  <c r="AA33"/>
  <c r="A33"/>
  <c r="AE41" i="3" s="1"/>
  <c r="G33" i="2"/>
  <c r="V33"/>
  <c r="O33"/>
  <c r="Q33"/>
  <c r="R33"/>
  <c r="T33"/>
  <c r="T18"/>
  <c r="I18"/>
  <c r="O18"/>
  <c r="M18"/>
  <c r="A18"/>
  <c r="AK26" i="3" s="1"/>
  <c r="S18" i="2"/>
  <c r="U18"/>
  <c r="AF18"/>
  <c r="AA18"/>
  <c r="F18"/>
  <c r="Q18"/>
  <c r="V18"/>
  <c r="P18"/>
  <c r="AH18"/>
  <c r="AD18"/>
  <c r="H18"/>
  <c r="L18"/>
  <c r="J18"/>
  <c r="B18"/>
  <c r="G18"/>
  <c r="R18"/>
  <c r="M8"/>
  <c r="J8"/>
  <c r="R8"/>
  <c r="F8"/>
  <c r="AF8"/>
  <c r="H8"/>
  <c r="AC8"/>
  <c r="AG8"/>
  <c r="A8"/>
  <c r="S8"/>
  <c r="G8"/>
  <c r="L8"/>
  <c r="AH8"/>
  <c r="B8"/>
  <c r="T8"/>
  <c r="U8"/>
  <c r="P8"/>
  <c r="Q5"/>
  <c r="M5"/>
  <c r="H5"/>
  <c r="P5"/>
  <c r="I5"/>
  <c r="AD5"/>
  <c r="A5"/>
  <c r="AK13" i="3" s="1"/>
  <c r="AE5" i="2"/>
  <c r="V5"/>
  <c r="J5"/>
  <c r="AF5"/>
  <c r="B5"/>
  <c r="R5"/>
  <c r="AC5"/>
  <c r="AH5"/>
  <c r="O5"/>
  <c r="F17"/>
  <c r="AG17"/>
  <c r="P17"/>
  <c r="L4"/>
  <c r="B4"/>
  <c r="AF4"/>
  <c r="F4"/>
  <c r="AF39"/>
  <c r="J39"/>
  <c r="F39"/>
  <c r="Q35"/>
  <c r="P35"/>
  <c r="AG31"/>
  <c r="J31"/>
  <c r="A40"/>
  <c r="H17"/>
  <c r="Q17"/>
  <c r="J4"/>
  <c r="J17"/>
  <c r="M4"/>
  <c r="B38"/>
  <c r="Q38"/>
  <c r="T34"/>
  <c r="V34"/>
  <c r="P34"/>
  <c r="I19"/>
  <c r="S19"/>
  <c r="Q19"/>
  <c r="AH10"/>
  <c r="T10"/>
  <c r="G10"/>
  <c r="P10"/>
  <c r="AE10" i="3" l="1"/>
  <c r="AK10"/>
  <c r="O11" i="5"/>
  <c r="Q11" s="1"/>
  <c r="O14"/>
  <c r="Q14" s="1"/>
  <c r="O10"/>
  <c r="A20" i="19" s="1"/>
  <c r="O9" i="5"/>
  <c r="A50" i="22" s="1"/>
  <c r="R16" i="5"/>
  <c r="G16" i="17" s="1"/>
  <c r="O13" i="5"/>
  <c r="Q13" s="1"/>
  <c r="O12"/>
  <c r="A22" i="19" s="1"/>
  <c r="C22" s="1"/>
  <c r="A18"/>
  <c r="P8" i="5"/>
  <c r="B49" i="22" s="1"/>
  <c r="A49"/>
  <c r="X16" i="5"/>
  <c r="G17" i="17" s="1"/>
  <c r="Q8" i="5"/>
  <c r="U9"/>
  <c r="W9" s="1"/>
  <c r="U8"/>
  <c r="W8" s="1"/>
  <c r="U11"/>
  <c r="N52" i="22" s="1"/>
  <c r="U14" i="5"/>
  <c r="W14" s="1"/>
  <c r="U13"/>
  <c r="W13" s="1"/>
  <c r="U10"/>
  <c r="W10" s="1"/>
  <c r="U15"/>
  <c r="W15" s="1"/>
  <c r="C15"/>
  <c r="A9" i="19" s="1"/>
  <c r="C11" i="5"/>
  <c r="A14" i="22" s="1"/>
  <c r="C10" i="5"/>
  <c r="A4" i="19" s="1"/>
  <c r="F16" i="5"/>
  <c r="C16" i="17" s="1"/>
  <c r="C9" i="5"/>
  <c r="D9" s="1"/>
  <c r="B12" i="22" s="1"/>
  <c r="C14" i="5"/>
  <c r="E14" s="1"/>
  <c r="C8"/>
  <c r="E8" s="1"/>
  <c r="C12"/>
  <c r="A15" i="22" s="1"/>
  <c r="P15" i="5"/>
  <c r="B56" i="22" s="1"/>
  <c r="A25" i="19"/>
  <c r="A56" i="22"/>
  <c r="Q10" i="5"/>
  <c r="A51" i="22"/>
  <c r="V12" i="5"/>
  <c r="O53" i="22" s="1"/>
  <c r="N53"/>
  <c r="A30" i="19"/>
  <c r="L16" i="5"/>
  <c r="C17" i="17" s="1"/>
  <c r="I13" i="5"/>
  <c r="I14"/>
  <c r="I15"/>
  <c r="I9"/>
  <c r="I12"/>
  <c r="I11"/>
  <c r="I8"/>
  <c r="I10"/>
  <c r="D22" i="19"/>
  <c r="B22"/>
  <c r="J22"/>
  <c r="K22"/>
  <c r="A21"/>
  <c r="A55" i="22"/>
  <c r="A16"/>
  <c r="A7" i="19"/>
  <c r="D13" i="5"/>
  <c r="B16" i="22" s="1"/>
  <c r="A24" i="19" l="1"/>
  <c r="P14" i="5"/>
  <c r="B55" i="22" s="1"/>
  <c r="A52"/>
  <c r="P11" i="5"/>
  <c r="B52" i="22" s="1"/>
  <c r="L22" i="19"/>
  <c r="H22"/>
  <c r="P10" i="5"/>
  <c r="B51" i="22" s="1"/>
  <c r="P12" i="5"/>
  <c r="B53" i="22" s="1"/>
  <c r="I22" i="19"/>
  <c r="M22"/>
  <c r="A53" i="22"/>
  <c r="I53" s="1"/>
  <c r="A13"/>
  <c r="B28" s="1"/>
  <c r="P9" i="5"/>
  <c r="B50" i="22" s="1"/>
  <c r="Q9" i="5"/>
  <c r="A19" i="19"/>
  <c r="J19" s="1"/>
  <c r="Q12" i="5"/>
  <c r="A28" i="19"/>
  <c r="A2"/>
  <c r="L2" s="1"/>
  <c r="B68" i="22"/>
  <c r="P13" i="5"/>
  <c r="B54" i="22" s="1"/>
  <c r="A54"/>
  <c r="A23" i="19"/>
  <c r="D23" s="1"/>
  <c r="W11" i="5"/>
  <c r="A29" i="19"/>
  <c r="I29" s="1"/>
  <c r="V10" i="5"/>
  <c r="O51" i="22" s="1"/>
  <c r="D8" i="5"/>
  <c r="B11" i="22" s="1"/>
  <c r="E10" i="5"/>
  <c r="V11"/>
  <c r="O52" i="22" s="1"/>
  <c r="N51"/>
  <c r="A11"/>
  <c r="B26" s="1"/>
  <c r="D10" i="5"/>
  <c r="B13" i="22" s="1"/>
  <c r="E15" i="5"/>
  <c r="A3" i="19"/>
  <c r="A27"/>
  <c r="D27" s="1"/>
  <c r="D15" i="5"/>
  <c r="B18" i="22" s="1"/>
  <c r="E9" i="5"/>
  <c r="N50" i="22"/>
  <c r="V50" s="1"/>
  <c r="I49"/>
  <c r="B64"/>
  <c r="A18"/>
  <c r="I18" s="1"/>
  <c r="A12"/>
  <c r="B27" s="1"/>
  <c r="V9" i="5"/>
  <c r="O50" i="22" s="1"/>
  <c r="M18" i="19"/>
  <c r="L18"/>
  <c r="J18"/>
  <c r="D18"/>
  <c r="B18"/>
  <c r="K18"/>
  <c r="I18"/>
  <c r="H18"/>
  <c r="C18"/>
  <c r="D11" i="5"/>
  <c r="B14" i="22" s="1"/>
  <c r="A17"/>
  <c r="B32" s="1"/>
  <c r="A31" i="19"/>
  <c r="H31" s="1"/>
  <c r="N49" i="22"/>
  <c r="O64" s="1"/>
  <c r="N54"/>
  <c r="V54" s="1"/>
  <c r="V8" i="5"/>
  <c r="O49" i="22" s="1"/>
  <c r="V13" i="5"/>
  <c r="O54" i="22" s="1"/>
  <c r="A26" i="19"/>
  <c r="I26" s="1"/>
  <c r="A5"/>
  <c r="H5" s="1"/>
  <c r="D14" i="5"/>
  <c r="B17" i="22" s="1"/>
  <c r="E11" i="5"/>
  <c r="A8" i="19"/>
  <c r="H8" s="1"/>
  <c r="A32"/>
  <c r="K32" s="1"/>
  <c r="N55" i="22"/>
  <c r="V55" s="1"/>
  <c r="A33" i="19"/>
  <c r="K33" s="1"/>
  <c r="V14" i="5"/>
  <c r="O55" i="22" s="1"/>
  <c r="N56"/>
  <c r="O71" s="1"/>
  <c r="V15" i="5"/>
  <c r="O56" i="22" s="1"/>
  <c r="H27" i="19"/>
  <c r="D12" i="5"/>
  <c r="B15" i="22" s="1"/>
  <c r="E12" i="5"/>
  <c r="A6" i="19"/>
  <c r="B30" i="22"/>
  <c r="I15"/>
  <c r="I55"/>
  <c r="B70"/>
  <c r="L21" i="19"/>
  <c r="J21"/>
  <c r="K21"/>
  <c r="M21"/>
  <c r="B21"/>
  <c r="C21"/>
  <c r="H21"/>
  <c r="I21"/>
  <c r="D21"/>
  <c r="M28"/>
  <c r="I28"/>
  <c r="K28"/>
  <c r="C28"/>
  <c r="B28"/>
  <c r="L28"/>
  <c r="D28"/>
  <c r="J28"/>
  <c r="A13"/>
  <c r="N14" i="22"/>
  <c r="J11" i="5"/>
  <c r="O14" i="22" s="1"/>
  <c r="K11" i="5"/>
  <c r="J14"/>
  <c r="O17" i="22" s="1"/>
  <c r="A16" i="19"/>
  <c r="N17" i="22"/>
  <c r="K14" i="5"/>
  <c r="I11" i="22"/>
  <c r="K8" i="19"/>
  <c r="I54" i="22"/>
  <c r="B69"/>
  <c r="L25" i="19"/>
  <c r="J25"/>
  <c r="K25"/>
  <c r="M25"/>
  <c r="H25"/>
  <c r="B25"/>
  <c r="I25"/>
  <c r="D25"/>
  <c r="C25"/>
  <c r="L7"/>
  <c r="K7"/>
  <c r="I7"/>
  <c r="B7"/>
  <c r="J7"/>
  <c r="M7"/>
  <c r="H7"/>
  <c r="D7"/>
  <c r="C7"/>
  <c r="I9"/>
  <c r="J9"/>
  <c r="B9"/>
  <c r="M9"/>
  <c r="L9"/>
  <c r="H9"/>
  <c r="D9"/>
  <c r="C9"/>
  <c r="K9"/>
  <c r="J12" i="5"/>
  <c r="O15" i="22" s="1"/>
  <c r="A14" i="19"/>
  <c r="N15" i="22"/>
  <c r="K12" i="5"/>
  <c r="J13"/>
  <c r="O16" i="22" s="1"/>
  <c r="N16"/>
  <c r="A15" i="19"/>
  <c r="K13" i="5"/>
  <c r="D2" i="19"/>
  <c r="B2"/>
  <c r="K2"/>
  <c r="J2"/>
  <c r="M2"/>
  <c r="H3"/>
  <c r="J3"/>
  <c r="L3"/>
  <c r="B3"/>
  <c r="I3"/>
  <c r="D3"/>
  <c r="M3"/>
  <c r="K3"/>
  <c r="C3"/>
  <c r="M20"/>
  <c r="L20"/>
  <c r="K20"/>
  <c r="B20"/>
  <c r="J20"/>
  <c r="D20"/>
  <c r="I20"/>
  <c r="C20"/>
  <c r="I14" i="22"/>
  <c r="B29"/>
  <c r="D19" i="19"/>
  <c r="L19"/>
  <c r="I16" i="22"/>
  <c r="B31"/>
  <c r="B24" i="19"/>
  <c r="H24"/>
  <c r="J24"/>
  <c r="D24"/>
  <c r="L24"/>
  <c r="M24"/>
  <c r="I24"/>
  <c r="K24"/>
  <c r="C24"/>
  <c r="V51" i="22"/>
  <c r="O66"/>
  <c r="N13"/>
  <c r="A12" i="19"/>
  <c r="J10" i="5"/>
  <c r="O13" i="22" s="1"/>
  <c r="J9" i="5"/>
  <c r="O12" i="22" s="1"/>
  <c r="N12"/>
  <c r="A11" i="19"/>
  <c r="K9" i="5"/>
  <c r="I30" i="19"/>
  <c r="B30"/>
  <c r="J30"/>
  <c r="D30"/>
  <c r="C30"/>
  <c r="L30"/>
  <c r="H30"/>
  <c r="M30"/>
  <c r="K30"/>
  <c r="I23"/>
  <c r="J23"/>
  <c r="L23"/>
  <c r="H23"/>
  <c r="B66" i="22"/>
  <c r="I51"/>
  <c r="L4" i="19"/>
  <c r="C4"/>
  <c r="J4"/>
  <c r="H4"/>
  <c r="K4"/>
  <c r="M4"/>
  <c r="I4"/>
  <c r="B4"/>
  <c r="D4"/>
  <c r="O65" i="22"/>
  <c r="D31" i="19"/>
  <c r="D6"/>
  <c r="M6"/>
  <c r="L6"/>
  <c r="J6"/>
  <c r="B6"/>
  <c r="K6"/>
  <c r="C6"/>
  <c r="I6"/>
  <c r="H6"/>
  <c r="O67" i="22"/>
  <c r="V52"/>
  <c r="I52"/>
  <c r="B67"/>
  <c r="H28" i="19"/>
  <c r="A10"/>
  <c r="N11" i="22"/>
  <c r="J8" i="5"/>
  <c r="O11" i="22" s="1"/>
  <c r="K8" i="5"/>
  <c r="J15"/>
  <c r="O18" i="22" s="1"/>
  <c r="N18"/>
  <c r="A17" i="19"/>
  <c r="K15" i="5"/>
  <c r="K10"/>
  <c r="V53" i="22"/>
  <c r="O68"/>
  <c r="I12"/>
  <c r="H20" i="19"/>
  <c r="G51" i="3"/>
  <c r="C22" i="17" s="1"/>
  <c r="G21" s="1"/>
  <c r="G23" s="1"/>
  <c r="B71" i="22"/>
  <c r="I56"/>
  <c r="B65"/>
  <c r="I50"/>
  <c r="B8" i="19" l="1"/>
  <c r="C5"/>
  <c r="M23"/>
  <c r="C23"/>
  <c r="K23"/>
  <c r="B23"/>
  <c r="L27"/>
  <c r="L33"/>
  <c r="C2"/>
  <c r="I2"/>
  <c r="H2"/>
  <c r="B33" i="22"/>
  <c r="H32" i="19"/>
  <c r="B5"/>
  <c r="L5"/>
  <c r="J5"/>
  <c r="I32"/>
  <c r="O69" i="22"/>
  <c r="D5" i="19"/>
  <c r="I5"/>
  <c r="I13" i="22"/>
  <c r="V56"/>
  <c r="J8" i="19"/>
  <c r="M5"/>
  <c r="K5"/>
  <c r="C32"/>
  <c r="I31"/>
  <c r="M19"/>
  <c r="I19"/>
  <c r="M27"/>
  <c r="I27"/>
  <c r="H33"/>
  <c r="J31"/>
  <c r="B31"/>
  <c r="B19"/>
  <c r="K19"/>
  <c r="K27"/>
  <c r="B27"/>
  <c r="I33"/>
  <c r="H19"/>
  <c r="K31"/>
  <c r="C31"/>
  <c r="C19"/>
  <c r="J27"/>
  <c r="D33"/>
  <c r="B32"/>
  <c r="J32"/>
  <c r="M32"/>
  <c r="L32"/>
  <c r="D32"/>
  <c r="M8"/>
  <c r="D8"/>
  <c r="L29"/>
  <c r="L8"/>
  <c r="I8"/>
  <c r="C8"/>
  <c r="H26"/>
  <c r="B29"/>
  <c r="B33"/>
  <c r="C33"/>
  <c r="M33"/>
  <c r="D26"/>
  <c r="L31"/>
  <c r="M31"/>
  <c r="C27"/>
  <c r="J33"/>
  <c r="J26"/>
  <c r="C26"/>
  <c r="L26"/>
  <c r="C29"/>
  <c r="M29"/>
  <c r="D29"/>
  <c r="V49" i="22"/>
  <c r="M26" i="19"/>
  <c r="B26"/>
  <c r="J29"/>
  <c r="K29"/>
  <c r="H16"/>
  <c r="K26"/>
  <c r="H29"/>
  <c r="O70" i="22"/>
  <c r="I17"/>
  <c r="V16"/>
  <c r="O31"/>
  <c r="I14" i="19"/>
  <c r="B14"/>
  <c r="M14"/>
  <c r="K14"/>
  <c r="J14"/>
  <c r="H14"/>
  <c r="C14"/>
  <c r="L14"/>
  <c r="D14"/>
  <c r="B13"/>
  <c r="C13"/>
  <c r="D13"/>
  <c r="L13"/>
  <c r="M13"/>
  <c r="H13"/>
  <c r="J13"/>
  <c r="I13"/>
  <c r="K13"/>
  <c r="M17"/>
  <c r="B17"/>
  <c r="K17"/>
  <c r="L17"/>
  <c r="I17"/>
  <c r="D17"/>
  <c r="H17"/>
  <c r="C17"/>
  <c r="J17"/>
  <c r="O33" i="22"/>
  <c r="V18"/>
  <c r="V11"/>
  <c r="O26"/>
  <c r="D11" i="19"/>
  <c r="B11"/>
  <c r="J11"/>
  <c r="H11"/>
  <c r="K11"/>
  <c r="M11"/>
  <c r="I11"/>
  <c r="C11"/>
  <c r="L11"/>
  <c r="M12"/>
  <c r="L12"/>
  <c r="I12"/>
  <c r="D12"/>
  <c r="K12"/>
  <c r="J12"/>
  <c r="B12"/>
  <c r="H12"/>
  <c r="C12"/>
  <c r="V17" i="22"/>
  <c r="O32"/>
  <c r="D10" i="19"/>
  <c r="L10"/>
  <c r="M10"/>
  <c r="C10"/>
  <c r="K10"/>
  <c r="J10"/>
  <c r="H10"/>
  <c r="B10"/>
  <c r="I10"/>
  <c r="V12" i="22"/>
  <c r="O27"/>
  <c r="V13"/>
  <c r="O28"/>
  <c r="H15" i="19"/>
  <c r="M15"/>
  <c r="D15"/>
  <c r="I15"/>
  <c r="K15"/>
  <c r="L15"/>
  <c r="J15"/>
  <c r="B15"/>
  <c r="C15"/>
  <c r="O30" i="22"/>
  <c r="V15"/>
  <c r="J16" i="19"/>
  <c r="B16"/>
  <c r="M16"/>
  <c r="K16"/>
  <c r="D16"/>
  <c r="C16"/>
  <c r="I16"/>
  <c r="L16"/>
  <c r="O29" i="22"/>
  <c r="V14"/>
</calcChain>
</file>

<file path=xl/sharedStrings.xml><?xml version="1.0" encoding="utf-8"?>
<sst xmlns="http://schemas.openxmlformats.org/spreadsheetml/2006/main" count="2689" uniqueCount="384">
  <si>
    <t>ﾅﾝﾊﾞｰ</t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</si>
  <si>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</si>
  <si>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</si>
  <si>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</si>
  <si>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</si>
  <si>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</si>
  <si>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</si>
  <si>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</si>
  <si>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</si>
  <si>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</si>
  <si>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</si>
  <si>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</si>
  <si>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</si>
  <si>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</si>
  <si>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</si>
  <si>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</si>
  <si>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</si>
  <si>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</si>
  <si>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</si>
  <si>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</si>
  <si>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</si>
  <si>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</si>
  <si>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</si>
  <si>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</si>
  <si>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</si>
  <si>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</si>
  <si>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</si>
  <si>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</si>
  <si>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</si>
  <si>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</si>
  <si>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</si>
  <si>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</si>
  <si>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</si>
  <si>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</si>
  <si>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</si>
  <si>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</si>
  <si>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</si>
  <si>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</si>
  <si>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</si>
  <si>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</si>
  <si>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</si>
  <si>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</si>
  <si>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</si>
  <si>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</si>
  <si>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</si>
  <si>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例</t>
    <rPh sb="0" eb="1">
      <t>レイ</t>
    </rPh>
    <phoneticPr fontId="2"/>
  </si>
  <si>
    <t>西三　太郎</t>
    <rPh sb="0" eb="1">
      <t>セイ</t>
    </rPh>
    <rPh sb="1" eb="2">
      <t>サン</t>
    </rPh>
    <rPh sb="3" eb="5">
      <t>タロウ</t>
    </rPh>
    <phoneticPr fontId="2"/>
  </si>
  <si>
    <t>4X100mR</t>
    <phoneticPr fontId="2"/>
  </si>
  <si>
    <t>4X400mR</t>
    <phoneticPr fontId="2"/>
  </si>
  <si>
    <t>氏　名</t>
    <rPh sb="0" eb="1">
      <t>シ</t>
    </rPh>
    <rPh sb="2" eb="3">
      <t>メイ</t>
    </rPh>
    <phoneticPr fontId="2"/>
  </si>
  <si>
    <t>A4サイズ</t>
    <phoneticPr fontId="6"/>
  </si>
  <si>
    <t>男　　　子</t>
    <rPh sb="0" eb="1">
      <t>オトコ</t>
    </rPh>
    <rPh sb="4" eb="5">
      <t>コ</t>
    </rPh>
    <phoneticPr fontId="6"/>
  </si>
  <si>
    <t>種　　目</t>
    <rPh sb="0" eb="1">
      <t>タネ</t>
    </rPh>
    <rPh sb="3" eb="4">
      <t>メ</t>
    </rPh>
    <phoneticPr fontId="6"/>
  </si>
  <si>
    <t>申込数</t>
    <rPh sb="0" eb="2">
      <t>モウシコミ</t>
    </rPh>
    <rPh sb="2" eb="3">
      <t>スウ</t>
    </rPh>
    <phoneticPr fontId="6"/>
  </si>
  <si>
    <t>種　　　目</t>
    <rPh sb="0" eb="1">
      <t>タネ</t>
    </rPh>
    <rPh sb="4" eb="5">
      <t>メ</t>
    </rPh>
    <phoneticPr fontId="6"/>
  </si>
  <si>
    <t>男種目</t>
    <rPh sb="0" eb="3">
      <t>オトコシュモク</t>
    </rPh>
    <phoneticPr fontId="6"/>
  </si>
  <si>
    <t>女種目</t>
    <rPh sb="0" eb="1">
      <t>オンナ</t>
    </rPh>
    <rPh sb="1" eb="3">
      <t>シュモク</t>
    </rPh>
    <phoneticPr fontId="6"/>
  </si>
  <si>
    <t>４×１００ｍＲ</t>
    <phoneticPr fontId="6"/>
  </si>
  <si>
    <t>４×４００ｍＲ</t>
    <phoneticPr fontId="6"/>
  </si>
  <si>
    <t>参　　加　　料</t>
    <rPh sb="0" eb="1">
      <t>サン</t>
    </rPh>
    <rPh sb="3" eb="4">
      <t>カ</t>
    </rPh>
    <rPh sb="6" eb="7">
      <t>リョウ</t>
    </rPh>
    <phoneticPr fontId="6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</si>
  <si>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6"/>
  </si>
  <si>
    <t>女</t>
    <rPh sb="0" eb="1">
      <t>オンナ</t>
    </rPh>
    <phoneticPr fontId="2"/>
  </si>
  <si>
    <t>男</t>
    <rPh sb="0" eb="1">
      <t>オトコ</t>
    </rPh>
    <phoneticPr fontId="2"/>
  </si>
  <si>
    <t>○</t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</si>
  <si>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</si>
  <si>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</si>
  <si>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</si>
  <si>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</si>
  <si>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</si>
  <si>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</si>
  <si>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</si>
  <si>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</si>
  <si>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</si>
  <si>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</si>
  <si>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</si>
  <si>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</si>
  <si>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2"/>
  </si>
  <si>
    <t>申込チーム数</t>
    <rPh sb="0" eb="2">
      <t>モウシコミ</t>
    </rPh>
    <rPh sb="5" eb="6">
      <t>スウ</t>
    </rPh>
    <phoneticPr fontId="2"/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</si>
  <si>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</si>
  <si>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</si>
  <si>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2"/>
  </si>
  <si>
    <t xml:space="preserve">チーム名 </t>
    <rPh sb="3" eb="4">
      <t>メイ</t>
    </rPh>
    <phoneticPr fontId="2"/>
  </si>
  <si>
    <t>54秒23</t>
    <rPh sb="2" eb="3">
      <t>ビョウ</t>
    </rPh>
    <phoneticPr fontId="2"/>
  </si>
  <si>
    <t>↓</t>
    <phoneticPr fontId="2"/>
  </si>
  <si>
    <t xml:space="preserve">１ 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</si>
  <si>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</si>
  <si>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</si>
  <si>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</si>
  <si>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</si>
  <si>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</si>
  <si>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</si>
  <si>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　　②選手情報の入力</t>
    <rPh sb="3" eb="5">
      <t>センシュ</t>
    </rPh>
    <rPh sb="5" eb="7">
      <t>ジョウホウ</t>
    </rPh>
    <rPh sb="8" eb="10">
      <t>ニュウリョク</t>
    </rPh>
    <phoneticPr fontId="2"/>
  </si>
  <si>
    <t>送付先</t>
    <rPh sb="0" eb="2">
      <t>ソウフ</t>
    </rPh>
    <rPh sb="2" eb="3">
      <t>サキ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</si>
  <si>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</si>
  <si>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</si>
  <si>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12秒00</t>
    <rPh sb="2" eb="3">
      <t>ビョウ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</si>
  <si>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</si>
  <si>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2"/>
  </si>
  <si>
    <t>　　なっていることを確認してください。</t>
    <rPh sb="10" eb="12">
      <t>カクニン</t>
    </rPh>
    <phoneticPr fontId="2"/>
  </si>
  <si>
    <t>←入力</t>
    <rPh sb="1" eb="3">
      <t>ニュウリョク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</si>
  <si>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</si>
  <si>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○</t>
    <phoneticPr fontId="2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</si>
  <si>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</si>
  <si>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phoneticPr fontId="2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</si>
  <si>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</si>
  <si>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</si>
  <si>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</si>
  <si>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</si>
  <si>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</si>
  <si>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</si>
  <si>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</si>
  <si>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t xml:space="preserve">６ </t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</si>
  <si>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</si>
  <si>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</si>
  <si>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</si>
  <si>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</si>
  <si>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2"/>
  </si>
  <si>
    <t>ｾｲｻﾝ ﾀﾛｳ</t>
    <phoneticPr fontId="2"/>
  </si>
  <si>
    <t>ﾌﾘｶﾞﾅ</t>
    <phoneticPr fontId="2"/>
  </si>
  <si>
    <t>種目</t>
    <rPh sb="0" eb="2">
      <t>シュモク</t>
    </rPh>
    <phoneticPr fontId="42"/>
  </si>
  <si>
    <t>区　分</t>
    <rPh sb="0" eb="1">
      <t>ク</t>
    </rPh>
    <rPh sb="2" eb="3">
      <t>ブン</t>
    </rPh>
    <phoneticPr fontId="2"/>
  </si>
  <si>
    <t>Ｎｏ．</t>
    <phoneticPr fontId="2"/>
  </si>
  <si>
    <t>学校名</t>
    <rPh sb="0" eb="2">
      <t>ガッコウ</t>
    </rPh>
    <rPh sb="2" eb="3">
      <t>メイ</t>
    </rPh>
    <phoneticPr fontId="2"/>
  </si>
  <si>
    <t>Ｎｏ</t>
    <phoneticPr fontId="2"/>
  </si>
  <si>
    <t>個人出場種目</t>
    <rPh sb="0" eb="2">
      <t>コジン</t>
    </rPh>
    <rPh sb="2" eb="4">
      <t>シュツジョウ</t>
    </rPh>
    <rPh sb="4" eb="6">
      <t>シュモク</t>
    </rPh>
    <phoneticPr fontId="2"/>
  </si>
  <si>
    <t>氏　　　名</t>
    <rPh sb="0" eb="1">
      <t>シ</t>
    </rPh>
    <rPh sb="4" eb="5">
      <t>メイ</t>
    </rPh>
    <phoneticPr fontId="2"/>
  </si>
  <si>
    <t>4X400mR</t>
    <phoneticPr fontId="42"/>
  </si>
  <si>
    <t>4X100mR</t>
    <phoneticPr fontId="42"/>
  </si>
  <si>
    <t>男4X100mR</t>
    <rPh sb="0" eb="1">
      <t>オトコ</t>
    </rPh>
    <phoneticPr fontId="42"/>
  </si>
  <si>
    <t>男4X400mR</t>
    <rPh sb="0" eb="1">
      <t>オトコ</t>
    </rPh>
    <phoneticPr fontId="42"/>
  </si>
  <si>
    <t>男4X100mR</t>
    <rPh sb="0" eb="1">
      <t>オトコ</t>
    </rPh>
    <phoneticPr fontId="2"/>
  </si>
  <si>
    <t>男4X400mR</t>
    <rPh sb="0" eb="1">
      <t>オトコ</t>
    </rPh>
    <phoneticPr fontId="2"/>
  </si>
  <si>
    <t>女4X100mR</t>
    <phoneticPr fontId="2"/>
  </si>
  <si>
    <t>女4X400mR</t>
    <phoneticPr fontId="2"/>
  </si>
  <si>
    <t>男子</t>
    <rPh sb="0" eb="2">
      <t>ダンシ</t>
    </rPh>
    <phoneticPr fontId="42"/>
  </si>
  <si>
    <t>女子</t>
    <rPh sb="0" eb="2">
      <t>ジョシ</t>
    </rPh>
    <phoneticPr fontId="42"/>
  </si>
  <si>
    <t>記録</t>
    <rPh sb="0" eb="2">
      <t>キロク</t>
    </rPh>
    <phoneticPr fontId="42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</si>
  <si>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</si>
  <si>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</si>
  <si>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2"/>
  </si>
  <si>
    <t>学校名</t>
    <rPh sb="0" eb="2">
      <t>ガッコウ</t>
    </rPh>
    <rPh sb="2" eb="3">
      <t>メイ</t>
    </rPh>
    <phoneticPr fontId="6"/>
  </si>
  <si>
    <t>ｶﾅ</t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</si>
  <si>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</si>
  <si>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r>
      <t>◎トラック種目・・・・分秒をドット「．」で区切り、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2"/>
  </si>
  <si>
    <r>
      <t>◎フィールド種目・・・メートルを「m」で区切り、</t>
    </r>
    <r>
      <rPr>
        <b/>
        <u/>
        <sz val="11"/>
        <color rgb="FFFF000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2"/>
  </si>
  <si>
    <t>学校名</t>
    <rPh sb="0" eb="2">
      <t>ガッコウ</t>
    </rPh>
    <rPh sb="2" eb="3">
      <t>メイ</t>
    </rPh>
    <phoneticPr fontId="42"/>
  </si>
  <si>
    <t>女4X100mR</t>
    <rPh sb="0" eb="1">
      <t>オンナ</t>
    </rPh>
    <phoneticPr fontId="42"/>
  </si>
  <si>
    <t>女4X400mR</t>
    <rPh sb="0" eb="1">
      <t>オンナ</t>
    </rPh>
    <phoneticPr fontId="42"/>
  </si>
  <si>
    <t>リレー</t>
    <phoneticPr fontId="42"/>
  </si>
  <si>
    <t>ﾅﾝﾊﾞｰ</t>
    <phoneticPr fontId="42"/>
  </si>
  <si>
    <t>氏　名</t>
    <rPh sb="0" eb="1">
      <t>シ</t>
    </rPh>
    <rPh sb="2" eb="3">
      <t>メイ</t>
    </rPh>
    <phoneticPr fontId="42"/>
  </si>
  <si>
    <t>性</t>
    <rPh sb="0" eb="1">
      <t>セイ</t>
    </rPh>
    <phoneticPr fontId="42"/>
  </si>
  <si>
    <t>年</t>
    <rPh sb="0" eb="1">
      <t>ネン</t>
    </rPh>
    <phoneticPr fontId="42"/>
  </si>
  <si>
    <t>記録確認表</t>
    <rPh sb="0" eb="2">
      <t>キロク</t>
    </rPh>
    <rPh sb="2" eb="4">
      <t>カクニン</t>
    </rPh>
    <rPh sb="4" eb="5">
      <t>ヒョウ</t>
    </rPh>
    <phoneticPr fontId="2"/>
  </si>
  <si>
    <t>4R</t>
    <phoneticPr fontId="42"/>
  </si>
  <si>
    <t>16R</t>
    <phoneticPr fontId="42"/>
  </si>
  <si>
    <t xml:space="preserve">７ </t>
    <phoneticPr fontId="2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</si>
  <si>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</si>
  <si>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42"/>
  </si>
  <si>
    <t>男　　子</t>
    <rPh sb="0" eb="1">
      <t>オトコ</t>
    </rPh>
    <rPh sb="3" eb="4">
      <t>コ</t>
    </rPh>
    <phoneticPr fontId="42"/>
  </si>
  <si>
    <t>女　　子</t>
    <rPh sb="0" eb="1">
      <t>オンナ</t>
    </rPh>
    <rPh sb="3" eb="4">
      <t>コ</t>
    </rPh>
    <phoneticPr fontId="4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</si>
  <si>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</si>
  <si>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男　　　子</t>
    <rPh sb="0" eb="1">
      <t>オトコ</t>
    </rPh>
    <rPh sb="4" eb="5">
      <t>コ</t>
    </rPh>
    <phoneticPr fontId="42"/>
  </si>
  <si>
    <t>女　　　子</t>
    <rPh sb="0" eb="1">
      <t>オンナ</t>
    </rPh>
    <rPh sb="4" eb="5">
      <t>コ</t>
    </rPh>
    <phoneticPr fontId="42"/>
  </si>
  <si>
    <t>大会名</t>
    <rPh sb="0" eb="2">
      <t>タイカイ</t>
    </rPh>
    <rPh sb="2" eb="3">
      <t>メイ</t>
    </rPh>
    <phoneticPr fontId="42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</si>
  <si>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42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</si>
  <si>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</si>
  <si>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</si>
  <si>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t>↓</t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</si>
  <si>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</si>
  <si>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</si>
  <si>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t>⇒</t>
    <phoneticPr fontId="2"/>
  </si>
  <si>
    <t>↓</t>
    <phoneticPr fontId="2"/>
  </si>
  <si>
    <t>4.07.00</t>
    <phoneticPr fontId="2"/>
  </si>
  <si>
    <t>⇒</t>
    <phoneticPr fontId="2"/>
  </si>
  <si>
    <t>↓</t>
    <phoneticPr fontId="2"/>
  </si>
  <si>
    <t>20m</t>
    <phoneticPr fontId="2"/>
  </si>
  <si>
    <t>20m00</t>
    <phoneticPr fontId="2"/>
  </si>
  <si>
    <t>↓</t>
    <phoneticPr fontId="2"/>
  </si>
  <si>
    <r>
      <t>　・参加料を振り込み、</t>
    </r>
    <r>
      <rPr>
        <b/>
        <sz val="11"/>
        <color rgb="FFFF0000"/>
        <rFont val="ＭＳ ゴシック"/>
        <family val="3"/>
        <charset val="128"/>
      </rPr>
      <t>明細書のコピーを「種目別人数一覧」の裏面に添付</t>
    </r>
    <r>
      <rPr>
        <sz val="11"/>
        <color theme="1"/>
        <rFont val="ＭＳ 明朝"/>
        <family val="1"/>
        <charset val="128"/>
      </rPr>
      <t>してください。</t>
    </r>
    <rPh sb="2" eb="5">
      <t>サンカリョウ</t>
    </rPh>
    <rPh sb="6" eb="7">
      <t>フ</t>
    </rPh>
    <rPh sb="8" eb="9">
      <t>コ</t>
    </rPh>
    <rPh sb="11" eb="14">
      <t>メイサイショ</t>
    </rPh>
    <rPh sb="20" eb="23">
      <t>シュモクベツ</t>
    </rPh>
    <rPh sb="23" eb="25">
      <t>ニンズウ</t>
    </rPh>
    <rPh sb="25" eb="27">
      <t>イチラン</t>
    </rPh>
    <rPh sb="29" eb="31">
      <t>ウラメン</t>
    </rPh>
    <rPh sb="32" eb="34">
      <t>テンプ</t>
    </rPh>
    <phoneticPr fontId="42"/>
  </si>
  <si>
    <t>　　⑨郵送</t>
    <rPh sb="3" eb="5">
      <t>ユウソウ</t>
    </rPh>
    <phoneticPr fontId="2"/>
  </si>
  <si>
    <t>　　⑩申込完了</t>
    <rPh sb="3" eb="5">
      <t>モウシコミ</t>
    </rPh>
    <rPh sb="5" eb="7">
      <t>カンリョウ</t>
    </rPh>
    <phoneticPr fontId="2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</si>
  <si>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2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</si>
  <si>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</si>
  <si>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</si>
  <si>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リレー記録</t>
    <rPh sb="3" eb="5">
      <t>キロク</t>
    </rPh>
    <phoneticPr fontId="2"/>
  </si>
  <si>
    <t>4X400mR</t>
  </si>
  <si>
    <t>男子</t>
    <rPh sb="0" eb="2">
      <t>ダンシ</t>
    </rPh>
    <phoneticPr fontId="2"/>
  </si>
  <si>
    <t>女子</t>
    <rPh sb="0" eb="2">
      <t>ジョシ</t>
    </rPh>
    <phoneticPr fontId="2"/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</si>
  <si>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</si>
  <si>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</si>
  <si>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</si>
  <si>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2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</si>
  <si>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</si>
  <si>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</si>
  <si>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③リレー情報確認</t>
    <rPh sb="4" eb="6">
      <t>ジョウホウ</t>
    </rPh>
    <rPh sb="6" eb="8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</si>
  <si>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</si>
  <si>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　　③リレー情報の確認</t>
    <rPh sb="6" eb="8">
      <t>ジョウホウ</t>
    </rPh>
    <rPh sb="9" eb="11">
      <t>カクニン</t>
    </rPh>
    <phoneticPr fontId="2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</si>
  <si>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2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</si>
  <si>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2"/>
  </si>
  <si>
    <t>パロマ瑞穂スタジアム・パロマ瑞穂北陸上競技場</t>
    <rPh sb="3" eb="5">
      <t>ミズホ</t>
    </rPh>
    <rPh sb="14" eb="16">
      <t>ミズホ</t>
    </rPh>
    <rPh sb="16" eb="17">
      <t>キタ</t>
    </rPh>
    <rPh sb="17" eb="22">
      <t>リクジョウキョウギジョウ</t>
    </rPh>
    <phoneticPr fontId="2"/>
  </si>
  <si>
    <t>種　目　数</t>
    <rPh sb="0" eb="1">
      <t>シュ</t>
    </rPh>
    <rPh sb="2" eb="3">
      <t>メ</t>
    </rPh>
    <rPh sb="4" eb="5">
      <t>スウ</t>
    </rPh>
    <phoneticPr fontId="6"/>
  </si>
  <si>
    <t>種目計</t>
    <rPh sb="0" eb="2">
      <t>シュモク</t>
    </rPh>
    <rPh sb="2" eb="3">
      <t>ケイ</t>
    </rPh>
    <phoneticPr fontId="2"/>
  </si>
  <si>
    <t>リレー</t>
    <phoneticPr fontId="6"/>
  </si>
  <si>
    <t>　・種目ごとの申込人数と申込金額を確認してください。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phoneticPr fontId="2"/>
  </si>
  <si>
    <t>リレー計</t>
    <rPh sb="3" eb="4">
      <t>ケイ</t>
    </rPh>
    <phoneticPr fontId="2"/>
  </si>
  <si>
    <t>プログラム購入部数</t>
    <phoneticPr fontId="6"/>
  </si>
  <si>
    <t>部</t>
    <rPh sb="0" eb="1">
      <t>ブ</t>
    </rPh>
    <phoneticPr fontId="6"/>
  </si>
  <si>
    <t>団体名</t>
    <rPh sb="0" eb="3">
      <t>ダンタイメイ</t>
    </rPh>
    <phoneticPr fontId="2"/>
  </si>
  <si>
    <t>申込責任者</t>
    <rPh sb="0" eb="2">
      <t>モウシコミ</t>
    </rPh>
    <rPh sb="2" eb="5">
      <t>セキニ</t>
    </rPh>
    <phoneticPr fontId="2"/>
  </si>
  <si>
    <t>申込責任者</t>
    <rPh sb="0" eb="2">
      <t>モウシコミ</t>
    </rPh>
    <rPh sb="2" eb="5">
      <t>セキニンシャ</t>
    </rPh>
    <phoneticPr fontId="2"/>
  </si>
  <si>
    <t>申込責任者</t>
    <rPh sb="0" eb="5">
      <t>モウシコミセキニンシャ</t>
    </rPh>
    <phoneticPr fontId="2"/>
  </si>
  <si>
    <t>団体コード</t>
    <rPh sb="0" eb="2">
      <t>ダン</t>
    </rPh>
    <phoneticPr fontId="2"/>
  </si>
  <si>
    <t>←入力不要です</t>
    <rPh sb="1" eb="3">
      <t>ニュウリョク</t>
    </rPh>
    <rPh sb="3" eb="5">
      <t>フヨウ</t>
    </rPh>
    <phoneticPr fontId="2"/>
  </si>
  <si>
    <t>略称ヨミガナ</t>
    <rPh sb="0" eb="2">
      <t>リャクショウ</t>
    </rPh>
    <phoneticPr fontId="2"/>
  </si>
  <si>
    <r>
      <t xml:space="preserve">←入力 </t>
    </r>
    <r>
      <rPr>
        <b/>
        <sz val="11"/>
        <rFont val="ＭＳ ゴシック"/>
        <family val="3"/>
        <charset val="128"/>
      </rPr>
      <t>半角カタカナで入力してください。</t>
    </r>
    <rPh sb="1" eb="3">
      <t>ニュウリョク</t>
    </rPh>
    <rPh sb="4" eb="6">
      <t>ハン</t>
    </rPh>
    <rPh sb="11" eb="13">
      <t>ニュウリョク</t>
    </rPh>
    <phoneticPr fontId="2"/>
  </si>
  <si>
    <t>団体名</t>
    <rPh sb="0" eb="2">
      <t>ダン</t>
    </rPh>
    <rPh sb="2" eb="3">
      <t>メイ</t>
    </rPh>
    <phoneticPr fontId="2"/>
  </si>
  <si>
    <t>略称団体名</t>
    <rPh sb="0" eb="2">
      <t>リャクショウ</t>
    </rPh>
    <rPh sb="2" eb="4">
      <t>ダ</t>
    </rPh>
    <rPh sb="4" eb="5">
      <t>メイ</t>
    </rPh>
    <phoneticPr fontId="2"/>
  </si>
  <si>
    <t>　　①団体情報の入力</t>
    <rPh sb="3" eb="5">
      <t>ダ</t>
    </rPh>
    <rPh sb="5" eb="7">
      <t>ジョウホウ</t>
    </rPh>
    <rPh sb="8" eb="10">
      <t>ニュウリョク</t>
    </rPh>
    <phoneticPr fontId="2"/>
  </si>
  <si>
    <t xml:space="preserve">５ </t>
    <phoneticPr fontId="2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</si>
  <si>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2"/>
  </si>
  <si>
    <t>　・正しく送信されれば、受信した旨の返信が届きます。</t>
    <rPh sb="2" eb="3">
      <t>タダ</t>
    </rPh>
    <rPh sb="5" eb="7">
      <t>ソウシン</t>
    </rPh>
    <rPh sb="12" eb="14">
      <t>ジュシン</t>
    </rPh>
    <rPh sb="16" eb="17">
      <t>ムネ</t>
    </rPh>
    <rPh sb="18" eb="20">
      <t>ヘンシン</t>
    </rPh>
    <rPh sb="21" eb="22">
      <t>トド</t>
    </rPh>
    <phoneticPr fontId="2"/>
  </si>
  <si>
    <r>
      <t>　・入力したファイルを送信してください。</t>
    </r>
    <r>
      <rPr>
        <b/>
        <sz val="12"/>
        <color theme="1"/>
        <rFont val="ＭＳ 明朝"/>
        <family val="1"/>
        <charset val="128"/>
      </rPr>
      <t/>
    </r>
    <rPh sb="2" eb="4">
      <t>ニュウリョク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</si>
  <si>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ダンタイ</t>
    </rPh>
    <rPh sb="18" eb="19">
      <t>メイ</t>
    </rPh>
    <rPh sb="21" eb="23">
      <t>ニュウリョク</t>
    </rPh>
    <phoneticPr fontId="2"/>
  </si>
  <si>
    <t>①団体情報入力</t>
    <rPh sb="1" eb="3">
      <t>ダンタイ</t>
    </rPh>
    <rPh sb="3" eb="5">
      <t>ジョウホウ</t>
    </rPh>
    <rPh sb="5" eb="7">
      <t>ニュウリョク</t>
    </rPh>
    <phoneticPr fontId="2"/>
  </si>
  <si>
    <t>No</t>
    <phoneticPr fontId="42"/>
  </si>
  <si>
    <r>
      <t>←入力</t>
    </r>
    <r>
      <rPr>
        <b/>
        <sz val="11"/>
        <rFont val="ＭＳ ゴシック"/>
        <family val="3"/>
        <charset val="128"/>
      </rPr>
      <t>(全角６文字以内です。大学は"学"を入れて６文字以内です。)</t>
    </r>
    <rPh sb="1" eb="3">
      <t>ニュウリョク</t>
    </rPh>
    <rPh sb="4" eb="6">
      <t>ゼンカク</t>
    </rPh>
    <rPh sb="7" eb="11">
      <t>モジイナイ</t>
    </rPh>
    <rPh sb="14" eb="16">
      <t>ダイガク</t>
    </rPh>
    <rPh sb="18" eb="19">
      <t>ガク</t>
    </rPh>
    <rPh sb="21" eb="22">
      <t>イ</t>
    </rPh>
    <rPh sb="25" eb="29">
      <t>モジイナイ</t>
    </rPh>
    <phoneticPr fontId="2"/>
  </si>
  <si>
    <t>プログラム購入部数</t>
    <phoneticPr fontId="2"/>
  </si>
  <si>
    <t>部</t>
    <rPh sb="0" eb="1">
      <t>ブ</t>
    </rPh>
    <phoneticPr fontId="2"/>
  </si>
  <si>
    <r>
      <t>　・</t>
    </r>
    <r>
      <rPr>
        <b/>
        <sz val="11"/>
        <color rgb="FFFF0000"/>
        <rFont val="ＭＳ 明朝"/>
        <family val="1"/>
        <charset val="128"/>
      </rPr>
      <t>「④種目別一覧表」「⑤申込一覧表」</t>
    </r>
    <r>
      <rPr>
        <b/>
        <sz val="11"/>
        <color theme="1"/>
        <rFont val="ＭＳ 明朝"/>
        <family val="1"/>
        <charset val="128"/>
      </rPr>
      <t>を郵送してください。</t>
    </r>
    <rPh sb="4" eb="7">
      <t>シュモクベツ</t>
    </rPh>
    <rPh sb="7" eb="10">
      <t>イチランヒョウ</t>
    </rPh>
    <rPh sb="13" eb="15">
      <t>モウシコミ</t>
    </rPh>
    <rPh sb="15" eb="18">
      <t>イチランヒョウ</t>
    </rPh>
    <rPh sb="20" eb="22">
      <t>ユウソウ</t>
    </rPh>
    <phoneticPr fontId="2"/>
  </si>
  <si>
    <r>
      <rPr>
        <sz val="11"/>
        <rFont val="ＭＳ 明朝"/>
        <family val="1"/>
        <charset val="128"/>
      </rPr>
      <t>　・</t>
    </r>
    <r>
      <rPr>
        <b/>
        <sz val="11"/>
        <rFont val="ＭＳ ゴシック"/>
        <family val="3"/>
        <charset val="128"/>
      </rPr>
      <t>「種目別人数一覧」の裏面には振込明細書のコピーを添付して</t>
    </r>
    <r>
      <rPr>
        <sz val="11"/>
        <rFont val="ＭＳ 明朝"/>
        <family val="1"/>
        <charset val="128"/>
      </rPr>
      <t>ください。</t>
    </r>
    <rPh sb="3" eb="6">
      <t>シュモクベツ</t>
    </rPh>
    <rPh sb="6" eb="8">
      <t>ニンズウ</t>
    </rPh>
    <rPh sb="8" eb="10">
      <t>イチラン</t>
    </rPh>
    <rPh sb="12" eb="14">
      <t>リメン</t>
    </rPh>
    <rPh sb="26" eb="28">
      <t>テンプ</t>
    </rPh>
    <phoneticPr fontId="2"/>
  </si>
  <si>
    <t>ナンバー</t>
    <phoneticPr fontId="2"/>
  </si>
  <si>
    <t>ﾅﾝﾊﾞｰ1</t>
    <phoneticPr fontId="2"/>
  </si>
  <si>
    <t>A</t>
    <phoneticPr fontId="2"/>
  </si>
  <si>
    <t>ﾅﾝﾊﾞｰ2</t>
    <phoneticPr fontId="2"/>
  </si>
  <si>
    <t>　　※ナンバーは、アルファベットと数字を分けて入力してください。</t>
    <rPh sb="17" eb="19">
      <t>スウジ</t>
    </rPh>
    <rPh sb="20" eb="21">
      <t>ワ</t>
    </rPh>
    <rPh sb="23" eb="25">
      <t>ニュウリョク</t>
    </rPh>
    <phoneticPr fontId="2"/>
  </si>
  <si>
    <t>※種目数・参加料等を確認してから印刷をしてください。</t>
  </si>
  <si>
    <r>
      <t>　　　帳票印刷ボタンをクリックして印刷を行ってください。</t>
    </r>
    <r>
      <rPr>
        <b/>
        <sz val="16"/>
        <color rgb="FFFF0000"/>
        <rFont val="ＭＳ ゴシック"/>
        <family val="3"/>
        <charset val="128"/>
      </rPr>
      <t>↓</t>
    </r>
    <r>
      <rPr>
        <b/>
        <sz val="12"/>
        <color rgb="FFFF0000"/>
        <rFont val="ＭＳ ゴシック"/>
        <family val="3"/>
        <charset val="128"/>
      </rPr>
      <t>　　</t>
    </r>
    <rPh sb="3" eb="5">
      <t>チョウヒョウ</t>
    </rPh>
    <rPh sb="5" eb="7">
      <t>インサツ</t>
    </rPh>
    <rPh sb="17" eb="19">
      <t>インサツ</t>
    </rPh>
    <rPh sb="20" eb="21">
      <t>オコナ</t>
    </rPh>
    <phoneticPr fontId="2"/>
  </si>
  <si>
    <t>　　④種目別人数の確認</t>
    <rPh sb="3" eb="6">
      <t>シュモクベツ</t>
    </rPh>
    <rPh sb="6" eb="8">
      <t>ニンズウ</t>
    </rPh>
    <rPh sb="9" eb="11">
      <t>カクニン</t>
    </rPh>
    <phoneticPr fontId="2"/>
  </si>
  <si>
    <t>　・プログラム購入部数を入力後、合計金額を確認してください。</t>
    <rPh sb="7" eb="9">
      <t>コウニュウ</t>
    </rPh>
    <rPh sb="9" eb="11">
      <t>ブスウ</t>
    </rPh>
    <rPh sb="12" eb="15">
      <t>ニュウリョクゴ</t>
    </rPh>
    <rPh sb="16" eb="20">
      <t>ゴウケイキンガク</t>
    </rPh>
    <rPh sb="21" eb="23">
      <t>カクニン</t>
    </rPh>
    <phoneticPr fontId="2"/>
  </si>
  <si>
    <t>　・入力漏れや入力間違い等がないかを確認してください。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phoneticPr fontId="2"/>
  </si>
  <si>
    <t>　　⑥種目別人数表と申込一覧表の印刷</t>
    <rPh sb="3" eb="6">
      <t>シュモクベツ</t>
    </rPh>
    <rPh sb="6" eb="8">
      <t>ニンズウ</t>
    </rPh>
    <rPh sb="8" eb="9">
      <t>オモテ</t>
    </rPh>
    <rPh sb="10" eb="12">
      <t>モウシコミ</t>
    </rPh>
    <rPh sb="12" eb="14">
      <t>イチラン</t>
    </rPh>
    <rPh sb="14" eb="15">
      <t>ヒョウ</t>
    </rPh>
    <rPh sb="16" eb="18">
      <t>インサツ</t>
    </rPh>
    <phoneticPr fontId="2"/>
  </si>
  <si>
    <r>
      <t>　・「④種目別人数表」にある、</t>
    </r>
    <r>
      <rPr>
        <b/>
        <sz val="11"/>
        <color rgb="FFFF0000"/>
        <rFont val="ＭＳ ゴシック"/>
        <family val="3"/>
        <charset val="128"/>
      </rPr>
      <t>帳票印刷ボタン</t>
    </r>
    <r>
      <rPr>
        <sz val="11"/>
        <color theme="1"/>
        <rFont val="ＭＳ 明朝"/>
        <family val="1"/>
        <charset val="128"/>
      </rPr>
      <t>をクリックして印刷を行ってください。</t>
    </r>
    <rPh sb="4" eb="7">
      <t>シュモクベツ</t>
    </rPh>
    <rPh sb="7" eb="9">
      <t>ニンズウ</t>
    </rPh>
    <rPh sb="9" eb="10">
      <t>ヒョウ</t>
    </rPh>
    <rPh sb="15" eb="19">
      <t>チョウ</t>
    </rPh>
    <rPh sb="29" eb="32">
      <t>イン</t>
    </rPh>
    <rPh sb="32" eb="35">
      <t>オコ</t>
    </rPh>
    <phoneticPr fontId="2"/>
  </si>
  <si>
    <t>　　⑦ファイルの保存</t>
    <rPh sb="8" eb="10">
      <t>ホゾン</t>
    </rPh>
    <phoneticPr fontId="2"/>
  </si>
  <si>
    <t>　　⑧メール送信</t>
    <rPh sb="6" eb="8">
      <t>ソウシン</t>
    </rPh>
    <phoneticPr fontId="2"/>
  </si>
  <si>
    <t>　　⑨参加料の振込</t>
    <rPh sb="3" eb="6">
      <t>サンカリョウ</t>
    </rPh>
    <rPh sb="7" eb="9">
      <t>フリコミ</t>
    </rPh>
    <phoneticPr fontId="58"/>
  </si>
  <si>
    <t xml:space="preserve">８ </t>
    <phoneticPr fontId="2"/>
  </si>
  <si>
    <r>
      <t>このファイルには、印刷ボタンにマクロを使用しています。</t>
    </r>
    <r>
      <rPr>
        <sz val="11"/>
        <color rgb="FFFF0000"/>
        <rFont val="ＭＳ 明朝"/>
        <family val="1"/>
        <charset val="128"/>
      </rPr>
      <t>エクセルの設定をマクロ有効にしてください。</t>
    </r>
    <rPh sb="9" eb="11">
      <t>インサツ</t>
    </rPh>
    <rPh sb="19" eb="21">
      <t>シヨウ</t>
    </rPh>
    <rPh sb="32" eb="34">
      <t>セッテイ</t>
    </rPh>
    <rPh sb="38" eb="40">
      <t>ユウコウ</t>
    </rPh>
    <phoneticPr fontId="2"/>
  </si>
  <si>
    <t>　　⑤申込一覧表の確認</t>
    <rPh sb="3" eb="5">
      <t>モウシコミ</t>
    </rPh>
    <rPh sb="5" eb="7">
      <t>イチラン</t>
    </rPh>
    <rPh sb="7" eb="8">
      <t>ヒョウ</t>
    </rPh>
    <rPh sb="9" eb="11">
      <t>カクニン</t>
    </rPh>
    <phoneticPr fontId="2"/>
  </si>
  <si>
    <t>申込期間</t>
    <rPh sb="0" eb="2">
      <t>モウシコミ</t>
    </rPh>
    <rPh sb="2" eb="4">
      <t>キカン</t>
    </rPh>
    <phoneticPr fontId="2"/>
  </si>
  <si>
    <t>リレー参加数✕2000円</t>
    <rPh sb="3" eb="6">
      <t>サンカスウ</t>
    </rPh>
    <rPh sb="11" eb="12">
      <t>エン</t>
    </rPh>
    <phoneticPr fontId="2"/>
  </si>
  <si>
    <t>プログラム部数✕1000円</t>
    <rPh sb="5" eb="7">
      <t>ブスウ</t>
    </rPh>
    <rPh sb="12" eb="13">
      <t>エン</t>
    </rPh>
    <phoneticPr fontId="2"/>
  </si>
  <si>
    <t>支払金額</t>
    <rPh sb="0" eb="4">
      <t>シハライキンガク</t>
    </rPh>
    <phoneticPr fontId="2"/>
  </si>
  <si>
    <t>No</t>
    <phoneticPr fontId="42"/>
  </si>
  <si>
    <t>FLAG</t>
    <phoneticPr fontId="42"/>
  </si>
  <si>
    <t>No</t>
    <phoneticPr fontId="42"/>
  </si>
  <si>
    <t>↓</t>
    <phoneticPr fontId="58"/>
  </si>
  <si>
    <t>mail：</t>
    <phoneticPr fontId="2"/>
  </si>
  <si>
    <t>toiawase.aichi@gmail.com</t>
    <phoneticPr fontId="2"/>
  </si>
  <si>
    <t>28.12.53</t>
    <phoneticPr fontId="2"/>
  </si>
  <si>
    <t>男子5000m</t>
    <rPh sb="0" eb="1">
      <t>オトコ</t>
    </rPh>
    <phoneticPr fontId="6"/>
  </si>
  <si>
    <t>13.45.67</t>
    <phoneticPr fontId="2"/>
  </si>
  <si>
    <t>記録１
参加資格記録</t>
    <rPh sb="0" eb="2">
      <t>キロク</t>
    </rPh>
    <rPh sb="4" eb="8">
      <t>サンカシカク</t>
    </rPh>
    <rPh sb="8" eb="10">
      <t>キロク</t>
    </rPh>
    <phoneticPr fontId="2"/>
  </si>
  <si>
    <t>シーズンベスト</t>
  </si>
  <si>
    <t>シーズンベスト</t>
    <phoneticPr fontId="2"/>
  </si>
  <si>
    <t>27.35.00</t>
    <phoneticPr fontId="2"/>
  </si>
  <si>
    <t>記録２
参加資格記録</t>
    <rPh sb="0" eb="2">
      <t>キロク</t>
    </rPh>
    <rPh sb="4" eb="8">
      <t>サンカシカク</t>
    </rPh>
    <rPh sb="8" eb="10">
      <t>キロク</t>
    </rPh>
    <phoneticPr fontId="2"/>
  </si>
  <si>
    <t>13.30.00</t>
    <phoneticPr fontId="2"/>
  </si>
  <si>
    <t>4X100mR</t>
    <phoneticPr fontId="2"/>
  </si>
  <si>
    <t>資格記録</t>
    <rPh sb="0" eb="2">
      <t>シカク</t>
    </rPh>
    <rPh sb="2" eb="4">
      <t>キロク</t>
    </rPh>
    <phoneticPr fontId="2"/>
  </si>
  <si>
    <t>ｼｰｽﾞﾝﾍﾞｽﾄ</t>
    <phoneticPr fontId="2"/>
  </si>
  <si>
    <t>愛知選手権    リレー申込票</t>
    <phoneticPr fontId="78"/>
  </si>
  <si>
    <t>（コピーの場合も同サイズで作成。切り離す。）</t>
    <rPh sb="16" eb="17">
      <t>キ</t>
    </rPh>
    <rPh sb="18" eb="19">
      <t>ハナ</t>
    </rPh>
    <phoneticPr fontId="78"/>
  </si>
  <si>
    <t>資格審査用</t>
  </si>
  <si>
    <t>男子</t>
    <rPh sb="0" eb="1">
      <t>オトコ</t>
    </rPh>
    <rPh sb="1" eb="2">
      <t>コ</t>
    </rPh>
    <phoneticPr fontId="78"/>
  </si>
  <si>
    <t>最 高 記 録</t>
  </si>
  <si>
    <t>出場資格（○で選ぶ)</t>
    <rPh sb="7" eb="8">
      <t>エラ</t>
    </rPh>
    <phoneticPr fontId="78"/>
  </si>
  <si>
    <t>種  目</t>
    <phoneticPr fontId="78"/>
  </si>
  <si>
    <t>４×１００</t>
    <phoneticPr fontId="78"/>
  </si>
  <si>
    <t>ｍ</t>
    <phoneticPr fontId="78"/>
  </si>
  <si>
    <t>１ 前年度選手権者</t>
  </si>
  <si>
    <t>種  目</t>
    <phoneticPr fontId="78"/>
  </si>
  <si>
    <t>４×４００</t>
    <phoneticPr fontId="78"/>
  </si>
  <si>
    <t>ｍ</t>
    <phoneticPr fontId="78"/>
  </si>
  <si>
    <t>２ 各支部予選通過</t>
  </si>
  <si>
    <t>加 入 団 体 名</t>
    <rPh sb="0" eb="1">
      <t>カ</t>
    </rPh>
    <rPh sb="2" eb="3">
      <t>イ</t>
    </rPh>
    <phoneticPr fontId="78"/>
  </si>
  <si>
    <t>資格取得大会</t>
  </si>
  <si>
    <t>記　録</t>
  </si>
  <si>
    <t>３ 県高校総体８位</t>
  </si>
  <si>
    <t>女子</t>
    <rPh sb="0" eb="1">
      <t>オンナ</t>
    </rPh>
    <rPh sb="1" eb="2">
      <t>コ</t>
    </rPh>
    <phoneticPr fontId="78"/>
  </si>
  <si>
    <t>４ 標準記録突破</t>
  </si>
  <si>
    <t>５ 推薦</t>
  </si>
  <si>
    <t>６ 大学生</t>
    <rPh sb="2" eb="5">
      <t>ダイガクセイ</t>
    </rPh>
    <phoneticPr fontId="78"/>
  </si>
  <si>
    <t>氏　　　名</t>
  </si>
  <si>
    <t>ﾌ ﾘ ｶﾞﾅ</t>
  </si>
  <si>
    <t>備　考</t>
  </si>
  <si>
    <t>※標準記録突破大会は、公認大会で、記録会は正式名称を記入。</t>
  </si>
  <si>
    <t>※参加資格・記録等記入不備の場合、審査の対象としない。</t>
    <rPh sb="1" eb="3">
      <t>サンカ</t>
    </rPh>
    <rPh sb="3" eb="5">
      <t>シカク</t>
    </rPh>
    <rPh sb="6" eb="8">
      <t>キロク</t>
    </rPh>
    <rPh sb="8" eb="9">
      <t>トウ</t>
    </rPh>
    <rPh sb="9" eb="11">
      <t>キニュウ</t>
    </rPh>
    <rPh sb="17" eb="19">
      <t>シンサ</t>
    </rPh>
    <rPh sb="20" eb="22">
      <t>タイショウ</t>
    </rPh>
    <phoneticPr fontId="78"/>
  </si>
  <si>
    <t>※申込締切期日厳守。</t>
  </si>
  <si>
    <t>愛知選手権    リレー申込票</t>
    <phoneticPr fontId="78"/>
  </si>
  <si>
    <t>◎女子は赤でマーキング</t>
    <rPh sb="1" eb="3">
      <t>ジョシ</t>
    </rPh>
    <rPh sb="4" eb="5">
      <t>アカ</t>
    </rPh>
    <phoneticPr fontId="78"/>
  </si>
  <si>
    <t>４×１００</t>
    <phoneticPr fontId="78"/>
  </si>
  <si>
    <t>資格</t>
    <rPh sb="0" eb="2">
      <t>シカク</t>
    </rPh>
    <phoneticPr fontId="78"/>
  </si>
  <si>
    <t>性　　別</t>
    <rPh sb="0" eb="1">
      <t>セイ</t>
    </rPh>
    <rPh sb="3" eb="4">
      <t>ベツ</t>
    </rPh>
    <phoneticPr fontId="78"/>
  </si>
  <si>
    <t>出場資格条件（選択)</t>
    <rPh sb="7" eb="9">
      <t>センタク</t>
    </rPh>
    <phoneticPr fontId="78"/>
  </si>
  <si>
    <t xml:space="preserve"> １ 前年度選手権者</t>
  </si>
  <si>
    <t>種  目</t>
    <phoneticPr fontId="78"/>
  </si>
  <si>
    <t>ｍ</t>
    <phoneticPr fontId="78"/>
  </si>
  <si>
    <t xml:space="preserve"> ２ 各支部予選通過</t>
  </si>
  <si>
    <t xml:space="preserve"> ３ 中部実業団･東海学生入賞</t>
  </si>
  <si>
    <t xml:space="preserve"> ４ 県高校総体８位</t>
  </si>
  <si>
    <t>氏 名</t>
  </si>
  <si>
    <t xml:space="preserve"> ５ 前年度10傑</t>
  </si>
  <si>
    <t xml:space="preserve"> ６ 標準記録突破</t>
  </si>
  <si>
    <t>出場資格
取得大会</t>
    <phoneticPr fontId="78"/>
  </si>
  <si>
    <t>大　会　名</t>
    <phoneticPr fontId="78"/>
  </si>
  <si>
    <t>加入団体名</t>
    <rPh sb="0" eb="2">
      <t>カニュウ</t>
    </rPh>
    <phoneticPr fontId="78"/>
  </si>
  <si>
    <t xml:space="preserve"> ７ 推薦</t>
  </si>
  <si>
    <t>年.月.日</t>
  </si>
  <si>
    <t>順 位</t>
  </si>
  <si>
    <t>場  所</t>
  </si>
  <si>
    <t>本 年 度</t>
  </si>
  <si>
    <t>最高記録</t>
  </si>
  <si>
    <t>備　  考</t>
    <phoneticPr fontId="78"/>
  </si>
  <si>
    <t>※記入不要</t>
  </si>
  <si>
    <t>女子</t>
    <phoneticPr fontId="78"/>
  </si>
  <si>
    <t>ここを</t>
    <phoneticPr fontId="78"/>
  </si>
  <si>
    <t>切り取る</t>
    <phoneticPr fontId="78"/>
  </si>
  <si>
    <t>備　  考</t>
    <phoneticPr fontId="78"/>
  </si>
  <si>
    <t>女子</t>
    <phoneticPr fontId="78"/>
  </si>
  <si>
    <t>ここを</t>
    <phoneticPr fontId="78"/>
  </si>
  <si>
    <t>切り取る</t>
    <phoneticPr fontId="78"/>
  </si>
  <si>
    <t/>
  </si>
  <si>
    <t>中京大学</t>
  </si>
  <si>
    <t>このファイルは申込人数40名まで入力できます。40名を超える場合は、ファイルを追加してください。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5" eb="26">
      <t>メイ</t>
    </rPh>
    <rPh sb="27" eb="28">
      <t>コ</t>
    </rPh>
    <rPh sb="30" eb="32">
      <t>バアイ</t>
    </rPh>
    <rPh sb="39" eb="41">
      <t>ツイカ</t>
    </rPh>
    <phoneticPr fontId="2"/>
  </si>
  <si>
    <t>この大会は、資格審査があります。記録は、資格取得記録とシーズンベストの2つを記入してください。</t>
    <rPh sb="2" eb="4">
      <t>タイカイ</t>
    </rPh>
    <rPh sb="6" eb="10">
      <t>シカクシンサ</t>
    </rPh>
    <rPh sb="16" eb="18">
      <t>キロク</t>
    </rPh>
    <rPh sb="20" eb="24">
      <t>シカクシュトク</t>
    </rPh>
    <rPh sb="24" eb="26">
      <t>キロク</t>
    </rPh>
    <rPh sb="38" eb="40">
      <t>キニュウ</t>
    </rPh>
    <phoneticPr fontId="2"/>
  </si>
  <si>
    <t>個人種目数</t>
    <rPh sb="0" eb="2">
      <t>コジン</t>
    </rPh>
    <rPh sb="2" eb="5">
      <t>シュモクスウ</t>
    </rPh>
    <phoneticPr fontId="6"/>
  </si>
  <si>
    <t>記録</t>
    <rPh sb="0" eb="2">
      <t>キロク</t>
    </rPh>
    <phoneticPr fontId="42"/>
  </si>
  <si>
    <t>種  目</t>
    <phoneticPr fontId="78"/>
  </si>
  <si>
    <t>４×４００</t>
    <phoneticPr fontId="78"/>
  </si>
  <si>
    <t>ｍ</t>
    <phoneticPr fontId="78"/>
  </si>
  <si>
    <t>順位等</t>
    <rPh sb="0" eb="2">
      <t>ジュンイ</t>
    </rPh>
    <rPh sb="2" eb="3">
      <t>ナド</t>
    </rPh>
    <phoneticPr fontId="42"/>
  </si>
  <si>
    <t xml:space="preserve">９ </t>
    <phoneticPr fontId="2"/>
  </si>
  <si>
    <t>１０</t>
  </si>
  <si>
    <t>混成種目は、種目１でだけ選択ができます。</t>
    <rPh sb="0" eb="5">
      <t>コンセイ</t>
    </rPh>
    <rPh sb="6" eb="9">
      <t>シュモ</t>
    </rPh>
    <rPh sb="12" eb="14">
      <t>センタク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</si>
  <si>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ファイル名を団体名（例：○○○）に変更し</t>
    </r>
    <r>
      <rPr>
        <sz val="11"/>
        <color indexed="8"/>
        <rFont val="ＭＳ 明朝"/>
        <family val="1"/>
        <charset val="128"/>
      </rPr>
      <t>保存してください。メールに添付するときは、ファイル名が団体名に</t>
    </r>
    <rPh sb="6" eb="7">
      <t>メイ</t>
    </rPh>
    <rPh sb="8" eb="10">
      <t>ダンタイ</t>
    </rPh>
    <rPh sb="10" eb="11">
      <t>メイ</t>
    </rPh>
    <rPh sb="12" eb="13">
      <t>レイ</t>
    </rPh>
    <rPh sb="19" eb="21">
      <t>ヘンコウ</t>
    </rPh>
    <rPh sb="22" eb="24">
      <t>ホゾン</t>
    </rPh>
    <rPh sb="35" eb="37">
      <t>テンプ</t>
    </rPh>
    <rPh sb="47" eb="48">
      <t>メイ</t>
    </rPh>
    <rPh sb="49" eb="51">
      <t>ダンタイ</t>
    </rPh>
    <rPh sb="51" eb="52">
      <t>メイ</t>
    </rPh>
    <phoneticPr fontId="2"/>
  </si>
  <si>
    <t>男4X100mR</t>
  </si>
  <si>
    <t>男4X400mR</t>
  </si>
  <si>
    <t>女4X100mR</t>
  </si>
  <si>
    <t>女4X400mR</t>
  </si>
  <si>
    <t>少年B男子100m</t>
  </si>
  <si>
    <t>少年B男子3000m</t>
  </si>
  <si>
    <t>少年B男子走幅跳</t>
  </si>
  <si>
    <t>少年B男子砲丸投</t>
  </si>
  <si>
    <t>ABC男子円盤投(1.500kg)</t>
  </si>
  <si>
    <t>BC男子砲丸投(4.000kg)</t>
  </si>
  <si>
    <t>少年B女子100m</t>
  </si>
  <si>
    <t>少年B女子100mYH(0.762/8.5m)</t>
  </si>
  <si>
    <t>少年B女子走幅跳</t>
  </si>
  <si>
    <t>ABC女子円盤投(1.000kg)</t>
  </si>
  <si>
    <t>A女子砲丸投(4.000kg)</t>
  </si>
  <si>
    <t>少年Ｂ男子100m</t>
    <rPh sb="0" eb="2">
      <t>ショウネン</t>
    </rPh>
    <rPh sb="3" eb="5">
      <t>ダンシ</t>
    </rPh>
    <rPh sb="4" eb="5">
      <t>コ</t>
    </rPh>
    <phoneticPr fontId="2"/>
  </si>
  <si>
    <t>個人種目数×500円</t>
    <rPh sb="0" eb="2">
      <t>コジン</t>
    </rPh>
    <rPh sb="2" eb="3">
      <t>シュ</t>
    </rPh>
    <rPh sb="3" eb="4">
      <t>メ</t>
    </rPh>
    <rPh sb="4" eb="5">
      <t>スウ</t>
    </rPh>
    <rPh sb="9" eb="10">
      <t>エン</t>
    </rPh>
    <phoneticPr fontId="2"/>
  </si>
  <si>
    <t>愛知選手権リレー･国体少B･ｼﾞｭﾆｱ記録会</t>
    <rPh sb="0" eb="2">
      <t>アイチ</t>
    </rPh>
    <rPh sb="2" eb="5">
      <t>センシュケン</t>
    </rPh>
    <rPh sb="9" eb="11">
      <t>コクタイ</t>
    </rPh>
    <rPh sb="11" eb="12">
      <t>ショウ</t>
    </rPh>
    <rPh sb="19" eb="22">
      <t>キロクカイ</t>
    </rPh>
    <phoneticPr fontId="2"/>
  </si>
  <si>
    <t>愛知選手権リレー･国体少B･ｼﾞｭﾆｱ記録会 個人申込票</t>
    <phoneticPr fontId="78"/>
  </si>
  <si>
    <t>愛知選手権リレー･国体少B･ｼﾞｭﾆｱ記録会 個人申込票</t>
    <phoneticPr fontId="78"/>
  </si>
  <si>
    <t>愛知選手権リレー･国体少B･ｼﾞｭﾆｱ記録会 個人申込票</t>
    <phoneticPr fontId="78"/>
  </si>
  <si>
    <t>少B男砲丸投(5.000kg)</t>
    <phoneticPr fontId="42"/>
  </si>
  <si>
    <t>〒460-0012　名古屋市中区千代田２－19－16　千代田ビル７Ｆ
        愛知陸上競技協会　　国体選考少年Ｂ・県ジュニア記録会　宛</t>
    <phoneticPr fontId="2"/>
  </si>
  <si>
    <t>少B男砲丸投(5.000kg)</t>
  </si>
  <si>
    <t>中学用</t>
    <rPh sb="0" eb="2">
      <t>チュウガク</t>
    </rPh>
    <rPh sb="2" eb="3">
      <t>ヨウ</t>
    </rPh>
    <phoneticPr fontId="2"/>
  </si>
  <si>
    <t>Ver５</t>
    <phoneticPr fontId="2"/>
  </si>
  <si>
    <t>Vえｒ</t>
    <phoneticPr fontId="6"/>
  </si>
  <si>
    <t>Ver5</t>
    <phoneticPr fontId="2"/>
  </si>
  <si>
    <t>中学</t>
    <rPh sb="0" eb="2">
      <t>チュウガク</t>
    </rPh>
    <phoneticPr fontId="42"/>
  </si>
  <si>
    <t>Ver5</t>
    <phoneticPr fontId="42"/>
  </si>
  <si>
    <t>～</t>
    <phoneticPr fontId="2"/>
  </si>
  <si>
    <r>
      <t>申込みメールアドレス→　</t>
    </r>
    <r>
      <rPr>
        <sz val="18"/>
        <color theme="1"/>
        <rFont val="ＭＳ Ｐゴシック"/>
        <family val="3"/>
        <charset val="128"/>
        <scheme val="minor"/>
      </rPr>
      <t>aichi.relay@gmail.com</t>
    </r>
    <phoneticPr fontId="2"/>
  </si>
  <si>
    <t>※メール送信・振込を完了してください！</t>
    <rPh sb="4" eb="6">
      <t>ソウシン</t>
    </rPh>
    <rPh sb="7" eb="9">
      <t>フリコミ</t>
    </rPh>
    <rPh sb="10" eb="12">
      <t>カンリョウ</t>
    </rPh>
    <phoneticPr fontId="2"/>
  </si>
  <si>
    <t>締め切りは6月9日（金）必着です。</t>
    <rPh sb="0" eb="1">
      <t>シ</t>
    </rPh>
    <rPh sb="2" eb="3">
      <t>キ</t>
    </rPh>
    <rPh sb="6" eb="7">
      <t>ツキ</t>
    </rPh>
    <rPh sb="8" eb="9">
      <t>ヒ</t>
    </rPh>
    <rPh sb="10" eb="11">
      <t>キン</t>
    </rPh>
    <rPh sb="12" eb="14">
      <t>ヒッチャク</t>
    </rPh>
    <phoneticPr fontId="2"/>
  </si>
  <si>
    <r>
      <t>少年B女子</t>
    </r>
    <r>
      <rPr>
        <sz val="11"/>
        <rFont val="ＤＦ平成明朝体W7"/>
        <family val="3"/>
        <charset val="128"/>
      </rPr>
      <t>8</t>
    </r>
    <r>
      <rPr>
        <sz val="11"/>
        <rFont val="ＤＦ平成明朝体W7"/>
        <family val="3"/>
        <charset val="128"/>
      </rPr>
      <t>00m</t>
    </r>
    <phoneticPr fontId="2"/>
  </si>
  <si>
    <t>B女子砲丸投(4.000kg)</t>
    <phoneticPr fontId="2"/>
  </si>
  <si>
    <t>少年B女子800m</t>
    <phoneticPr fontId="42"/>
  </si>
  <si>
    <t>○</t>
  </si>
</sst>
</file>

<file path=xl/styles.xml><?xml version="1.0" encoding="utf-8"?>
<styleSheet xmlns="http://schemas.openxmlformats.org/spreadsheetml/2006/main">
  <numFmts count="5">
    <numFmt numFmtId="5" formatCode="&quot;¥&quot;#,##0;&quot;¥&quot;\-#,##0"/>
    <numFmt numFmtId="176" formatCode="[$-411]ggge&quot;年&quot;m&quot;月&quot;d&quot;日&quot;;@"/>
    <numFmt numFmtId="177" formatCode="[$-411]m&quot;月&quot;d&quot;日&quot;&quot;(&quot;aaa&quot;)郵送必着&quot;"/>
    <numFmt numFmtId="178" formatCode="[$-411]ggge&quot;年&quot;m&quot;月&quot;d&quot;日&quot;&quot;(&quot;aaa&quot;)&quot;"/>
    <numFmt numFmtId="179" formatCode="[$-411]m&quot;月&quot;d&quot;日&quot;&quot;(&quot;aaa&quot;)&quot;"/>
  </numFmts>
  <fonts count="1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40"/>
      <color rgb="FFFF0000"/>
      <name val="ＭＳ ゴシック"/>
      <family val="3"/>
      <charset val="128"/>
    </font>
    <font>
      <sz val="14"/>
      <name val="ＤＨＰ平成明朝体W7"/>
      <family val="3"/>
      <charset val="128"/>
    </font>
    <font>
      <sz val="22"/>
      <name val="ＭＳ ゴシック"/>
      <family val="3"/>
      <charset val="128"/>
    </font>
    <font>
      <sz val="11"/>
      <name val="ＤＦ平成明朝体W7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color theme="3" tint="0.39997558519241921"/>
      <name val="ＭＳ ゴシック"/>
      <family val="3"/>
      <charset val="128"/>
    </font>
    <font>
      <b/>
      <sz val="14"/>
      <color indexed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6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8"/>
      <name val="ＤＦ平成明朝体W7"/>
      <family val="3"/>
      <charset val="128"/>
    </font>
    <font>
      <sz val="9"/>
      <name val="ＤＦ平成明朝体W7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22"/>
      <name val="ＤＨＰ平成明朝体W7"/>
      <family val="3"/>
      <charset val="128"/>
    </font>
    <font>
      <sz val="6"/>
      <name val="ＭＳ Ｐ明朝"/>
      <family val="1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6"/>
      <name val="標準明朝"/>
      <family val="1"/>
      <charset val="128"/>
    </font>
    <font>
      <b/>
      <sz val="14"/>
      <name val="標準明朝"/>
      <family val="1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標準明朝"/>
      <family val="1"/>
      <charset val="128"/>
    </font>
    <font>
      <sz val="12"/>
      <name val="標準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明朝"/>
      <family val="1"/>
      <charset val="128"/>
    </font>
    <font>
      <sz val="8"/>
      <name val="明朝"/>
      <family val="1"/>
      <charset val="128"/>
    </font>
    <font>
      <sz val="20"/>
      <name val="ＤＨＰ平成明朝体W7"/>
      <family val="3"/>
      <charset val="128"/>
    </font>
    <font>
      <sz val="10"/>
      <name val="ＭＳ ゴシック"/>
      <family val="3"/>
      <charset val="128"/>
    </font>
    <font>
      <sz val="20"/>
      <name val="標準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明朝"/>
      <family val="1"/>
      <charset val="128"/>
    </font>
    <font>
      <b/>
      <sz val="20"/>
      <name val="ＭＳ 明朝"/>
      <family val="1"/>
      <charset val="128"/>
    </font>
    <font>
      <b/>
      <sz val="18"/>
      <name val="標準明朝"/>
      <family val="1"/>
      <charset val="128"/>
    </font>
    <font>
      <b/>
      <sz val="22"/>
      <name val="ＭＳ 明朝"/>
      <family val="1"/>
      <charset val="128"/>
    </font>
    <font>
      <b/>
      <sz val="28"/>
      <name val="ＭＳ 明朝"/>
      <family val="1"/>
      <charset val="128"/>
    </font>
    <font>
      <sz val="26"/>
      <name val="ＭＳ Ｐゴシック"/>
      <family val="3"/>
      <charset val="128"/>
      <scheme val="major"/>
    </font>
    <font>
      <b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4" fillId="0" borderId="0"/>
    <xf numFmtId="0" fontId="12" fillId="0" borderId="0">
      <alignment vertical="center"/>
    </xf>
    <xf numFmtId="0" fontId="1" fillId="0" borderId="0">
      <alignment vertical="center"/>
    </xf>
    <xf numFmtId="9" fontId="74" fillId="0" borderId="0" applyFont="0" applyFill="0" applyBorder="0" applyAlignment="0" applyProtection="0">
      <alignment vertical="center"/>
    </xf>
  </cellStyleXfs>
  <cellXfs count="774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 applyBorder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26" fillId="0" borderId="0" xfId="0" applyFont="1">
      <alignment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30" fillId="3" borderId="3" xfId="0" applyFont="1" applyFill="1" applyBorder="1" applyAlignment="1">
      <alignment horizontal="center" vertical="center"/>
    </xf>
    <xf numFmtId="0" fontId="26" fillId="5" borderId="0" xfId="0" applyFont="1" applyFill="1">
      <alignment vertical="center"/>
    </xf>
    <xf numFmtId="0" fontId="26" fillId="0" borderId="0" xfId="0" applyFont="1" applyFill="1" applyBorder="1" applyAlignment="1">
      <alignment horizontal="left" vertical="center"/>
    </xf>
    <xf numFmtId="0" fontId="36" fillId="5" borderId="0" xfId="0" applyFont="1" applyFill="1">
      <alignment vertical="center"/>
    </xf>
    <xf numFmtId="0" fontId="26" fillId="5" borderId="0" xfId="0" applyFont="1" applyFill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6" fillId="0" borderId="24" xfId="0" applyFont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3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6" fillId="5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6" fillId="5" borderId="0" xfId="0" applyFont="1" applyFill="1" applyAlignment="1">
      <alignment horizontal="right" vertical="center"/>
    </xf>
    <xf numFmtId="0" fontId="26" fillId="5" borderId="42" xfId="0" applyFont="1" applyFill="1" applyBorder="1">
      <alignment vertical="center"/>
    </xf>
    <xf numFmtId="0" fontId="26" fillId="5" borderId="43" xfId="0" applyFont="1" applyFill="1" applyBorder="1">
      <alignment vertical="center"/>
    </xf>
    <xf numFmtId="0" fontId="26" fillId="5" borderId="44" xfId="0" applyFont="1" applyFill="1" applyBorder="1">
      <alignment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45" xfId="0" applyFont="1" applyFill="1" applyBorder="1">
      <alignment vertical="center"/>
    </xf>
    <xf numFmtId="0" fontId="26" fillId="5" borderId="0" xfId="0" applyFont="1" applyFill="1" applyBorder="1">
      <alignment vertical="center"/>
    </xf>
    <xf numFmtId="0" fontId="26" fillId="5" borderId="46" xfId="0" applyFont="1" applyFill="1" applyBorder="1">
      <alignment vertical="center"/>
    </xf>
    <xf numFmtId="0" fontId="26" fillId="5" borderId="47" xfId="0" applyFont="1" applyFill="1" applyBorder="1" applyAlignment="1">
      <alignment horizontal="right" vertical="center"/>
    </xf>
    <xf numFmtId="0" fontId="26" fillId="5" borderId="48" xfId="0" applyFont="1" applyFill="1" applyBorder="1" applyAlignment="1">
      <alignment horizontal="right" vertical="center"/>
    </xf>
    <xf numFmtId="0" fontId="26" fillId="5" borderId="48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left" vertical="center"/>
    </xf>
    <xf numFmtId="0" fontId="26" fillId="5" borderId="49" xfId="0" applyFont="1" applyFill="1" applyBorder="1">
      <alignment vertical="center"/>
    </xf>
    <xf numFmtId="0" fontId="26" fillId="0" borderId="0" xfId="0" applyFont="1" applyProtection="1">
      <alignment vertical="center"/>
    </xf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26" fillId="0" borderId="6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12" fillId="0" borderId="0" xfId="2" applyProtection="1">
      <alignment vertical="center"/>
    </xf>
    <xf numFmtId="0" fontId="12" fillId="0" borderId="0" xfId="2" applyAlignment="1" applyProtection="1">
      <alignment horizontal="left" vertical="center"/>
    </xf>
    <xf numFmtId="0" fontId="44" fillId="0" borderId="0" xfId="2" applyFont="1" applyProtection="1">
      <alignment vertical="center"/>
    </xf>
    <xf numFmtId="0" fontId="44" fillId="0" borderId="1" xfId="2" applyFont="1" applyBorder="1" applyProtection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0" fontId="44" fillId="0" borderId="0" xfId="2" applyFont="1" applyAlignment="1" applyProtection="1">
      <alignment horizontal="center" vertical="center"/>
    </xf>
    <xf numFmtId="0" fontId="44" fillId="0" borderId="0" xfId="2" applyFont="1" applyBorder="1" applyAlignment="1" applyProtection="1">
      <alignment horizontal="center" vertical="center"/>
    </xf>
    <xf numFmtId="0" fontId="12" fillId="0" borderId="22" xfId="2" applyBorder="1" applyAlignment="1" applyProtection="1">
      <alignment horizontal="center" vertical="center"/>
    </xf>
    <xf numFmtId="0" fontId="26" fillId="0" borderId="50" xfId="0" applyFont="1" applyBorder="1" applyAlignment="1">
      <alignment vertical="center"/>
    </xf>
    <xf numFmtId="0" fontId="26" fillId="0" borderId="53" xfId="0" applyFont="1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7" fillId="0" borderId="20" xfId="2" applyFont="1" applyBorder="1" applyAlignment="1" applyProtection="1">
      <alignment horizontal="center" vertical="center"/>
    </xf>
    <xf numFmtId="0" fontId="47" fillId="0" borderId="20" xfId="2" applyFont="1" applyBorder="1" applyAlignment="1" applyProtection="1">
      <alignment horizontal="center" vertical="center" shrinkToFit="1"/>
    </xf>
    <xf numFmtId="0" fontId="47" fillId="0" borderId="3" xfId="2" applyFont="1" applyBorder="1" applyAlignment="1" applyProtection="1">
      <alignment horizontal="center" vertical="center"/>
    </xf>
    <xf numFmtId="0" fontId="47" fillId="0" borderId="3" xfId="2" applyFont="1" applyBorder="1" applyAlignment="1" applyProtection="1">
      <alignment horizontal="center" vertical="center" shrinkToFit="1"/>
    </xf>
    <xf numFmtId="0" fontId="47" fillId="0" borderId="22" xfId="2" applyFont="1" applyBorder="1" applyAlignment="1" applyProtection="1">
      <alignment horizontal="center" vertical="center"/>
    </xf>
    <xf numFmtId="0" fontId="47" fillId="0" borderId="22" xfId="2" applyFont="1" applyBorder="1" applyAlignment="1" applyProtection="1">
      <alignment horizontal="center" vertical="center" shrinkToFit="1"/>
    </xf>
    <xf numFmtId="0" fontId="12" fillId="0" borderId="1" xfId="2" applyBorder="1" applyProtection="1">
      <alignment vertical="center"/>
    </xf>
    <xf numFmtId="0" fontId="47" fillId="0" borderId="23" xfId="2" applyFont="1" applyBorder="1" applyAlignment="1" applyProtection="1">
      <alignment horizontal="center" vertical="center"/>
    </xf>
    <xf numFmtId="0" fontId="47" fillId="0" borderId="23" xfId="2" applyFont="1" applyBorder="1" applyAlignment="1" applyProtection="1">
      <alignment horizontal="center" vertical="center" shrinkToFit="1"/>
    </xf>
    <xf numFmtId="0" fontId="47" fillId="0" borderId="72" xfId="2" applyFont="1" applyBorder="1" applyAlignment="1" applyProtection="1">
      <alignment horizontal="center" vertical="center"/>
    </xf>
    <xf numFmtId="0" fontId="47" fillId="0" borderId="72" xfId="2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0" fillId="0" borderId="53" xfId="0" applyBorder="1">
      <alignment vertical="center"/>
    </xf>
    <xf numFmtId="0" fontId="0" fillId="0" borderId="59" xfId="0" applyBorder="1">
      <alignment vertical="center"/>
    </xf>
    <xf numFmtId="0" fontId="0" fillId="0" borderId="54" xfId="0" applyBorder="1">
      <alignment vertical="center"/>
    </xf>
    <xf numFmtId="0" fontId="53" fillId="5" borderId="0" xfId="0" applyFont="1" applyFill="1" applyAlignment="1">
      <alignment vertical="center"/>
    </xf>
    <xf numFmtId="0" fontId="26" fillId="0" borderId="50" xfId="0" applyFont="1" applyBorder="1">
      <alignment vertical="center"/>
    </xf>
    <xf numFmtId="0" fontId="26" fillId="0" borderId="52" xfId="0" applyFont="1" applyBorder="1">
      <alignment vertical="center"/>
    </xf>
    <xf numFmtId="0" fontId="30" fillId="0" borderId="52" xfId="0" applyFont="1" applyBorder="1">
      <alignment vertical="center"/>
    </xf>
    <xf numFmtId="0" fontId="26" fillId="0" borderId="53" xfId="0" applyFont="1" applyBorder="1">
      <alignment vertical="center"/>
    </xf>
    <xf numFmtId="0" fontId="26" fillId="0" borderId="55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59" xfId="0" applyFont="1" applyBorder="1">
      <alignment vertical="center"/>
    </xf>
    <xf numFmtId="0" fontId="26" fillId="0" borderId="13" xfId="0" applyFont="1" applyBorder="1">
      <alignment vertical="center"/>
    </xf>
    <xf numFmtId="0" fontId="26" fillId="0" borderId="41" xfId="0" applyFont="1" applyBorder="1">
      <alignment vertical="center"/>
    </xf>
    <xf numFmtId="0" fontId="26" fillId="0" borderId="54" xfId="0" applyFont="1" applyBorder="1">
      <alignment vertical="center"/>
    </xf>
    <xf numFmtId="0" fontId="29" fillId="0" borderId="0" xfId="0" applyFont="1">
      <alignment vertical="center"/>
    </xf>
    <xf numFmtId="0" fontId="29" fillId="0" borderId="3" xfId="0" applyFont="1" applyBorder="1" applyAlignment="1">
      <alignment horizontal="center" vertical="center"/>
    </xf>
    <xf numFmtId="0" fontId="55" fillId="0" borderId="0" xfId="0" applyFont="1">
      <alignment vertical="center"/>
    </xf>
    <xf numFmtId="0" fontId="55" fillId="0" borderId="27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3" xfId="0" applyFont="1" applyBorder="1">
      <alignment vertical="center"/>
    </xf>
    <xf numFmtId="0" fontId="55" fillId="0" borderId="3" xfId="0" applyFont="1" applyBorder="1" applyAlignment="1">
      <alignment horizontal="center" vertical="center"/>
    </xf>
    <xf numFmtId="0" fontId="55" fillId="0" borderId="16" xfId="0" applyFont="1" applyBorder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>
      <alignment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>
      <alignment vertical="center"/>
    </xf>
    <xf numFmtId="0" fontId="55" fillId="0" borderId="18" xfId="0" applyFont="1" applyBorder="1" applyAlignment="1">
      <alignment horizontal="center" vertical="center"/>
    </xf>
    <xf numFmtId="0" fontId="55" fillId="0" borderId="79" xfId="0" applyFont="1" applyBorder="1">
      <alignment vertical="center"/>
    </xf>
    <xf numFmtId="0" fontId="55" fillId="0" borderId="79" xfId="0" applyFont="1" applyBorder="1" applyAlignment="1">
      <alignment horizontal="center" vertical="center"/>
    </xf>
    <xf numFmtId="0" fontId="55" fillId="0" borderId="80" xfId="0" applyFont="1" applyBorder="1">
      <alignment vertical="center"/>
    </xf>
    <xf numFmtId="0" fontId="55" fillId="0" borderId="8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41" xfId="0" applyBorder="1">
      <alignment vertical="center"/>
    </xf>
    <xf numFmtId="0" fontId="32" fillId="0" borderId="1" xfId="0" applyFont="1" applyBorder="1" applyAlignment="1">
      <alignment horizontal="center" vertical="center"/>
    </xf>
    <xf numFmtId="0" fontId="0" fillId="5" borderId="6" xfId="0" applyFill="1" applyBorder="1" applyAlignment="1">
      <alignment vertical="center" textRotation="255"/>
    </xf>
    <xf numFmtId="0" fontId="0" fillId="5" borderId="19" xfId="0" applyFill="1" applyBorder="1">
      <alignment vertical="center"/>
    </xf>
    <xf numFmtId="0" fontId="0" fillId="5" borderId="34" xfId="0" applyFill="1" applyBorder="1">
      <alignment vertical="center"/>
    </xf>
    <xf numFmtId="0" fontId="55" fillId="0" borderId="36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39" fillId="0" borderId="16" xfId="0" applyFont="1" applyFill="1" applyBorder="1" applyAlignment="1" applyProtection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79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80" xfId="0" applyFont="1" applyBorder="1" applyAlignment="1">
      <alignment horizontal="center" vertical="center" shrinkToFit="1"/>
    </xf>
    <xf numFmtId="0" fontId="21" fillId="0" borderId="0" xfId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3" applyFont="1">
      <alignment vertical="center"/>
    </xf>
    <xf numFmtId="0" fontId="26" fillId="0" borderId="0" xfId="3" applyFont="1">
      <alignment vertical="center"/>
    </xf>
    <xf numFmtId="0" fontId="26" fillId="0" borderId="0" xfId="3" applyFont="1" applyAlignment="1">
      <alignment horizontal="right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0" xfId="0" applyFont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26" fillId="5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6" fillId="0" borderId="23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</xf>
    <xf numFmtId="0" fontId="38" fillId="0" borderId="30" xfId="0" applyFont="1" applyFill="1" applyBorder="1" applyAlignment="1" applyProtection="1">
      <alignment vertical="center"/>
    </xf>
    <xf numFmtId="0" fontId="38" fillId="0" borderId="30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6" fillId="0" borderId="38" xfId="0" applyFont="1" applyFill="1" applyBorder="1" applyProtection="1">
      <alignment vertical="center"/>
    </xf>
    <xf numFmtId="0" fontId="0" fillId="0" borderId="38" xfId="0" applyFill="1" applyBorder="1" applyProtection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24" fillId="0" borderId="0" xfId="1" applyAlignment="1" applyProtection="1">
      <alignment horizontal="right" vertical="center" shrinkToFit="1"/>
    </xf>
    <xf numFmtId="0" fontId="24" fillId="0" borderId="0" xfId="1" applyAlignment="1" applyProtection="1">
      <alignment vertical="center"/>
    </xf>
    <xf numFmtId="0" fontId="32" fillId="0" borderId="0" xfId="1" applyFont="1" applyFill="1" applyBorder="1" applyAlignment="1" applyProtection="1">
      <alignment horizontal="right" vertical="center"/>
    </xf>
    <xf numFmtId="0" fontId="34" fillId="0" borderId="0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shrinkToFit="1"/>
    </xf>
    <xf numFmtId="0" fontId="9" fillId="0" borderId="0" xfId="1" applyFont="1" applyBorder="1" applyAlignment="1" applyProtection="1">
      <alignment vertical="center" shrinkToFit="1"/>
    </xf>
    <xf numFmtId="0" fontId="11" fillId="0" borderId="0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left" vertical="center"/>
    </xf>
    <xf numFmtId="0" fontId="21" fillId="0" borderId="7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/>
    </xf>
    <xf numFmtId="0" fontId="12" fillId="0" borderId="0" xfId="1" applyFont="1" applyAlignment="1" applyProtection="1">
      <alignment horizontal="center" vertical="center"/>
    </xf>
    <xf numFmtId="0" fontId="13" fillId="0" borderId="27" xfId="1" applyFont="1" applyBorder="1" applyAlignment="1" applyProtection="1">
      <alignment horizontal="distributed" vertical="center" indent="1" shrinkToFit="1"/>
    </xf>
    <xf numFmtId="0" fontId="21" fillId="0" borderId="24" xfId="1" applyFont="1" applyBorder="1" applyAlignment="1" applyProtection="1">
      <alignment horizontal="center" vertical="center"/>
    </xf>
    <xf numFmtId="0" fontId="13" fillId="0" borderId="28" xfId="1" applyFont="1" applyBorder="1" applyAlignment="1" applyProtection="1">
      <alignment horizontal="distributed" vertical="center" indent="1" shrinkToFit="1"/>
    </xf>
    <xf numFmtId="0" fontId="21" fillId="0" borderId="25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distributed" vertical="center" indent="2"/>
    </xf>
    <xf numFmtId="0" fontId="13" fillId="0" borderId="81" xfId="1" applyFont="1" applyBorder="1" applyAlignment="1" applyProtection="1">
      <alignment horizontal="distributed" vertical="center" indent="2"/>
    </xf>
    <xf numFmtId="5" fontId="21" fillId="0" borderId="0" xfId="1" applyNumberFormat="1" applyFont="1" applyBorder="1" applyAlignment="1" applyProtection="1">
      <alignment vertical="center"/>
    </xf>
    <xf numFmtId="0" fontId="24" fillId="0" borderId="0" xfId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 indent="2"/>
    </xf>
    <xf numFmtId="0" fontId="34" fillId="0" borderId="0" xfId="1" applyFont="1" applyBorder="1" applyAlignment="1" applyProtection="1">
      <alignment vertical="center" shrinkToFit="1"/>
    </xf>
    <xf numFmtId="0" fontId="16" fillId="0" borderId="0" xfId="1" applyFont="1" applyBorder="1" applyAlignment="1" applyProtection="1"/>
    <xf numFmtId="0" fontId="24" fillId="0" borderId="0" xfId="1" applyBorder="1" applyAlignment="1" applyProtection="1">
      <alignment horizontal="right" shrinkToFit="1"/>
    </xf>
    <xf numFmtId="0" fontId="24" fillId="0" borderId="0" xfId="1" applyBorder="1" applyAlignment="1" applyProtection="1">
      <alignment horizontal="right"/>
    </xf>
    <xf numFmtId="0" fontId="0" fillId="0" borderId="0" xfId="0" applyFill="1" applyBorder="1">
      <alignment vertical="center"/>
    </xf>
    <xf numFmtId="0" fontId="59" fillId="0" borderId="0" xfId="0" applyFont="1" applyFill="1">
      <alignment vertical="center"/>
    </xf>
    <xf numFmtId="0" fontId="29" fillId="0" borderId="0" xfId="0" applyFont="1" applyAlignment="1">
      <alignment vertical="center" shrinkToFit="1"/>
    </xf>
    <xf numFmtId="0" fontId="56" fillId="0" borderId="3" xfId="0" applyFont="1" applyBorder="1" applyAlignment="1" applyProtection="1">
      <alignment horizontal="center" vertical="center" shrinkToFit="1"/>
    </xf>
    <xf numFmtId="0" fontId="51" fillId="0" borderId="6" xfId="1" applyFont="1" applyBorder="1" applyAlignment="1" applyProtection="1">
      <alignment horizontal="center" vertical="center" shrinkToFit="1"/>
    </xf>
    <xf numFmtId="0" fontId="13" fillId="0" borderId="13" xfId="1" applyFont="1" applyBorder="1" applyAlignment="1" applyProtection="1">
      <alignment horizontal="distributed" vertical="center" indent="1"/>
    </xf>
    <xf numFmtId="5" fontId="21" fillId="0" borderId="29" xfId="1" applyNumberFormat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 shrinkToFit="1"/>
    </xf>
    <xf numFmtId="0" fontId="13" fillId="0" borderId="54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distributed" vertical="center" indent="1" shrinkToFit="1"/>
    </xf>
    <xf numFmtId="0" fontId="13" fillId="0" borderId="10" xfId="1" applyFont="1" applyBorder="1" applyAlignment="1" applyProtection="1">
      <alignment horizontal="distributed" vertical="center" indent="1" shrinkToFit="1"/>
    </xf>
    <xf numFmtId="0" fontId="51" fillId="0" borderId="11" xfId="1" applyFont="1" applyBorder="1" applyAlignment="1" applyProtection="1">
      <alignment horizontal="center" vertical="center" shrinkToFit="1"/>
    </xf>
    <xf numFmtId="0" fontId="26" fillId="0" borderId="88" xfId="0" applyFont="1" applyBorder="1" applyAlignment="1">
      <alignment horizontal="center" vertical="center" wrapText="1"/>
    </xf>
    <xf numFmtId="0" fontId="30" fillId="3" borderId="89" xfId="0" applyNumberFormat="1" applyFont="1" applyFill="1" applyBorder="1" applyAlignment="1">
      <alignment horizontal="center" vertical="center"/>
    </xf>
    <xf numFmtId="0" fontId="26" fillId="0" borderId="89" xfId="0" applyNumberFormat="1" applyFont="1" applyBorder="1" applyAlignment="1" applyProtection="1">
      <alignment horizontal="center" vertical="center" shrinkToFit="1"/>
      <protection locked="0"/>
    </xf>
    <xf numFmtId="0" fontId="49" fillId="0" borderId="90" xfId="1" applyFont="1" applyBorder="1" applyAlignment="1" applyProtection="1">
      <alignment horizontal="center" vertical="center" shrinkToFit="1"/>
    </xf>
    <xf numFmtId="0" fontId="62" fillId="0" borderId="0" xfId="0" applyFont="1" applyFill="1" applyBorder="1" applyAlignment="1">
      <alignment vertical="center"/>
    </xf>
    <xf numFmtId="0" fontId="13" fillId="8" borderId="13" xfId="1" applyFont="1" applyFill="1" applyBorder="1" applyAlignment="1" applyProtection="1">
      <alignment horizontal="distributed" vertical="center" indent="2"/>
    </xf>
    <xf numFmtId="0" fontId="60" fillId="0" borderId="0" xfId="0" applyFont="1" applyFill="1" applyAlignment="1">
      <alignment horizontal="right" vertical="center"/>
    </xf>
    <xf numFmtId="0" fontId="31" fillId="0" borderId="0" xfId="1" applyFont="1" applyAlignment="1" applyProtection="1">
      <alignment horizontal="center" vertical="center"/>
    </xf>
    <xf numFmtId="176" fontId="26" fillId="0" borderId="0" xfId="0" applyNumberFormat="1" applyFont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1" fillId="0" borderId="91" xfId="1" applyNumberFormat="1" applyFont="1" applyBorder="1" applyAlignment="1" applyProtection="1">
      <alignment horizontal="center" vertical="center"/>
      <protection locked="0"/>
    </xf>
    <xf numFmtId="0" fontId="21" fillId="0" borderId="40" xfId="1" applyNumberFormat="1" applyFont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37" fillId="0" borderId="0" xfId="1" applyFont="1" applyAlignment="1" applyProtection="1">
      <alignment vertical="center"/>
    </xf>
    <xf numFmtId="0" fontId="28" fillId="0" borderId="0" xfId="0" applyFont="1">
      <alignment vertical="center"/>
    </xf>
    <xf numFmtId="0" fontId="15" fillId="0" borderId="0" xfId="0" applyFont="1">
      <alignment vertical="center"/>
    </xf>
    <xf numFmtId="0" fontId="9" fillId="0" borderId="78" xfId="1" applyFont="1" applyBorder="1" applyAlignment="1" applyProtection="1">
      <alignment horizontal="center" vertical="center" shrinkToFit="1"/>
    </xf>
    <xf numFmtId="0" fontId="9" fillId="0" borderId="85" xfId="1" applyFont="1" applyBorder="1" applyAlignment="1" applyProtection="1">
      <alignment horizontal="center" vertical="center" shrinkToFit="1"/>
    </xf>
    <xf numFmtId="0" fontId="26" fillId="0" borderId="36" xfId="0" applyFont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8" fillId="0" borderId="0" xfId="3" applyFont="1">
      <alignment vertical="center"/>
    </xf>
    <xf numFmtId="0" fontId="26" fillId="0" borderId="3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6" fillId="2" borderId="94" xfId="0" applyFont="1" applyFill="1" applyBorder="1" applyAlignment="1" applyProtection="1">
      <alignment horizontal="center" vertical="center"/>
    </xf>
    <xf numFmtId="0" fontId="30" fillId="3" borderId="95" xfId="0" applyFont="1" applyFill="1" applyBorder="1" applyAlignment="1" applyProtection="1">
      <alignment horizontal="center" vertical="center"/>
    </xf>
    <xf numFmtId="2" fontId="26" fillId="2" borderId="95" xfId="0" applyNumberFormat="1" applyFont="1" applyFill="1" applyBorder="1" applyAlignment="1" applyProtection="1">
      <alignment horizontal="center" vertical="center" shrinkToFit="1"/>
    </xf>
    <xf numFmtId="5" fontId="21" fillId="0" borderId="7" xfId="1" applyNumberFormat="1" applyFont="1" applyBorder="1" applyAlignment="1" applyProtection="1">
      <alignment vertical="center"/>
    </xf>
    <xf numFmtId="0" fontId="69" fillId="0" borderId="97" xfId="1" applyFont="1" applyBorder="1" applyAlignment="1" applyProtection="1">
      <alignment horizontal="distributed" vertical="center" indent="1"/>
    </xf>
    <xf numFmtId="5" fontId="21" fillId="0" borderId="98" xfId="1" applyNumberFormat="1" applyFont="1" applyBorder="1" applyAlignment="1" applyProtection="1">
      <alignment vertical="center"/>
    </xf>
    <xf numFmtId="0" fontId="70" fillId="0" borderId="11" xfId="1" applyFont="1" applyBorder="1" applyAlignment="1" applyProtection="1">
      <alignment horizontal="distributed" vertical="center" indent="1"/>
    </xf>
    <xf numFmtId="0" fontId="55" fillId="0" borderId="99" xfId="0" applyFont="1" applyBorder="1" applyAlignment="1">
      <alignment horizontal="center" vertical="center"/>
    </xf>
    <xf numFmtId="0" fontId="55" fillId="0" borderId="100" xfId="0" applyFont="1" applyBorder="1">
      <alignment vertical="center"/>
    </xf>
    <xf numFmtId="0" fontId="55" fillId="0" borderId="100" xfId="0" applyFont="1" applyBorder="1" applyAlignment="1">
      <alignment horizontal="center" vertical="center"/>
    </xf>
    <xf numFmtId="0" fontId="55" fillId="0" borderId="101" xfId="0" applyFont="1" applyBorder="1">
      <alignment vertical="center"/>
    </xf>
    <xf numFmtId="0" fontId="55" fillId="0" borderId="101" xfId="0" applyFont="1" applyBorder="1" applyAlignment="1">
      <alignment horizontal="center" vertical="center"/>
    </xf>
    <xf numFmtId="0" fontId="55" fillId="0" borderId="102" xfId="0" applyFont="1" applyBorder="1">
      <alignment vertical="center"/>
    </xf>
    <xf numFmtId="0" fontId="55" fillId="0" borderId="102" xfId="0" applyFont="1" applyBorder="1" applyAlignment="1">
      <alignment horizontal="center" vertical="center"/>
    </xf>
    <xf numFmtId="0" fontId="55" fillId="0" borderId="103" xfId="0" applyFont="1" applyBorder="1">
      <alignment vertical="center"/>
    </xf>
    <xf numFmtId="0" fontId="55" fillId="0" borderId="103" xfId="0" applyFont="1" applyBorder="1" applyAlignment="1">
      <alignment horizontal="center" vertical="center"/>
    </xf>
    <xf numFmtId="0" fontId="55" fillId="0" borderId="104" xfId="0" applyFont="1" applyBorder="1">
      <alignment vertical="center"/>
    </xf>
    <xf numFmtId="0" fontId="55" fillId="0" borderId="104" xfId="0" applyFont="1" applyBorder="1" applyAlignment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21" fillId="0" borderId="87" xfId="1" applyNumberFormat="1" applyFont="1" applyBorder="1" applyAlignment="1" applyProtection="1">
      <alignment horizontal="right" vertical="center"/>
    </xf>
    <xf numFmtId="0" fontId="0" fillId="0" borderId="0" xfId="0">
      <alignment vertical="center"/>
    </xf>
    <xf numFmtId="0" fontId="72" fillId="0" borderId="0" xfId="0" applyFont="1">
      <alignment vertical="center"/>
    </xf>
    <xf numFmtId="0" fontId="73" fillId="0" borderId="0" xfId="0" applyFont="1">
      <alignment vertical="center"/>
    </xf>
    <xf numFmtId="0" fontId="0" fillId="0" borderId="0" xfId="0">
      <alignment vertical="center"/>
    </xf>
    <xf numFmtId="0" fontId="26" fillId="0" borderId="0" xfId="0" applyFont="1" applyAlignment="1">
      <alignment horizontal="center" vertical="center"/>
    </xf>
    <xf numFmtId="0" fontId="47" fillId="0" borderId="23" xfId="2" applyFont="1" applyBorder="1" applyAlignment="1" applyProtection="1">
      <alignment horizontal="center" vertical="center" shrinkToFit="1"/>
    </xf>
    <xf numFmtId="0" fontId="47" fillId="0" borderId="72" xfId="2" applyFont="1" applyBorder="1" applyAlignment="1" applyProtection="1">
      <alignment horizontal="center" vertical="center" shrinkToFit="1"/>
    </xf>
    <xf numFmtId="0" fontId="47" fillId="0" borderId="20" xfId="2" applyFont="1" applyBorder="1" applyAlignment="1" applyProtection="1">
      <alignment horizontal="center" vertical="center" shrinkToFit="1"/>
    </xf>
    <xf numFmtId="0" fontId="47" fillId="0" borderId="22" xfId="2" applyFont="1" applyBorder="1" applyAlignment="1" applyProtection="1">
      <alignment horizontal="center" vertical="center" shrinkToFit="1"/>
    </xf>
    <xf numFmtId="0" fontId="47" fillId="0" borderId="3" xfId="2" applyFont="1" applyBorder="1" applyAlignment="1" applyProtection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41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26" fillId="0" borderId="80" xfId="0" applyFont="1" applyFill="1" applyBorder="1" applyAlignment="1" applyProtection="1">
      <alignment horizontal="center" vertical="center"/>
    </xf>
    <xf numFmtId="0" fontId="27" fillId="12" borderId="0" xfId="0" applyFont="1" applyFill="1" applyAlignment="1">
      <alignment vertical="center"/>
    </xf>
    <xf numFmtId="0" fontId="26" fillId="12" borderId="0" xfId="0" applyFont="1" applyFill="1" applyAlignment="1">
      <alignment horizontal="center" vertical="center"/>
    </xf>
    <xf numFmtId="0" fontId="75" fillId="12" borderId="0" xfId="0" applyFont="1" applyFill="1" applyAlignment="1">
      <alignment vertical="center"/>
    </xf>
    <xf numFmtId="0" fontId="76" fillId="12" borderId="0" xfId="0" applyFont="1" applyFill="1" applyAlignment="1">
      <alignment vertical="center"/>
    </xf>
    <xf numFmtId="9" fontId="0" fillId="0" borderId="0" xfId="4" applyFont="1" applyBorder="1">
      <alignment vertical="center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2" fontId="26" fillId="0" borderId="3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30" fillId="3" borderId="3" xfId="0" applyFont="1" applyFill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 shrinkToFit="1"/>
    </xf>
    <xf numFmtId="0" fontId="26" fillId="2" borderId="20" xfId="0" applyFont="1" applyFill="1" applyBorder="1" applyAlignment="1" applyProtection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20" xfId="0" applyNumberFormat="1" applyFont="1" applyBorder="1" applyAlignment="1" applyProtection="1">
      <alignment horizontal="center" vertical="center"/>
      <protection locked="0"/>
    </xf>
    <xf numFmtId="2" fontId="26" fillId="0" borderId="22" xfId="0" applyNumberFormat="1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27" xfId="0" applyNumberFormat="1" applyFont="1" applyBorder="1" applyAlignment="1" applyProtection="1">
      <alignment horizontal="center" vertical="center"/>
      <protection locked="0"/>
    </xf>
    <xf numFmtId="0" fontId="26" fillId="0" borderId="28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horizontal="centerContinuous"/>
    </xf>
    <xf numFmtId="0" fontId="79" fillId="0" borderId="0" xfId="0" applyFont="1" applyBorder="1" applyAlignment="1">
      <alignment horizontal="centerContinuous" vertical="center"/>
    </xf>
    <xf numFmtId="0" fontId="0" fillId="0" borderId="0" xfId="0" quotePrefix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/>
    <xf numFmtId="0" fontId="0" fillId="0" borderId="114" xfId="0" applyBorder="1" applyAlignment="1"/>
    <xf numFmtId="0" fontId="11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80" fillId="0" borderId="0" xfId="0" quotePrefix="1" applyFont="1" applyAlignment="1">
      <alignment horizontal="left"/>
    </xf>
    <xf numFmtId="0" fontId="81" fillId="0" borderId="50" xfId="0" applyFont="1" applyBorder="1" applyAlignment="1">
      <alignment horizontal="center"/>
    </xf>
    <xf numFmtId="0" fontId="82" fillId="0" borderId="52" xfId="0" quotePrefix="1" applyFont="1" applyBorder="1" applyAlignment="1"/>
    <xf numFmtId="0" fontId="0" fillId="0" borderId="53" xfId="0" applyBorder="1" applyAlignment="1"/>
    <xf numFmtId="0" fontId="15" fillId="0" borderId="117" xfId="0" applyFont="1" applyBorder="1" applyAlignment="1">
      <alignment horizontal="centerContinuous" vertical="center"/>
    </xf>
    <xf numFmtId="0" fontId="0" fillId="0" borderId="118" xfId="0" applyBorder="1" applyAlignment="1">
      <alignment horizontal="centerContinuous" vertical="center"/>
    </xf>
    <xf numFmtId="0" fontId="84" fillId="0" borderId="55" xfId="0" quotePrefix="1" applyFont="1" applyBorder="1" applyAlignment="1">
      <alignment horizontal="centerContinuous" vertical="center"/>
    </xf>
    <xf numFmtId="0" fontId="86" fillId="0" borderId="59" xfId="0" quotePrefix="1" applyFont="1" applyBorder="1" applyAlignment="1">
      <alignment horizontal="left"/>
    </xf>
    <xf numFmtId="0" fontId="87" fillId="0" borderId="122" xfId="0" quotePrefix="1" applyFont="1" applyBorder="1" applyAlignment="1">
      <alignment vertical="center"/>
    </xf>
    <xf numFmtId="0" fontId="81" fillId="0" borderId="13" xfId="0" applyFont="1" applyBorder="1" applyAlignment="1">
      <alignment horizontal="center"/>
    </xf>
    <xf numFmtId="0" fontId="14" fillId="0" borderId="41" xfId="0" quotePrefix="1" applyFont="1" applyBorder="1" applyAlignment="1"/>
    <xf numFmtId="0" fontId="15" fillId="0" borderId="54" xfId="0" applyFont="1" applyBorder="1" applyAlignment="1"/>
    <xf numFmtId="0" fontId="87" fillId="0" borderId="55" xfId="0" quotePrefix="1" applyFont="1" applyBorder="1" applyAlignment="1">
      <alignment vertical="center"/>
    </xf>
    <xf numFmtId="0" fontId="15" fillId="0" borderId="10" xfId="0" applyFont="1" applyBorder="1" applyAlignment="1">
      <alignment horizontal="centerContinuous" vertical="center"/>
    </xf>
    <xf numFmtId="0" fontId="15" fillId="0" borderId="56" xfId="0" applyFont="1" applyBorder="1" applyAlignment="1">
      <alignment horizontal="centerContinuous" vertical="center"/>
    </xf>
    <xf numFmtId="0" fontId="15" fillId="0" borderId="35" xfId="0" applyFont="1" applyBorder="1" applyAlignment="1">
      <alignment horizontal="centerContinuous" vertical="center"/>
    </xf>
    <xf numFmtId="0" fontId="87" fillId="0" borderId="13" xfId="0" applyFont="1" applyBorder="1" applyAlignment="1">
      <alignment vertical="center"/>
    </xf>
    <xf numFmtId="0" fontId="90" fillId="0" borderId="10" xfId="0" applyFont="1" applyBorder="1" applyAlignment="1">
      <alignment horizontal="center" vertical="center"/>
    </xf>
    <xf numFmtId="0" fontId="90" fillId="0" borderId="35" xfId="0" applyFont="1" applyBorder="1" applyAlignment="1">
      <alignment horizontal="centerContinuous" vertical="center"/>
    </xf>
    <xf numFmtId="0" fontId="90" fillId="0" borderId="56" xfId="0" applyFont="1" applyBorder="1" applyAlignment="1">
      <alignment horizontal="centerContinuous" vertical="center"/>
    </xf>
    <xf numFmtId="0" fontId="90" fillId="0" borderId="24" xfId="0" quotePrefix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5" fillId="0" borderId="25" xfId="0" quotePrefix="1" applyFont="1" applyBorder="1" applyAlignment="1">
      <alignment horizontal="center" vertical="center"/>
    </xf>
    <xf numFmtId="0" fontId="84" fillId="0" borderId="0" xfId="0" quotePrefix="1" applyFont="1" applyAlignment="1">
      <alignment horizontal="left"/>
    </xf>
    <xf numFmtId="0" fontId="84" fillId="0" borderId="0" xfId="0" applyFont="1" applyAlignment="1"/>
    <xf numFmtId="0" fontId="15" fillId="0" borderId="0" xfId="0" applyFont="1" applyAlignment="1"/>
    <xf numFmtId="0" fontId="15" fillId="13" borderId="0" xfId="0" applyFont="1" applyFill="1" applyAlignment="1"/>
    <xf numFmtId="0" fontId="87" fillId="0" borderId="0" xfId="0" quotePrefix="1" applyFont="1" applyAlignment="1">
      <alignment horizontal="right"/>
    </xf>
    <xf numFmtId="0" fontId="91" fillId="0" borderId="0" xfId="0" quotePrefix="1" applyFont="1" applyAlignment="1">
      <alignment horizontal="right"/>
    </xf>
    <xf numFmtId="0" fontId="91" fillId="0" borderId="0" xfId="0" quotePrefix="1" applyFont="1" applyAlignment="1">
      <alignment horizontal="right" vertical="center"/>
    </xf>
    <xf numFmtId="0" fontId="91" fillId="0" borderId="0" xfId="0" quotePrefix="1" applyFont="1" applyAlignment="1">
      <alignment horizontal="right" vertical="top"/>
    </xf>
    <xf numFmtId="0" fontId="15" fillId="0" borderId="129" xfId="0" quotePrefix="1" applyFont="1" applyBorder="1" applyAlignment="1">
      <alignment horizontal="left"/>
    </xf>
    <xf numFmtId="0" fontId="92" fillId="0" borderId="129" xfId="0" applyFont="1" applyBorder="1" applyAlignment="1"/>
    <xf numFmtId="0" fontId="0" fillId="0" borderId="129" xfId="0" applyBorder="1" applyAlignment="1"/>
    <xf numFmtId="0" fontId="93" fillId="0" borderId="129" xfId="0" applyFont="1" applyBorder="1" applyAlignment="1"/>
    <xf numFmtId="0" fontId="0" fillId="0" borderId="130" xfId="0" applyBorder="1" applyAlignment="1"/>
    <xf numFmtId="0" fontId="0" fillId="0" borderId="131" xfId="0" applyBorder="1" applyAlignment="1"/>
    <xf numFmtId="0" fontId="14" fillId="0" borderId="0" xfId="0" quotePrefix="1" applyFont="1" applyAlignment="1">
      <alignment horizontal="left"/>
    </xf>
    <xf numFmtId="0" fontId="15" fillId="0" borderId="31" xfId="0" applyFont="1" applyBorder="1" applyAlignment="1">
      <alignment horizontal="centerContinuous" vertical="center"/>
    </xf>
    <xf numFmtId="0" fontId="15" fillId="0" borderId="15" xfId="0" applyFont="1" applyBorder="1" applyAlignment="1">
      <alignment horizontal="centerContinuous" vertical="center"/>
    </xf>
    <xf numFmtId="0" fontId="15" fillId="0" borderId="69" xfId="0" quotePrefix="1" applyFont="1" applyBorder="1" applyAlignment="1">
      <alignment horizontal="centerContinuous" vertical="center"/>
    </xf>
    <xf numFmtId="0" fontId="15" fillId="0" borderId="24" xfId="0" quotePrefix="1" applyFont="1" applyBorder="1" applyAlignment="1">
      <alignment horizontal="center" vertical="center"/>
    </xf>
    <xf numFmtId="0" fontId="92" fillId="0" borderId="131" xfId="0" applyFont="1" applyBorder="1" applyAlignment="1"/>
    <xf numFmtId="0" fontId="92" fillId="0" borderId="0" xfId="0" applyFont="1" applyAlignment="1"/>
    <xf numFmtId="0" fontId="84" fillId="0" borderId="39" xfId="0" quotePrefix="1" applyFont="1" applyBorder="1" applyAlignment="1">
      <alignment horizontal="centerContinuous" vertical="center" shrinkToFit="1"/>
    </xf>
    <xf numFmtId="0" fontId="90" fillId="0" borderId="91" xfId="0" quotePrefix="1" applyFont="1" applyBorder="1" applyAlignment="1">
      <alignment horizontal="left" vertical="top"/>
    </xf>
    <xf numFmtId="0" fontId="15" fillId="0" borderId="51" xfId="0" applyFont="1" applyBorder="1" applyAlignment="1"/>
    <xf numFmtId="0" fontId="15" fillId="0" borderId="40" xfId="0" applyFont="1" applyBorder="1" applyAlignment="1"/>
    <xf numFmtId="0" fontId="15" fillId="0" borderId="0" xfId="0" applyFont="1" applyBorder="1" applyAlignment="1"/>
    <xf numFmtId="0" fontId="90" fillId="0" borderId="0" xfId="0" quotePrefix="1" applyFont="1" applyAlignment="1">
      <alignment horizontal="left"/>
    </xf>
    <xf numFmtId="0" fontId="99" fillId="0" borderId="131" xfId="0" applyFont="1" applyBorder="1" applyAlignment="1"/>
    <xf numFmtId="0" fontId="99" fillId="0" borderId="0" xfId="0" applyFont="1" applyAlignment="1"/>
    <xf numFmtId="0" fontId="84" fillId="0" borderId="0" xfId="0" quotePrefix="1" applyFont="1" applyBorder="1" applyAlignment="1">
      <alignment horizontal="left"/>
    </xf>
    <xf numFmtId="0" fontId="84" fillId="0" borderId="0" xfId="0" applyFont="1" applyBorder="1" applyAlignment="1"/>
    <xf numFmtId="0" fontId="87" fillId="0" borderId="0" xfId="0" quotePrefix="1" applyFont="1" applyBorder="1" applyAlignment="1">
      <alignment horizontal="left"/>
    </xf>
    <xf numFmtId="0" fontId="93" fillId="0" borderId="0" xfId="0" applyFont="1" applyBorder="1" applyAlignment="1"/>
    <xf numFmtId="0" fontId="99" fillId="0" borderId="0" xfId="0" applyFont="1" applyBorder="1" applyAlignment="1"/>
    <xf numFmtId="0" fontId="84" fillId="0" borderId="143" xfId="0" quotePrefix="1" applyFont="1" applyBorder="1" applyAlignment="1">
      <alignment horizontal="left"/>
    </xf>
    <xf numFmtId="0" fontId="84" fillId="0" borderId="143" xfId="0" applyFont="1" applyBorder="1" applyAlignment="1"/>
    <xf numFmtId="0" fontId="87" fillId="0" borderId="143" xfId="0" quotePrefix="1" applyFont="1" applyBorder="1" applyAlignment="1">
      <alignment horizontal="left"/>
    </xf>
    <xf numFmtId="0" fontId="93" fillId="0" borderId="143" xfId="0" applyFont="1" applyBorder="1" applyAlignment="1"/>
    <xf numFmtId="0" fontId="99" fillId="0" borderId="144" xfId="0" applyFont="1" applyBorder="1" applyAlignment="1"/>
    <xf numFmtId="0" fontId="99" fillId="0" borderId="143" xfId="0" applyFont="1" applyBorder="1" applyAlignment="1"/>
    <xf numFmtId="0" fontId="0" fillId="0" borderId="143" xfId="0" applyBorder="1" applyAlignment="1"/>
    <xf numFmtId="0" fontId="99" fillId="0" borderId="145" xfId="0" applyFont="1" applyBorder="1" applyAlignment="1"/>
    <xf numFmtId="0" fontId="95" fillId="0" borderId="50" xfId="0" applyFont="1" applyBorder="1" applyAlignment="1">
      <alignment horizontal="centerContinuous" vertical="center"/>
    </xf>
    <xf numFmtId="0" fontId="10" fillId="0" borderId="52" xfId="0" quotePrefix="1" applyFont="1" applyBorder="1" applyAlignment="1">
      <alignment horizontal="centerContinuous" vertical="center"/>
    </xf>
    <xf numFmtId="0" fontId="10" fillId="0" borderId="52" xfId="0" applyFont="1" applyBorder="1" applyAlignment="1">
      <alignment horizontal="centerContinuous"/>
    </xf>
    <xf numFmtId="0" fontId="11" fillId="0" borderId="53" xfId="0" applyFont="1" applyBorder="1" applyAlignment="1">
      <alignment horizontal="centerContinuous"/>
    </xf>
    <xf numFmtId="0" fontId="57" fillId="11" borderId="74" xfId="0" applyFont="1" applyFill="1" applyBorder="1" applyAlignment="1">
      <alignment vertical="center" shrinkToFit="1"/>
    </xf>
    <xf numFmtId="0" fontId="29" fillId="10" borderId="0" xfId="0" applyFont="1" applyFill="1">
      <alignment vertical="center"/>
    </xf>
    <xf numFmtId="0" fontId="26" fillId="10" borderId="0" xfId="0" applyFont="1" applyFill="1">
      <alignment vertical="center"/>
    </xf>
    <xf numFmtId="0" fontId="14" fillId="10" borderId="0" xfId="0" applyFont="1" applyFill="1">
      <alignment vertical="center"/>
    </xf>
    <xf numFmtId="0" fontId="47" fillId="0" borderId="26" xfId="2" applyFont="1" applyBorder="1" applyAlignment="1" applyProtection="1">
      <alignment horizontal="center" vertical="center"/>
    </xf>
    <xf numFmtId="0" fontId="47" fillId="0" borderId="26" xfId="2" applyFont="1" applyBorder="1" applyAlignment="1" applyProtection="1">
      <alignment horizontal="center" vertical="center" shrinkToFit="1"/>
    </xf>
    <xf numFmtId="0" fontId="47" fillId="0" borderId="38" xfId="2" applyFont="1" applyBorder="1" applyAlignment="1" applyProtection="1">
      <alignment horizontal="center" vertical="center"/>
    </xf>
    <xf numFmtId="0" fontId="47" fillId="0" borderId="38" xfId="2" applyFont="1" applyBorder="1" applyAlignment="1" applyProtection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70" fillId="0" borderId="10" xfId="1" applyFont="1" applyBorder="1" applyAlignment="1" applyProtection="1">
      <alignment horizontal="distributed" vertical="center" indent="1"/>
    </xf>
    <xf numFmtId="5" fontId="21" fillId="0" borderId="24" xfId="1" applyNumberFormat="1" applyFont="1" applyBorder="1" applyAlignment="1" applyProtection="1">
      <alignment vertical="center"/>
    </xf>
    <xf numFmtId="0" fontId="13" fillId="0" borderId="0" xfId="1" applyFont="1" applyBorder="1" applyAlignment="1" applyProtection="1">
      <alignment horizontal="distributed" vertical="center" indent="1" shrinkToFit="1"/>
    </xf>
    <xf numFmtId="0" fontId="84" fillId="0" borderId="55" xfId="0" quotePrefix="1" applyFont="1" applyBorder="1" applyAlignment="1" applyProtection="1">
      <alignment horizontal="centerContinuous" shrinkToFit="1"/>
    </xf>
    <xf numFmtId="0" fontId="84" fillId="0" borderId="55" xfId="0" applyFont="1" applyBorder="1" applyAlignment="1" applyProtection="1">
      <alignment horizontal="centerContinuous" vertical="top" shrinkToFit="1"/>
    </xf>
    <xf numFmtId="0" fontId="90" fillId="0" borderId="50" xfId="0" applyFont="1" applyBorder="1" applyAlignment="1">
      <alignment horizontal="center" vertical="center"/>
    </xf>
    <xf numFmtId="0" fontId="90" fillId="0" borderId="70" xfId="0" applyFont="1" applyBorder="1" applyAlignment="1">
      <alignment horizontal="centerContinuous" vertical="center"/>
    </xf>
    <xf numFmtId="0" fontId="90" fillId="0" borderId="0" xfId="0" applyFont="1" applyBorder="1" applyAlignment="1">
      <alignment horizontal="centerContinuous" vertical="center"/>
    </xf>
    <xf numFmtId="0" fontId="90" fillId="0" borderId="96" xfId="0" quotePrefix="1" applyFont="1" applyBorder="1" applyAlignment="1">
      <alignment horizontal="center" vertical="center"/>
    </xf>
    <xf numFmtId="0" fontId="98" fillId="0" borderId="11" xfId="0" applyFont="1" applyBorder="1" applyAlignment="1" applyProtection="1">
      <alignment horizontal="centerContinuous" vertical="center"/>
      <protection locked="0"/>
    </xf>
    <xf numFmtId="0" fontId="98" fillId="0" borderId="12" xfId="0" applyFont="1" applyBorder="1" applyAlignment="1" applyProtection="1">
      <alignment horizontal="centerContinuous" vertical="center"/>
      <protection locked="0"/>
    </xf>
    <xf numFmtId="0" fontId="97" fillId="0" borderId="122" xfId="0" applyFont="1" applyBorder="1" applyAlignment="1" applyProtection="1">
      <alignment vertical="center"/>
      <protection locked="0" hidden="1"/>
    </xf>
    <xf numFmtId="0" fontId="97" fillId="0" borderId="123" xfId="0" applyFont="1" applyBorder="1" applyAlignment="1" applyProtection="1">
      <alignment vertical="center"/>
      <protection locked="0" hidden="1"/>
    </xf>
    <xf numFmtId="0" fontId="97" fillId="0" borderId="55" xfId="0" applyFont="1" applyBorder="1" applyAlignment="1" applyProtection="1">
      <alignment vertical="center"/>
      <protection locked="0" hidden="1"/>
    </xf>
    <xf numFmtId="0" fontId="97" fillId="0" borderId="59" xfId="0" applyFont="1" applyBorder="1" applyAlignment="1" applyProtection="1">
      <alignment vertical="center"/>
      <protection locked="0" hidden="1"/>
    </xf>
    <xf numFmtId="0" fontId="0" fillId="0" borderId="0" xfId="0">
      <alignment vertical="center"/>
    </xf>
    <xf numFmtId="0" fontId="26" fillId="0" borderId="3" xfId="0" applyFont="1" applyFill="1" applyBorder="1" applyAlignment="1" applyProtection="1">
      <alignment horizontal="center" vertical="center"/>
    </xf>
    <xf numFmtId="0" fontId="39" fillId="0" borderId="3" xfId="0" applyFont="1" applyFill="1" applyBorder="1" applyAlignment="1" applyProtection="1">
      <alignment horizontal="center" vertical="center" shrinkToFit="1"/>
    </xf>
    <xf numFmtId="0" fontId="26" fillId="0" borderId="0" xfId="0" applyFont="1" applyBorder="1" applyAlignment="1">
      <alignment horizontal="right" vertical="center"/>
    </xf>
    <xf numFmtId="0" fontId="109" fillId="11" borderId="75" xfId="0" applyFont="1" applyFill="1" applyBorder="1" applyAlignment="1">
      <alignment horizontal="center" vertical="center"/>
    </xf>
    <xf numFmtId="0" fontId="30" fillId="0" borderId="0" xfId="3" applyFont="1">
      <alignment vertical="center"/>
    </xf>
    <xf numFmtId="0" fontId="13" fillId="0" borderId="6" xfId="1" applyFont="1" applyBorder="1" applyAlignment="1" applyProtection="1">
      <alignment horizontal="center" vertical="center" shrinkToFit="1"/>
    </xf>
    <xf numFmtId="0" fontId="51" fillId="0" borderId="4" xfId="1" applyFont="1" applyBorder="1" applyAlignment="1" applyProtection="1">
      <alignment horizontal="center" vertical="center" shrinkToFit="1"/>
    </xf>
    <xf numFmtId="0" fontId="21" fillId="0" borderId="5" xfId="1" applyFont="1" applyBorder="1" applyAlignment="1" applyProtection="1">
      <alignment horizontal="center" vertical="center"/>
    </xf>
    <xf numFmtId="0" fontId="13" fillId="0" borderId="28" xfId="1" applyFont="1" applyBorder="1" applyAlignment="1" applyProtection="1">
      <alignment horizontal="center" vertical="center" shrinkToFit="1"/>
    </xf>
    <xf numFmtId="0" fontId="13" fillId="0" borderId="158" xfId="1" applyFont="1" applyBorder="1" applyAlignment="1" applyProtection="1">
      <alignment horizontal="center" vertical="center" shrinkToFit="1"/>
    </xf>
    <xf numFmtId="0" fontId="51" fillId="0" borderId="12" xfId="1" applyFont="1" applyBorder="1" applyAlignment="1" applyProtection="1">
      <alignment horizontal="center" vertical="center" shrinkToFit="1"/>
    </xf>
    <xf numFmtId="0" fontId="71" fillId="0" borderId="0" xfId="0" applyFont="1">
      <alignment vertical="center"/>
    </xf>
    <xf numFmtId="0" fontId="35" fillId="11" borderId="0" xfId="0" applyFont="1" applyFill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48" fillId="0" borderId="61" xfId="0" applyFont="1" applyFill="1" applyBorder="1" applyAlignment="1">
      <alignment horizontal="center" vertical="center" shrinkToFit="1"/>
    </xf>
    <xf numFmtId="0" fontId="48" fillId="0" borderId="62" xfId="0" applyFont="1" applyFill="1" applyBorder="1" applyAlignment="1">
      <alignment horizontal="center" vertical="center" shrinkToFit="1"/>
    </xf>
    <xf numFmtId="0" fontId="48" fillId="0" borderId="63" xfId="0" applyFont="1" applyFill="1" applyBorder="1" applyAlignment="1">
      <alignment horizontal="center" vertical="center" shrinkToFit="1"/>
    </xf>
    <xf numFmtId="0" fontId="48" fillId="0" borderId="64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65" xfId="0" applyFont="1" applyFill="1" applyBorder="1" applyAlignment="1">
      <alignment horizontal="center" vertical="center" shrinkToFit="1"/>
    </xf>
    <xf numFmtId="0" fontId="48" fillId="0" borderId="66" xfId="0" applyFont="1" applyFill="1" applyBorder="1" applyAlignment="1">
      <alignment horizontal="center" vertical="center" shrinkToFit="1"/>
    </xf>
    <xf numFmtId="0" fontId="48" fillId="0" borderId="67" xfId="0" applyFont="1" applyFill="1" applyBorder="1" applyAlignment="1">
      <alignment horizontal="center" vertical="center" shrinkToFit="1"/>
    </xf>
    <xf numFmtId="0" fontId="48" fillId="0" borderId="68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177" fontId="64" fillId="0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65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107" fillId="0" borderId="0" xfId="0" applyNumberFormat="1" applyFont="1" applyBorder="1" applyAlignment="1">
      <alignment horizontal="center" vertical="center"/>
    </xf>
    <xf numFmtId="179" fontId="107" fillId="0" borderId="0" xfId="0" applyNumberFormat="1" applyFont="1" applyBorder="1" applyAlignment="1">
      <alignment horizontal="left" vertical="center"/>
    </xf>
    <xf numFmtId="178" fontId="108" fillId="11" borderId="75" xfId="0" applyNumberFormat="1" applyFont="1" applyFill="1" applyBorder="1" applyAlignment="1">
      <alignment horizontal="center" vertical="center"/>
    </xf>
    <xf numFmtId="179" fontId="109" fillId="11" borderId="75" xfId="0" applyNumberFormat="1" applyFont="1" applyFill="1" applyBorder="1" applyAlignment="1">
      <alignment horizontal="left" vertical="center"/>
    </xf>
    <xf numFmtId="179" fontId="109" fillId="11" borderId="76" xfId="0" applyNumberFormat="1" applyFont="1" applyFill="1" applyBorder="1" applyAlignment="1">
      <alignment horizontal="left" vertical="center"/>
    </xf>
    <xf numFmtId="0" fontId="13" fillId="9" borderId="39" xfId="1" applyFont="1" applyFill="1" applyBorder="1" applyAlignment="1" applyProtection="1">
      <alignment horizontal="center" vertical="center"/>
    </xf>
    <xf numFmtId="0" fontId="13" fillId="9" borderId="86" xfId="1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0" fontId="29" fillId="7" borderId="27" xfId="0" applyFont="1" applyFill="1" applyBorder="1" applyAlignment="1" applyProtection="1">
      <alignment horizontal="center" vertical="center"/>
      <protection locked="0"/>
    </xf>
    <xf numFmtId="0" fontId="29" fillId="7" borderId="20" xfId="0" applyFont="1" applyFill="1" applyBorder="1" applyAlignment="1" applyProtection="1">
      <alignment horizontal="center" vertical="center"/>
      <protection locked="0"/>
    </xf>
    <xf numFmtId="0" fontId="29" fillId="7" borderId="24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distributed" vertical="center" indent="1"/>
    </xf>
    <xf numFmtId="0" fontId="26" fillId="0" borderId="14" xfId="0" applyFont="1" applyBorder="1" applyAlignment="1">
      <alignment horizontal="distributed" vertical="center" indent="1"/>
    </xf>
    <xf numFmtId="0" fontId="29" fillId="3" borderId="6" xfId="0" applyFont="1" applyFill="1" applyBorder="1" applyAlignment="1" applyProtection="1">
      <alignment horizontal="center" vertical="center"/>
      <protection locked="0"/>
    </xf>
    <xf numFmtId="0" fontId="29" fillId="3" borderId="3" xfId="0" applyFont="1" applyFill="1" applyBorder="1" applyAlignment="1" applyProtection="1">
      <alignment horizontal="center" vertical="center"/>
      <protection locked="0"/>
    </xf>
    <xf numFmtId="0" fontId="29" fillId="3" borderId="7" xfId="0" applyFont="1" applyFill="1" applyBorder="1" applyAlignment="1" applyProtection="1">
      <alignment horizontal="center" vertical="center"/>
      <protection locked="0"/>
    </xf>
    <xf numFmtId="0" fontId="29" fillId="3" borderId="11" xfId="0" applyFont="1" applyFill="1" applyBorder="1" applyAlignment="1" applyProtection="1">
      <alignment horizontal="center" vertical="center" shrinkToFit="1"/>
      <protection locked="0"/>
    </xf>
    <xf numFmtId="0" fontId="29" fillId="3" borderId="19" xfId="0" applyFont="1" applyFill="1" applyBorder="1" applyAlignment="1" applyProtection="1">
      <alignment horizontal="center" vertical="center" shrinkToFit="1"/>
      <protection locked="0"/>
    </xf>
    <xf numFmtId="0" fontId="29" fillId="3" borderId="34" xfId="0" applyFont="1" applyFill="1" applyBorder="1" applyAlignment="1" applyProtection="1">
      <alignment horizontal="center" vertical="center" shrinkToFit="1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center" vertical="center"/>
      <protection locked="0"/>
    </xf>
    <xf numFmtId="0" fontId="26" fillId="0" borderId="90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0" fontId="29" fillId="0" borderId="51" xfId="0" applyFont="1" applyFill="1" applyBorder="1" applyAlignment="1" applyProtection="1">
      <alignment horizontal="center" vertical="center"/>
    </xf>
    <xf numFmtId="0" fontId="29" fillId="0" borderId="40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9" fillId="4" borderId="3" xfId="0" applyFont="1" applyFill="1" applyBorder="1" applyAlignment="1" applyProtection="1">
      <alignment horizontal="center" vertical="center"/>
    </xf>
    <xf numFmtId="0" fontId="29" fillId="3" borderId="3" xfId="0" applyFont="1" applyFill="1" applyBorder="1" applyAlignment="1" applyProtection="1">
      <alignment horizontal="center" vertical="center"/>
    </xf>
    <xf numFmtId="0" fontId="29" fillId="4" borderId="14" xfId="0" applyFont="1" applyFill="1" applyBorder="1" applyAlignment="1" applyProtection="1">
      <alignment horizontal="center" vertical="center"/>
    </xf>
    <xf numFmtId="0" fontId="29" fillId="4" borderId="19" xfId="0" applyFont="1" applyFill="1" applyBorder="1" applyAlignment="1" applyProtection="1">
      <alignment horizontal="center" vertical="center"/>
    </xf>
    <xf numFmtId="0" fontId="29" fillId="4" borderId="37" xfId="0" applyFont="1" applyFill="1" applyBorder="1" applyAlignment="1" applyProtection="1">
      <alignment horizontal="center" vertical="center"/>
    </xf>
    <xf numFmtId="0" fontId="26" fillId="0" borderId="26" xfId="0" applyFont="1" applyFill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</xf>
    <xf numFmtId="0" fontId="10" fillId="0" borderId="35" xfId="1" applyFont="1" applyBorder="1" applyAlignment="1" applyProtection="1">
      <alignment horizontal="center" vertical="center"/>
    </xf>
    <xf numFmtId="0" fontId="10" fillId="0" borderId="15" xfId="1" applyFont="1" applyBorder="1" applyAlignment="1" applyProtection="1">
      <alignment horizontal="center" vertical="center"/>
    </xf>
    <xf numFmtId="0" fontId="21" fillId="0" borderId="14" xfId="1" applyFont="1" applyBorder="1" applyAlignment="1" applyProtection="1">
      <alignment horizontal="center" vertical="center"/>
    </xf>
    <xf numFmtId="0" fontId="21" fillId="0" borderId="34" xfId="1" applyFont="1" applyBorder="1" applyAlignment="1" applyProtection="1">
      <alignment horizontal="center" vertical="center"/>
    </xf>
    <xf numFmtId="0" fontId="21" fillId="0" borderId="58" xfId="1" applyFont="1" applyBorder="1" applyAlignment="1" applyProtection="1">
      <alignment horizontal="center" vertical="center"/>
    </xf>
    <xf numFmtId="0" fontId="21" fillId="0" borderId="71" xfId="1" applyFont="1" applyBorder="1" applyAlignment="1" applyProtection="1">
      <alignment horizontal="center" vertical="center"/>
    </xf>
    <xf numFmtId="0" fontId="41" fillId="5" borderId="0" xfId="1" applyFont="1" applyFill="1" applyAlignment="1" applyProtection="1">
      <alignment horizontal="left" vertical="center"/>
    </xf>
    <xf numFmtId="0" fontId="61" fillId="0" borderId="0" xfId="1" applyFont="1" applyAlignment="1" applyProtection="1">
      <alignment horizontal="distributed" vertical="center" indent="8" shrinkToFit="1"/>
    </xf>
    <xf numFmtId="0" fontId="10" fillId="0" borderId="41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41" xfId="1" applyFont="1" applyBorder="1" applyAlignment="1" applyProtection="1">
      <alignment horizontal="center" vertical="center"/>
    </xf>
    <xf numFmtId="0" fontId="52" fillId="0" borderId="14" xfId="0" applyFont="1" applyBorder="1" applyAlignment="1" applyProtection="1">
      <alignment horizontal="center" vertical="center" shrinkToFit="1"/>
    </xf>
    <xf numFmtId="0" fontId="52" fillId="0" borderId="19" xfId="0" applyFont="1" applyBorder="1" applyAlignment="1" applyProtection="1">
      <alignment horizontal="center" vertical="center" shrinkToFit="1"/>
    </xf>
    <xf numFmtId="0" fontId="52" fillId="0" borderId="37" xfId="0" applyFont="1" applyBorder="1" applyAlignment="1" applyProtection="1">
      <alignment horizontal="center" vertical="center" shrinkToFit="1"/>
    </xf>
    <xf numFmtId="0" fontId="8" fillId="0" borderId="91" xfId="1" applyFont="1" applyBorder="1" applyAlignment="1" applyProtection="1">
      <alignment horizontal="center" vertical="center" shrinkToFit="1"/>
    </xf>
    <xf numFmtId="0" fontId="8" fillId="0" borderId="51" xfId="1" applyFont="1" applyBorder="1" applyAlignment="1" applyProtection="1">
      <alignment horizontal="center" vertical="center" shrinkToFit="1"/>
    </xf>
    <xf numFmtId="0" fontId="8" fillId="0" borderId="40" xfId="1" applyFont="1" applyBorder="1" applyAlignment="1" applyProtection="1">
      <alignment horizontal="center" vertical="center" shrinkToFit="1"/>
    </xf>
    <xf numFmtId="0" fontId="18" fillId="0" borderId="39" xfId="1" applyFont="1" applyBorder="1" applyAlignment="1" applyProtection="1">
      <alignment horizontal="center" shrinkToFit="1"/>
    </xf>
    <xf numFmtId="0" fontId="18" fillId="0" borderId="51" xfId="1" applyFont="1" applyBorder="1" applyAlignment="1" applyProtection="1">
      <alignment horizontal="center" shrinkToFit="1"/>
    </xf>
    <xf numFmtId="0" fontId="18" fillId="0" borderId="40" xfId="1" applyFont="1" applyBorder="1" applyAlignment="1" applyProtection="1">
      <alignment horizontal="center" shrinkToFit="1"/>
    </xf>
    <xf numFmtId="0" fontId="21" fillId="0" borderId="69" xfId="1" applyFont="1" applyBorder="1" applyAlignment="1" applyProtection="1">
      <alignment horizontal="center" vertical="center"/>
    </xf>
    <xf numFmtId="0" fontId="21" fillId="0" borderId="159" xfId="1" applyFont="1" applyBorder="1" applyAlignment="1" applyProtection="1">
      <alignment horizontal="center" vertical="center"/>
    </xf>
    <xf numFmtId="176" fontId="51" fillId="0" borderId="0" xfId="1" applyNumberFormat="1" applyFont="1" applyAlignment="1" applyProtection="1">
      <alignment horizontal="distributed" vertical="center" indent="4"/>
    </xf>
    <xf numFmtId="0" fontId="21" fillId="0" borderId="35" xfId="1" applyNumberFormat="1" applyFont="1" applyBorder="1" applyAlignment="1" applyProtection="1">
      <alignment horizontal="center" vertical="center"/>
    </xf>
    <xf numFmtId="0" fontId="21" fillId="0" borderId="15" xfId="1" applyNumberFormat="1" applyFont="1" applyBorder="1" applyAlignment="1" applyProtection="1">
      <alignment horizontal="center" vertical="center"/>
    </xf>
    <xf numFmtId="0" fontId="21" fillId="0" borderId="92" xfId="1" applyNumberFormat="1" applyFont="1" applyBorder="1" applyAlignment="1" applyProtection="1">
      <alignment horizontal="center" vertical="center"/>
    </xf>
    <xf numFmtId="0" fontId="21" fillId="0" borderId="93" xfId="1" applyNumberFormat="1" applyFont="1" applyBorder="1" applyAlignment="1" applyProtection="1">
      <alignment horizontal="center" vertical="center"/>
    </xf>
    <xf numFmtId="0" fontId="21" fillId="0" borderId="87" xfId="1" applyFont="1" applyBorder="1" applyAlignment="1" applyProtection="1">
      <alignment horizontal="center" vertical="center"/>
    </xf>
    <xf numFmtId="0" fontId="21" fillId="0" borderId="54" xfId="1" applyFont="1" applyBorder="1" applyAlignment="1" applyProtection="1">
      <alignment horizontal="center" vertical="center"/>
    </xf>
    <xf numFmtId="0" fontId="21" fillId="0" borderId="35" xfId="1" applyFont="1" applyBorder="1" applyAlignment="1" applyProtection="1">
      <alignment horizontal="center" vertical="center"/>
    </xf>
    <xf numFmtId="0" fontId="21" fillId="0" borderId="15" xfId="1" applyFont="1" applyBorder="1" applyAlignment="1" applyProtection="1">
      <alignment horizontal="center" vertical="center"/>
    </xf>
    <xf numFmtId="0" fontId="12" fillId="0" borderId="27" xfId="2" applyBorder="1" applyAlignment="1" applyProtection="1">
      <alignment horizontal="center" vertical="center"/>
    </xf>
    <xf numFmtId="0" fontId="12" fillId="0" borderId="20" xfId="2" applyBorder="1" applyAlignment="1" applyProtection="1">
      <alignment horizontal="center" vertical="center"/>
    </xf>
    <xf numFmtId="0" fontId="47" fillId="0" borderId="20" xfId="2" applyFont="1" applyBorder="1" applyAlignment="1" applyProtection="1">
      <alignment horizontal="center" vertical="center" shrinkToFit="1"/>
    </xf>
    <xf numFmtId="0" fontId="47" fillId="0" borderId="111" xfId="2" applyNumberFormat="1" applyFont="1" applyBorder="1" applyAlignment="1" applyProtection="1">
      <alignment horizontal="center" vertical="center" shrinkToFit="1"/>
    </xf>
    <xf numFmtId="0" fontId="47" fillId="0" borderId="24" xfId="2" applyFont="1" applyBorder="1" applyAlignment="1" applyProtection="1">
      <alignment horizontal="center" vertical="center" shrinkToFit="1"/>
    </xf>
    <xf numFmtId="0" fontId="12" fillId="0" borderId="4" xfId="2" applyBorder="1" applyAlignment="1" applyProtection="1">
      <alignment horizontal="center" vertical="center"/>
    </xf>
    <xf numFmtId="0" fontId="12" fillId="0" borderId="23" xfId="2" applyBorder="1" applyAlignment="1" applyProtection="1">
      <alignment horizontal="center" vertical="center"/>
    </xf>
    <xf numFmtId="0" fontId="47" fillId="0" borderId="23" xfId="2" applyFont="1" applyBorder="1" applyAlignment="1" applyProtection="1">
      <alignment horizontal="center" vertical="center" shrinkToFit="1"/>
    </xf>
    <xf numFmtId="0" fontId="47" fillId="0" borderId="109" xfId="2" applyNumberFormat="1" applyFont="1" applyBorder="1" applyAlignment="1" applyProtection="1">
      <alignment horizontal="center" vertical="center" shrinkToFit="1"/>
    </xf>
    <xf numFmtId="0" fontId="47" fillId="0" borderId="5" xfId="2" applyFont="1" applyBorder="1" applyAlignment="1" applyProtection="1">
      <alignment horizontal="center" vertical="center" shrinkToFit="1"/>
    </xf>
    <xf numFmtId="0" fontId="44" fillId="0" borderId="50" xfId="2" applyFont="1" applyBorder="1" applyAlignment="1" applyProtection="1">
      <alignment horizontal="center" vertical="center"/>
    </xf>
    <xf numFmtId="0" fontId="44" fillId="0" borderId="13" xfId="2" applyFont="1" applyBorder="1" applyAlignment="1" applyProtection="1">
      <alignment horizontal="center" vertical="center"/>
    </xf>
    <xf numFmtId="0" fontId="45" fillId="0" borderId="52" xfId="2" applyFont="1" applyBorder="1" applyAlignment="1" applyProtection="1">
      <alignment horizontal="center" vertical="center" shrinkToFit="1"/>
    </xf>
    <xf numFmtId="0" fontId="45" fillId="0" borderId="53" xfId="2" applyFont="1" applyBorder="1" applyAlignment="1" applyProtection="1">
      <alignment horizontal="center" vertical="center" shrinkToFit="1"/>
    </xf>
    <xf numFmtId="0" fontId="45" fillId="0" borderId="41" xfId="2" applyFont="1" applyBorder="1" applyAlignment="1" applyProtection="1">
      <alignment horizontal="center" vertical="center" shrinkToFit="1"/>
    </xf>
    <xf numFmtId="0" fontId="45" fillId="0" borderId="54" xfId="2" applyFont="1" applyBorder="1" applyAlignment="1" applyProtection="1">
      <alignment horizontal="center" vertical="center" shrinkToFit="1"/>
    </xf>
    <xf numFmtId="0" fontId="12" fillId="0" borderId="83" xfId="2" applyBorder="1" applyAlignment="1" applyProtection="1">
      <alignment horizontal="center" vertical="center"/>
    </xf>
    <xf numFmtId="0" fontId="12" fillId="0" borderId="38" xfId="2" applyBorder="1" applyAlignment="1" applyProtection="1">
      <alignment horizontal="center" vertical="center"/>
    </xf>
    <xf numFmtId="0" fontId="47" fillId="0" borderId="38" xfId="2" applyFont="1" applyBorder="1" applyAlignment="1" applyProtection="1">
      <alignment horizontal="center" vertical="center" shrinkToFit="1"/>
    </xf>
    <xf numFmtId="0" fontId="47" fillId="0" borderId="147" xfId="2" applyNumberFormat="1" applyFont="1" applyBorder="1" applyAlignment="1" applyProtection="1">
      <alignment horizontal="center" vertical="center" shrinkToFit="1"/>
    </xf>
    <xf numFmtId="0" fontId="47" fillId="0" borderId="127" xfId="2" applyFont="1" applyBorder="1" applyAlignment="1" applyProtection="1">
      <alignment horizontal="center" vertical="center" shrinkToFit="1"/>
    </xf>
    <xf numFmtId="0" fontId="45" fillId="0" borderId="50" xfId="2" applyFont="1" applyBorder="1" applyAlignment="1" applyProtection="1">
      <alignment horizontal="center" vertical="center"/>
    </xf>
    <xf numFmtId="0" fontId="45" fillId="0" borderId="52" xfId="2" applyFont="1" applyBorder="1" applyAlignment="1" applyProtection="1">
      <alignment horizontal="center" vertical="center"/>
    </xf>
    <xf numFmtId="0" fontId="45" fillId="0" borderId="53" xfId="2" applyFont="1" applyBorder="1" applyAlignment="1" applyProtection="1">
      <alignment horizontal="center" vertical="center"/>
    </xf>
    <xf numFmtId="0" fontId="45" fillId="0" borderId="13" xfId="2" applyFont="1" applyBorder="1" applyAlignment="1" applyProtection="1">
      <alignment horizontal="center" vertical="center"/>
    </xf>
    <xf numFmtId="0" fontId="45" fillId="0" borderId="41" xfId="2" applyFont="1" applyBorder="1" applyAlignment="1" applyProtection="1">
      <alignment horizontal="center" vertical="center"/>
    </xf>
    <xf numFmtId="0" fontId="45" fillId="0" borderId="54" xfId="2" applyFont="1" applyBorder="1" applyAlignment="1" applyProtection="1">
      <alignment horizontal="center" vertical="center"/>
    </xf>
    <xf numFmtId="0" fontId="46" fillId="0" borderId="35" xfId="2" applyFont="1" applyBorder="1" applyAlignment="1" applyProtection="1">
      <alignment horizontal="distributed" vertical="center" indent="8"/>
    </xf>
    <xf numFmtId="0" fontId="46" fillId="0" borderId="56" xfId="2" applyFont="1" applyBorder="1" applyAlignment="1" applyProtection="1">
      <alignment horizontal="distributed" vertical="center" indent="8"/>
    </xf>
    <xf numFmtId="0" fontId="46" fillId="0" borderId="15" xfId="2" applyFont="1" applyBorder="1" applyAlignment="1" applyProtection="1">
      <alignment horizontal="distributed" vertical="center" indent="8"/>
    </xf>
    <xf numFmtId="0" fontId="12" fillId="0" borderId="70" xfId="2" applyBorder="1" applyAlignment="1" applyProtection="1">
      <alignment horizontal="center" vertical="center"/>
    </xf>
    <xf numFmtId="0" fontId="12" fillId="0" borderId="0" xfId="2" applyBorder="1" applyAlignment="1" applyProtection="1">
      <alignment horizontal="center" vertical="center"/>
    </xf>
    <xf numFmtId="0" fontId="12" fillId="0" borderId="59" xfId="2" applyBorder="1" applyAlignment="1" applyProtection="1">
      <alignment horizontal="center" vertical="center"/>
    </xf>
    <xf numFmtId="0" fontId="12" fillId="0" borderId="58" xfId="2" applyBorder="1" applyAlignment="1" applyProtection="1">
      <alignment horizontal="center" vertical="center"/>
    </xf>
    <xf numFmtId="0" fontId="12" fillId="0" borderId="71" xfId="2" applyBorder="1" applyAlignment="1" applyProtection="1">
      <alignment horizontal="center" vertical="center"/>
    </xf>
    <xf numFmtId="0" fontId="47" fillId="0" borderId="3" xfId="2" applyFont="1" applyBorder="1" applyAlignment="1" applyProtection="1">
      <alignment horizontal="center" vertical="center" shrinkToFit="1"/>
    </xf>
    <xf numFmtId="0" fontId="47" fillId="0" borderId="7" xfId="2" applyFont="1" applyBorder="1" applyAlignment="1" applyProtection="1">
      <alignment horizontal="center" vertical="center" shrinkToFit="1"/>
    </xf>
    <xf numFmtId="0" fontId="12" fillId="0" borderId="6" xfId="2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45" fillId="0" borderId="69" xfId="2" applyFont="1" applyBorder="1" applyAlignment="1" applyProtection="1">
      <alignment horizontal="center" vertical="center"/>
    </xf>
    <xf numFmtId="0" fontId="45" fillId="0" borderId="1" xfId="2" applyFont="1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26" xfId="2" applyBorder="1" applyAlignment="1" applyProtection="1">
      <alignment horizontal="center" vertical="center"/>
    </xf>
    <xf numFmtId="0" fontId="47" fillId="0" borderId="26" xfId="2" applyFont="1" applyBorder="1" applyAlignment="1" applyProtection="1">
      <alignment horizontal="center" vertical="center" shrinkToFit="1"/>
    </xf>
    <xf numFmtId="0" fontId="47" fillId="0" borderId="146" xfId="2" applyNumberFormat="1" applyFont="1" applyBorder="1" applyAlignment="1" applyProtection="1">
      <alignment horizontal="center" vertical="center" shrinkToFit="1"/>
    </xf>
    <xf numFmtId="0" fontId="50" fillId="0" borderId="14" xfId="2" applyFont="1" applyBorder="1" applyAlignment="1" applyProtection="1">
      <alignment horizontal="center" vertical="center"/>
    </xf>
    <xf numFmtId="0" fontId="50" fillId="0" borderId="19" xfId="2" applyFont="1" applyBorder="1" applyAlignment="1" applyProtection="1">
      <alignment horizontal="center" vertical="center"/>
    </xf>
    <xf numFmtId="0" fontId="50" fillId="0" borderId="37" xfId="2" applyFont="1" applyBorder="1" applyAlignment="1" applyProtection="1">
      <alignment horizontal="center" vertical="center"/>
    </xf>
    <xf numFmtId="0" fontId="47" fillId="0" borderId="22" xfId="2" applyFont="1" applyBorder="1" applyAlignment="1" applyProtection="1">
      <alignment horizontal="center" vertical="center" shrinkToFit="1"/>
    </xf>
    <xf numFmtId="0" fontId="47" fillId="0" borderId="25" xfId="2" applyFont="1" applyBorder="1" applyAlignment="1" applyProtection="1">
      <alignment horizontal="center" vertical="center" shrinkToFit="1"/>
    </xf>
    <xf numFmtId="0" fontId="46" fillId="0" borderId="0" xfId="2" applyFont="1" applyBorder="1" applyAlignment="1" applyProtection="1">
      <alignment horizontal="left"/>
    </xf>
    <xf numFmtId="0" fontId="46" fillId="0" borderId="1" xfId="2" applyFont="1" applyBorder="1" applyAlignment="1" applyProtection="1">
      <alignment horizontal="left"/>
    </xf>
    <xf numFmtId="0" fontId="47" fillId="0" borderId="9" xfId="2" applyFont="1" applyBorder="1" applyAlignment="1" applyProtection="1">
      <alignment horizontal="center" vertical="center" shrinkToFit="1"/>
    </xf>
    <xf numFmtId="0" fontId="47" fillId="0" borderId="110" xfId="2" applyNumberFormat="1" applyFont="1" applyBorder="1" applyAlignment="1" applyProtection="1">
      <alignment horizontal="center" vertical="center" shrinkToFit="1"/>
    </xf>
    <xf numFmtId="0" fontId="43" fillId="0" borderId="0" xfId="2" applyFont="1" applyAlignment="1" applyProtection="1">
      <alignment horizontal="center" vertical="center"/>
    </xf>
    <xf numFmtId="0" fontId="44" fillId="0" borderId="39" xfId="2" applyFont="1" applyBorder="1" applyAlignment="1" applyProtection="1">
      <alignment horizontal="center" vertical="center"/>
    </xf>
    <xf numFmtId="0" fontId="44" fillId="0" borderId="51" xfId="2" applyFont="1" applyBorder="1" applyAlignment="1" applyProtection="1">
      <alignment horizontal="center" vertical="center"/>
    </xf>
    <xf numFmtId="0" fontId="44" fillId="0" borderId="40" xfId="2" applyFont="1" applyBorder="1" applyAlignment="1" applyProtection="1">
      <alignment horizontal="center" vertical="center"/>
    </xf>
    <xf numFmtId="0" fontId="44" fillId="0" borderId="52" xfId="2" applyFont="1" applyBorder="1" applyAlignment="1" applyProtection="1">
      <alignment horizontal="center" vertical="center"/>
    </xf>
    <xf numFmtId="0" fontId="44" fillId="0" borderId="0" xfId="2" applyFont="1" applyAlignment="1" applyProtection="1">
      <alignment horizontal="center" vertical="center"/>
    </xf>
    <xf numFmtId="0" fontId="44" fillId="0" borderId="0" xfId="2" applyFont="1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57" xfId="2" applyBorder="1" applyAlignment="1" applyProtection="1">
      <alignment horizontal="center" vertical="center"/>
    </xf>
    <xf numFmtId="0" fontId="12" fillId="0" borderId="60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56" xfId="2" applyBorder="1" applyAlignment="1" applyProtection="1">
      <alignment horizontal="center" vertical="center"/>
    </xf>
    <xf numFmtId="0" fontId="12" fillId="0" borderId="36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9" xfId="2" applyBorder="1" applyAlignment="1" applyProtection="1">
      <alignment horizontal="center" vertical="center"/>
    </xf>
    <xf numFmtId="0" fontId="12" fillId="0" borderId="37" xfId="2" applyBorder="1" applyAlignment="1" applyProtection="1">
      <alignment horizontal="center" vertical="center"/>
    </xf>
    <xf numFmtId="0" fontId="45" fillId="0" borderId="50" xfId="2" applyFont="1" applyBorder="1" applyAlignment="1" applyProtection="1">
      <alignment horizontal="center" vertical="center" shrinkToFit="1"/>
    </xf>
    <xf numFmtId="0" fontId="45" fillId="0" borderId="13" xfId="2" applyFont="1" applyBorder="1" applyAlignment="1" applyProtection="1">
      <alignment horizontal="center" vertical="center" shrinkToFit="1"/>
    </xf>
    <xf numFmtId="0" fontId="12" fillId="0" borderId="106" xfId="2" applyBorder="1" applyAlignment="1" applyProtection="1">
      <alignment horizontal="center" vertical="center"/>
    </xf>
    <xf numFmtId="0" fontId="12" fillId="0" borderId="107" xfId="2" applyBorder="1" applyAlignment="1" applyProtection="1">
      <alignment horizontal="center" vertical="center"/>
    </xf>
    <xf numFmtId="0" fontId="12" fillId="0" borderId="108" xfId="2" applyBorder="1" applyAlignment="1" applyProtection="1">
      <alignment horizontal="center" vertical="center"/>
    </xf>
    <xf numFmtId="0" fontId="12" fillId="0" borderId="28" xfId="2" applyBorder="1" applyAlignment="1" applyProtection="1">
      <alignment horizontal="center" vertical="center"/>
    </xf>
    <xf numFmtId="0" fontId="12" fillId="0" borderId="22" xfId="2" applyBorder="1" applyAlignment="1" applyProtection="1">
      <alignment horizontal="center" vertical="center"/>
    </xf>
    <xf numFmtId="0" fontId="47" fillId="0" borderId="105" xfId="2" applyNumberFormat="1" applyFont="1" applyBorder="1" applyAlignment="1" applyProtection="1">
      <alignment horizontal="center" vertical="center" shrinkToFit="1"/>
    </xf>
    <xf numFmtId="0" fontId="12" fillId="0" borderId="73" xfId="2" applyBorder="1" applyAlignment="1" applyProtection="1">
      <alignment horizontal="center" vertical="center"/>
    </xf>
    <xf numFmtId="0" fontId="12" fillId="0" borderId="72" xfId="2" applyBorder="1" applyAlignment="1" applyProtection="1">
      <alignment horizontal="center" vertical="center"/>
    </xf>
    <xf numFmtId="0" fontId="47" fillId="0" borderId="72" xfId="2" applyFont="1" applyBorder="1" applyAlignment="1" applyProtection="1">
      <alignment horizontal="center" vertical="center" shrinkToFit="1"/>
    </xf>
    <xf numFmtId="0" fontId="47" fillId="0" borderId="112" xfId="2" applyNumberFormat="1" applyFont="1" applyBorder="1" applyAlignment="1" applyProtection="1">
      <alignment horizontal="center" vertical="center" shrinkToFit="1"/>
    </xf>
    <xf numFmtId="0" fontId="47" fillId="0" borderId="29" xfId="2" applyFont="1" applyBorder="1" applyAlignment="1" applyProtection="1">
      <alignment horizontal="center" vertical="center" shrinkToFit="1"/>
    </xf>
    <xf numFmtId="0" fontId="15" fillId="0" borderId="156" xfId="0" applyFont="1" applyBorder="1" applyAlignment="1" applyProtection="1">
      <alignment horizontal="center"/>
    </xf>
    <xf numFmtId="0" fontId="15" fillId="0" borderId="157" xfId="0" applyFont="1" applyBorder="1" applyAlignment="1" applyProtection="1">
      <alignment horizontal="center"/>
    </xf>
    <xf numFmtId="0" fontId="15" fillId="0" borderId="148" xfId="0" quotePrefix="1" applyFont="1" applyBorder="1" applyAlignment="1" applyProtection="1">
      <alignment horizontal="left" vertical="top" wrapText="1"/>
    </xf>
    <xf numFmtId="0" fontId="15" fillId="0" borderId="149" xfId="0" quotePrefix="1" applyFont="1" applyBorder="1" applyAlignment="1" applyProtection="1">
      <alignment horizontal="left" vertical="top" wrapText="1"/>
    </xf>
    <xf numFmtId="0" fontId="15" fillId="0" borderId="150" xfId="0" quotePrefix="1" applyFont="1" applyBorder="1" applyAlignment="1" applyProtection="1">
      <alignment horizontal="left" vertical="top" wrapText="1"/>
    </xf>
    <xf numFmtId="0" fontId="15" fillId="0" borderId="152" xfId="0" quotePrefix="1" applyFont="1" applyBorder="1" applyAlignment="1" applyProtection="1">
      <alignment horizontal="left" vertical="top" wrapText="1"/>
    </xf>
    <xf numFmtId="0" fontId="15" fillId="0" borderId="153" xfId="0" quotePrefix="1" applyFont="1" applyBorder="1" applyAlignment="1" applyProtection="1">
      <alignment horizontal="left" vertical="top" wrapText="1"/>
    </xf>
    <xf numFmtId="0" fontId="15" fillId="0" borderId="154" xfId="0" quotePrefix="1" applyFont="1" applyBorder="1" applyAlignment="1" applyProtection="1">
      <alignment horizontal="left" vertical="top" wrapText="1"/>
    </xf>
    <xf numFmtId="0" fontId="97" fillId="0" borderId="151" xfId="0" applyFont="1" applyBorder="1" applyAlignment="1" applyProtection="1">
      <alignment horizontal="center" vertical="center"/>
    </xf>
    <xf numFmtId="0" fontId="97" fillId="0" borderId="155" xfId="0" applyFont="1" applyBorder="1" applyAlignment="1" applyProtection="1">
      <alignment horizontal="center" vertical="center"/>
    </xf>
    <xf numFmtId="0" fontId="97" fillId="0" borderId="148" xfId="0" applyFont="1" applyBorder="1" applyAlignment="1" applyProtection="1">
      <alignment horizontal="center"/>
    </xf>
    <xf numFmtId="0" fontId="97" fillId="0" borderId="150" xfId="0" applyFont="1" applyBorder="1" applyAlignment="1" applyProtection="1">
      <alignment horizontal="center"/>
    </xf>
    <xf numFmtId="0" fontId="97" fillId="0" borderId="152" xfId="0" applyFont="1" applyBorder="1" applyAlignment="1" applyProtection="1">
      <alignment horizontal="center"/>
    </xf>
    <xf numFmtId="0" fontId="97" fillId="0" borderId="154" xfId="0" applyFont="1" applyBorder="1" applyAlignment="1" applyProtection="1">
      <alignment horizontal="center"/>
    </xf>
    <xf numFmtId="0" fontId="97" fillId="0" borderId="126" xfId="0" quotePrefix="1" applyFont="1" applyBorder="1" applyAlignment="1" applyProtection="1">
      <alignment horizontal="center" vertical="center"/>
    </xf>
    <xf numFmtId="0" fontId="97" fillId="0" borderId="125" xfId="0" quotePrefix="1" applyFont="1" applyBorder="1" applyAlignment="1" applyProtection="1">
      <alignment horizontal="center" vertical="center"/>
    </xf>
    <xf numFmtId="0" fontId="97" fillId="0" borderId="87" xfId="0" quotePrefix="1" applyFont="1" applyBorder="1" applyAlignment="1" applyProtection="1">
      <alignment horizontal="center" vertical="center"/>
    </xf>
    <xf numFmtId="0" fontId="97" fillId="0" borderId="128" xfId="0" quotePrefix="1" applyFont="1" applyBorder="1" applyAlignment="1" applyProtection="1">
      <alignment horizontal="center" vertical="center"/>
    </xf>
    <xf numFmtId="0" fontId="84" fillId="0" borderId="83" xfId="0" applyFont="1" applyBorder="1" applyAlignment="1">
      <alignment horizontal="center" vertical="center" wrapText="1" shrinkToFit="1"/>
    </xf>
    <xf numFmtId="0" fontId="84" fillId="0" borderId="83" xfId="0" applyFont="1" applyBorder="1" applyAlignment="1">
      <alignment horizontal="center" vertical="center" shrinkToFit="1"/>
    </xf>
    <xf numFmtId="0" fontId="84" fillId="0" borderId="4" xfId="0" applyFont="1" applyBorder="1" applyAlignment="1">
      <alignment horizontal="center" vertical="center" shrinkToFit="1"/>
    </xf>
    <xf numFmtId="0" fontId="98" fillId="0" borderId="87" xfId="0" quotePrefix="1" applyFont="1" applyBorder="1" applyAlignment="1">
      <alignment horizontal="center" vertical="center" shrinkToFit="1"/>
    </xf>
    <xf numFmtId="0" fontId="98" fillId="0" borderId="41" xfId="0" quotePrefix="1" applyFont="1" applyBorder="1" applyAlignment="1">
      <alignment horizontal="center" vertical="center" shrinkToFit="1"/>
    </xf>
    <xf numFmtId="0" fontId="98" fillId="0" borderId="54" xfId="0" quotePrefix="1" applyFont="1" applyBorder="1" applyAlignment="1">
      <alignment horizontal="center" vertical="center" shrinkToFit="1"/>
    </xf>
    <xf numFmtId="0" fontId="97" fillId="0" borderId="13" xfId="0" applyFont="1" applyBorder="1" applyAlignment="1">
      <alignment horizontal="center" vertical="center"/>
    </xf>
    <xf numFmtId="0" fontId="97" fillId="0" borderId="128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5" fillId="0" borderId="115" xfId="0" quotePrefix="1" applyFont="1" applyBorder="1" applyAlignment="1" applyProtection="1">
      <alignment horizontal="left" vertical="top" wrapText="1"/>
      <protection locked="0" hidden="1"/>
    </xf>
    <xf numFmtId="0" fontId="15" fillId="0" borderId="52" xfId="0" quotePrefix="1" applyFont="1" applyBorder="1" applyAlignment="1" applyProtection="1">
      <alignment horizontal="left" vertical="top" wrapText="1"/>
      <protection locked="0" hidden="1"/>
    </xf>
    <xf numFmtId="0" fontId="15" fillId="0" borderId="142" xfId="0" quotePrefix="1" applyFont="1" applyBorder="1" applyAlignment="1" applyProtection="1">
      <alignment horizontal="left" vertical="top" wrapText="1"/>
      <protection locked="0" hidden="1"/>
    </xf>
    <xf numFmtId="0" fontId="15" fillId="0" borderId="70" xfId="0" quotePrefix="1" applyFont="1" applyBorder="1" applyAlignment="1" applyProtection="1">
      <alignment horizontal="left" vertical="top" wrapText="1"/>
      <protection locked="0" hidden="1"/>
    </xf>
    <xf numFmtId="0" fontId="15" fillId="0" borderId="0" xfId="0" quotePrefix="1" applyFont="1" applyBorder="1" applyAlignment="1" applyProtection="1">
      <alignment horizontal="left" vertical="top" wrapText="1"/>
      <protection locked="0" hidden="1"/>
    </xf>
    <xf numFmtId="0" fontId="15" fillId="0" borderId="2" xfId="0" quotePrefix="1" applyFont="1" applyBorder="1" applyAlignment="1" applyProtection="1">
      <alignment horizontal="left" vertical="top" wrapText="1"/>
      <protection locked="0" hidden="1"/>
    </xf>
    <xf numFmtId="0" fontId="15" fillId="0" borderId="69" xfId="0" quotePrefix="1" applyFont="1" applyBorder="1" applyAlignment="1" applyProtection="1">
      <alignment horizontal="left" vertical="top" wrapText="1"/>
      <protection locked="0" hidden="1"/>
    </xf>
    <xf numFmtId="0" fontId="15" fillId="0" borderId="1" xfId="0" quotePrefix="1" applyFont="1" applyBorder="1" applyAlignment="1" applyProtection="1">
      <alignment horizontal="left" vertical="top" wrapText="1"/>
      <protection locked="0" hidden="1"/>
    </xf>
    <xf numFmtId="0" fontId="15" fillId="0" borderId="84" xfId="0" quotePrefix="1" applyFont="1" applyBorder="1" applyAlignment="1" applyProtection="1">
      <alignment horizontal="left" vertical="top" wrapText="1"/>
      <protection locked="0" hidden="1"/>
    </xf>
    <xf numFmtId="0" fontId="15" fillId="0" borderId="26" xfId="0" applyFont="1" applyBorder="1" applyAlignment="1" applyProtection="1">
      <alignment horizontal="center" vertical="center"/>
      <protection locked="0" hidden="1"/>
    </xf>
    <xf numFmtId="0" fontId="15" fillId="0" borderId="23" xfId="0" applyFont="1" applyBorder="1" applyAlignment="1" applyProtection="1">
      <alignment horizontal="center" vertical="center"/>
      <protection locked="0" hidden="1"/>
    </xf>
    <xf numFmtId="0" fontId="97" fillId="0" borderId="126" xfId="0" applyFont="1" applyBorder="1" applyAlignment="1" applyProtection="1">
      <alignment horizontal="center"/>
      <protection locked="0" hidden="1"/>
    </xf>
    <xf numFmtId="0" fontId="97" fillId="0" borderId="125" xfId="0" applyFont="1" applyBorder="1" applyAlignment="1" applyProtection="1">
      <alignment horizontal="center"/>
      <protection locked="0" hidden="1"/>
    </xf>
    <xf numFmtId="0" fontId="97" fillId="0" borderId="69" xfId="0" applyFont="1" applyBorder="1" applyAlignment="1" applyProtection="1">
      <alignment horizontal="center"/>
      <protection locked="0" hidden="1"/>
    </xf>
    <xf numFmtId="0" fontId="97" fillId="0" borderId="84" xfId="0" applyFont="1" applyBorder="1" applyAlignment="1" applyProtection="1">
      <alignment horizontal="center"/>
      <protection locked="0" hidden="1"/>
    </xf>
    <xf numFmtId="0" fontId="98" fillId="0" borderId="126" xfId="0" quotePrefix="1" applyFont="1" applyBorder="1" applyAlignment="1" applyProtection="1">
      <alignment horizontal="center" vertical="center"/>
    </xf>
    <xf numFmtId="0" fontId="98" fillId="0" borderId="125" xfId="0" quotePrefix="1" applyFont="1" applyBorder="1" applyAlignment="1" applyProtection="1">
      <alignment horizontal="center" vertical="center"/>
    </xf>
    <xf numFmtId="0" fontId="98" fillId="0" borderId="69" xfId="0" quotePrefix="1" applyFont="1" applyBorder="1" applyAlignment="1" applyProtection="1">
      <alignment horizontal="center" vertical="center"/>
    </xf>
    <xf numFmtId="0" fontId="98" fillId="0" borderId="84" xfId="0" quotePrefix="1" applyFont="1" applyBorder="1" applyAlignment="1" applyProtection="1">
      <alignment horizontal="center" vertical="center"/>
    </xf>
    <xf numFmtId="0" fontId="87" fillId="0" borderId="9" xfId="0" applyFont="1" applyBorder="1" applyAlignment="1" applyProtection="1">
      <alignment horizontal="center"/>
      <protection locked="0" hidden="1"/>
    </xf>
    <xf numFmtId="0" fontId="87" fillId="0" borderId="5" xfId="0" applyFont="1" applyBorder="1" applyAlignment="1" applyProtection="1">
      <alignment horizontal="center"/>
      <protection locked="0" hidden="1"/>
    </xf>
    <xf numFmtId="0" fontId="94" fillId="0" borderId="0" xfId="0" applyFont="1" applyBorder="1" applyAlignment="1">
      <alignment horizontal="center"/>
    </xf>
    <xf numFmtId="0" fontId="87" fillId="0" borderId="132" xfId="0" applyFont="1" applyBorder="1" applyAlignment="1">
      <alignment horizontal="center" vertical="center" shrinkToFit="1"/>
    </xf>
    <xf numFmtId="0" fontId="87" fillId="0" borderId="117" xfId="0" applyFont="1" applyBorder="1" applyAlignment="1">
      <alignment horizontal="center" vertical="center" shrinkToFit="1"/>
    </xf>
    <xf numFmtId="0" fontId="101" fillId="0" borderId="133" xfId="0" quotePrefix="1" applyFont="1" applyBorder="1" applyAlignment="1">
      <alignment horizontal="center" vertical="center"/>
    </xf>
    <xf numFmtId="0" fontId="101" fillId="0" borderId="52" xfId="0" quotePrefix="1" applyFont="1" applyBorder="1" applyAlignment="1">
      <alignment horizontal="center" vertical="center"/>
    </xf>
    <xf numFmtId="0" fontId="101" fillId="0" borderId="53" xfId="0" quotePrefix="1" applyFont="1" applyBorder="1" applyAlignment="1">
      <alignment horizontal="center" vertical="center"/>
    </xf>
    <xf numFmtId="0" fontId="101" fillId="0" borderId="136" xfId="0" quotePrefix="1" applyFont="1" applyBorder="1" applyAlignment="1">
      <alignment horizontal="center" vertical="center"/>
    </xf>
    <xf numFmtId="0" fontId="101" fillId="0" borderId="0" xfId="0" quotePrefix="1" applyFont="1" applyBorder="1" applyAlignment="1">
      <alignment horizontal="center" vertical="center"/>
    </xf>
    <xf numFmtId="0" fontId="101" fillId="0" borderId="59" xfId="0" quotePrefix="1" applyFont="1" applyBorder="1" applyAlignment="1">
      <alignment horizontal="center" vertical="center"/>
    </xf>
    <xf numFmtId="0" fontId="101" fillId="0" borderId="137" xfId="0" quotePrefix="1" applyFont="1" applyBorder="1" applyAlignment="1">
      <alignment horizontal="center" vertical="center"/>
    </xf>
    <xf numFmtId="0" fontId="101" fillId="0" borderId="41" xfId="0" quotePrefix="1" applyFont="1" applyBorder="1" applyAlignment="1">
      <alignment horizontal="center" vertical="center"/>
    </xf>
    <xf numFmtId="0" fontId="101" fillId="0" borderId="54" xfId="0" quotePrefix="1" applyFont="1" applyBorder="1" applyAlignment="1">
      <alignment horizontal="center" vertical="center"/>
    </xf>
    <xf numFmtId="0" fontId="100" fillId="0" borderId="134" xfId="0" quotePrefix="1" applyFont="1" applyBorder="1" applyAlignment="1">
      <alignment horizontal="center" vertical="center"/>
    </xf>
    <xf numFmtId="0" fontId="100" fillId="0" borderId="135" xfId="0" quotePrefix="1" applyFont="1" applyBorder="1" applyAlignment="1">
      <alignment horizontal="center" vertical="center"/>
    </xf>
    <xf numFmtId="0" fontId="100" fillId="0" borderId="87" xfId="0" quotePrefix="1" applyFont="1" applyBorder="1" applyAlignment="1">
      <alignment horizontal="center" vertical="center"/>
    </xf>
    <xf numFmtId="0" fontId="100" fillId="0" borderId="124" xfId="0" quotePrefix="1" applyFont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84" fillId="0" borderId="35" xfId="0" applyFont="1" applyBorder="1" applyAlignment="1">
      <alignment horizontal="center" vertical="center"/>
    </xf>
    <xf numFmtId="0" fontId="84" fillId="0" borderId="56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96" fillId="0" borderId="122" xfId="0" applyFont="1" applyBorder="1" applyAlignment="1">
      <alignment horizontal="center" vertical="center"/>
    </xf>
    <xf numFmtId="0" fontId="96" fillId="0" borderId="123" xfId="0" applyFont="1" applyBorder="1" applyAlignment="1">
      <alignment horizontal="center" vertical="center"/>
    </xf>
    <xf numFmtId="0" fontId="96" fillId="0" borderId="138" xfId="0" applyFont="1" applyBorder="1" applyAlignment="1">
      <alignment horizontal="center" vertical="center"/>
    </xf>
    <xf numFmtId="0" fontId="96" fillId="0" borderId="139" xfId="0" applyFont="1" applyBorder="1" applyAlignment="1">
      <alignment horizontal="center" vertical="center"/>
    </xf>
    <xf numFmtId="0" fontId="97" fillId="0" borderId="122" xfId="0" quotePrefix="1" applyFont="1" applyBorder="1" applyAlignment="1">
      <alignment horizontal="center" vertical="center"/>
    </xf>
    <xf numFmtId="0" fontId="97" fillId="0" borderId="138" xfId="0" quotePrefix="1" applyFont="1" applyBorder="1" applyAlignment="1">
      <alignment horizontal="center" vertical="center"/>
    </xf>
    <xf numFmtId="0" fontId="81" fillId="0" borderId="126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81" fillId="0" borderId="123" xfId="0" applyFont="1" applyBorder="1" applyAlignment="1">
      <alignment horizontal="center" vertical="center"/>
    </xf>
    <xf numFmtId="0" fontId="81" fillId="0" borderId="140" xfId="0" applyFont="1" applyBorder="1" applyAlignment="1">
      <alignment horizontal="center" vertical="center"/>
    </xf>
    <xf numFmtId="0" fontId="81" fillId="0" borderId="141" xfId="0" applyFont="1" applyBorder="1" applyAlignment="1">
      <alignment horizontal="center" vertical="center"/>
    </xf>
    <xf numFmtId="0" fontId="81" fillId="0" borderId="139" xfId="0" applyFont="1" applyBorder="1" applyAlignment="1">
      <alignment horizontal="center" vertical="center"/>
    </xf>
    <xf numFmtId="0" fontId="98" fillId="0" borderId="14" xfId="0" applyFont="1" applyBorder="1" applyAlignment="1">
      <alignment horizontal="center" vertical="center"/>
    </xf>
    <xf numFmtId="0" fontId="98" fillId="0" borderId="37" xfId="0" applyFont="1" applyBorder="1" applyAlignment="1">
      <alignment horizontal="center" vertical="center"/>
    </xf>
    <xf numFmtId="0" fontId="98" fillId="0" borderId="58" xfId="0" applyFont="1" applyBorder="1" applyAlignment="1">
      <alignment horizontal="center" vertical="center"/>
    </xf>
    <xf numFmtId="0" fontId="98" fillId="0" borderId="60" xfId="0" applyFont="1" applyBorder="1" applyAlignment="1">
      <alignment horizontal="center" vertical="center"/>
    </xf>
    <xf numFmtId="0" fontId="98" fillId="0" borderId="57" xfId="0" applyFont="1" applyBorder="1" applyAlignment="1">
      <alignment horizontal="center" vertical="center"/>
    </xf>
    <xf numFmtId="0" fontId="90" fillId="0" borderId="115" xfId="0" applyFont="1" applyBorder="1" applyAlignment="1">
      <alignment horizontal="center" vertical="center"/>
    </xf>
    <xf numFmtId="0" fontId="90" fillId="0" borderId="52" xfId="0" applyFont="1" applyBorder="1" applyAlignment="1">
      <alignment horizontal="center" vertical="center"/>
    </xf>
    <xf numFmtId="0" fontId="90" fillId="0" borderId="14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8" fillId="0" borderId="0" xfId="0" applyFont="1" applyBorder="1" applyAlignment="1" applyProtection="1">
      <alignment horizontal="center" vertical="center" shrinkToFit="1"/>
      <protection locked="0"/>
    </xf>
    <xf numFmtId="0" fontId="88" fillId="0" borderId="59" xfId="0" applyFont="1" applyBorder="1" applyAlignment="1" applyProtection="1">
      <alignment horizontal="center" vertical="center" shrinkToFit="1"/>
      <protection locked="0"/>
    </xf>
    <xf numFmtId="0" fontId="88" fillId="0" borderId="41" xfId="0" applyFont="1" applyBorder="1" applyAlignment="1" applyProtection="1">
      <alignment horizontal="center" vertical="center" shrinkToFit="1"/>
      <protection locked="0"/>
    </xf>
    <xf numFmtId="0" fontId="88" fillId="0" borderId="54" xfId="0" applyFont="1" applyBorder="1" applyAlignment="1" applyProtection="1">
      <alignment horizontal="center" vertical="center" shrinkToFit="1"/>
      <protection locked="0"/>
    </xf>
    <xf numFmtId="0" fontId="98" fillId="0" borderId="19" xfId="0" applyFont="1" applyBorder="1" applyAlignment="1">
      <alignment horizontal="center" vertical="center"/>
    </xf>
    <xf numFmtId="0" fontId="98" fillId="0" borderId="3" xfId="0" applyFont="1" applyBorder="1" applyAlignment="1">
      <alignment horizontal="center" vertical="center"/>
    </xf>
    <xf numFmtId="0" fontId="98" fillId="0" borderId="22" xfId="0" applyFont="1" applyBorder="1" applyAlignment="1">
      <alignment horizontal="center" vertical="center"/>
    </xf>
    <xf numFmtId="0" fontId="97" fillId="0" borderId="122" xfId="0" applyFont="1" applyBorder="1" applyAlignment="1" applyProtection="1">
      <alignment horizontal="center" vertical="center"/>
      <protection locked="0" hidden="1"/>
    </xf>
    <xf numFmtId="0" fontId="97" fillId="0" borderId="123" xfId="0" applyFont="1" applyBorder="1" applyAlignment="1" applyProtection="1">
      <alignment horizontal="center" vertical="center"/>
      <protection locked="0" hidden="1"/>
    </xf>
    <xf numFmtId="0" fontId="97" fillId="0" borderId="55" xfId="0" applyFont="1" applyBorder="1" applyAlignment="1" applyProtection="1">
      <alignment horizontal="center" vertical="center"/>
      <protection locked="0" hidden="1"/>
    </xf>
    <xf numFmtId="0" fontId="97" fillId="0" borderId="59" xfId="0" applyFont="1" applyBorder="1" applyAlignment="1" applyProtection="1">
      <alignment horizontal="center" vertical="center"/>
      <protection locked="0" hidden="1"/>
    </xf>
    <xf numFmtId="0" fontId="105" fillId="0" borderId="70" xfId="0" applyFont="1" applyBorder="1" applyAlignment="1" applyProtection="1">
      <alignment horizontal="center" vertical="center"/>
      <protection locked="0"/>
    </xf>
    <xf numFmtId="0" fontId="105" fillId="0" borderId="2" xfId="0" applyFont="1" applyBorder="1" applyAlignment="1" applyProtection="1">
      <alignment horizontal="center" vertical="center"/>
      <protection locked="0"/>
    </xf>
    <xf numFmtId="0" fontId="105" fillId="0" borderId="87" xfId="0" applyFont="1" applyBorder="1" applyAlignment="1" applyProtection="1">
      <alignment horizontal="center" vertical="center"/>
      <protection locked="0"/>
    </xf>
    <xf numFmtId="0" fontId="105" fillId="0" borderId="128" xfId="0" applyFont="1" applyBorder="1" applyAlignment="1" applyProtection="1">
      <alignment horizontal="center" vertical="center"/>
      <protection locked="0"/>
    </xf>
    <xf numFmtId="0" fontId="104" fillId="0" borderId="55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104" fillId="0" borderId="2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4" fillId="0" borderId="41" xfId="0" applyFont="1" applyBorder="1" applyAlignment="1">
      <alignment horizontal="center" vertical="center"/>
    </xf>
    <xf numFmtId="0" fontId="104" fillId="0" borderId="128" xfId="0" applyFont="1" applyBorder="1" applyAlignment="1">
      <alignment horizontal="center" vertical="center"/>
    </xf>
    <xf numFmtId="0" fontId="89" fillId="0" borderId="70" xfId="0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 applyProtection="1">
      <alignment horizontal="center" vertical="center" wrapText="1"/>
      <protection locked="0"/>
    </xf>
    <xf numFmtId="0" fontId="89" fillId="0" borderId="87" xfId="0" applyFont="1" applyBorder="1" applyAlignment="1" applyProtection="1">
      <alignment horizontal="center" vertical="center" wrapText="1"/>
      <protection locked="0"/>
    </xf>
    <xf numFmtId="0" fontId="89" fillId="0" borderId="41" xfId="0" applyFont="1" applyBorder="1" applyAlignment="1" applyProtection="1">
      <alignment horizontal="center" vertical="center" wrapText="1"/>
      <protection locked="0"/>
    </xf>
    <xf numFmtId="0" fontId="90" fillId="0" borderId="35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0" fontId="103" fillId="0" borderId="115" xfId="0" quotePrefix="1" applyFont="1" applyBorder="1" applyAlignment="1">
      <alignment horizontal="center" vertical="center"/>
    </xf>
    <xf numFmtId="0" fontId="103" fillId="0" borderId="52" xfId="0" quotePrefix="1" applyFont="1" applyBorder="1" applyAlignment="1">
      <alignment horizontal="center" vertical="center"/>
    </xf>
    <xf numFmtId="0" fontId="103" fillId="0" borderId="116" xfId="0" quotePrefix="1" applyFont="1" applyBorder="1" applyAlignment="1">
      <alignment horizontal="center" vertical="center"/>
    </xf>
    <xf numFmtId="0" fontId="103" fillId="0" borderId="70" xfId="0" quotePrefix="1" applyFont="1" applyBorder="1" applyAlignment="1">
      <alignment horizontal="center" vertical="center"/>
    </xf>
    <xf numFmtId="0" fontId="103" fillId="0" borderId="0" xfId="0" quotePrefix="1" applyFont="1" applyBorder="1" applyAlignment="1">
      <alignment horizontal="center" vertical="center"/>
    </xf>
    <xf numFmtId="0" fontId="103" fillId="0" borderId="119" xfId="0" quotePrefix="1" applyFont="1" applyBorder="1" applyAlignment="1">
      <alignment horizontal="center" vertical="center"/>
    </xf>
    <xf numFmtId="0" fontId="103" fillId="0" borderId="87" xfId="0" quotePrefix="1" applyFont="1" applyBorder="1" applyAlignment="1">
      <alignment horizontal="center" vertical="center"/>
    </xf>
    <xf numFmtId="0" fontId="103" fillId="0" borderId="41" xfId="0" quotePrefix="1" applyFont="1" applyBorder="1" applyAlignment="1">
      <alignment horizontal="center" vertical="center"/>
    </xf>
    <xf numFmtId="0" fontId="103" fillId="0" borderId="124" xfId="0" quotePrefix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89" fillId="0" borderId="126" xfId="0" applyFont="1" applyBorder="1" applyAlignment="1" applyProtection="1">
      <alignment horizontal="center" vertical="top" wrapText="1"/>
      <protection locked="0"/>
    </xf>
    <xf numFmtId="0" fontId="89" fillId="0" borderId="125" xfId="0" applyFont="1" applyBorder="1" applyAlignment="1" applyProtection="1">
      <alignment horizontal="center" vertical="top" wrapText="1"/>
      <protection locked="0"/>
    </xf>
    <xf numFmtId="0" fontId="89" fillId="0" borderId="70" xfId="0" applyFont="1" applyBorder="1" applyAlignment="1" applyProtection="1">
      <alignment horizontal="center" vertical="top" wrapText="1"/>
      <protection locked="0"/>
    </xf>
    <xf numFmtId="0" fontId="89" fillId="0" borderId="2" xfId="0" applyFont="1" applyBorder="1" applyAlignment="1" applyProtection="1">
      <alignment horizontal="center" vertical="top" wrapText="1"/>
      <protection locked="0"/>
    </xf>
    <xf numFmtId="0" fontId="89" fillId="0" borderId="87" xfId="0" applyFont="1" applyBorder="1" applyAlignment="1" applyProtection="1">
      <alignment horizontal="center" vertical="top" wrapText="1"/>
      <protection locked="0"/>
    </xf>
    <xf numFmtId="0" fontId="89" fillId="0" borderId="128" xfId="0" applyFont="1" applyBorder="1" applyAlignment="1" applyProtection="1">
      <alignment horizontal="center" vertical="top" wrapText="1"/>
      <protection locked="0"/>
    </xf>
    <xf numFmtId="0" fontId="98" fillId="0" borderId="11" xfId="0" applyFont="1" applyBorder="1" applyAlignment="1" applyProtection="1">
      <alignment horizontal="center" vertical="center"/>
      <protection locked="0"/>
    </xf>
    <xf numFmtId="0" fontId="98" fillId="0" borderId="19" xfId="0" applyFont="1" applyBorder="1" applyAlignment="1" applyProtection="1">
      <alignment horizontal="center" vertical="center"/>
      <protection locked="0"/>
    </xf>
    <xf numFmtId="0" fontId="98" fillId="0" borderId="37" xfId="0" applyFont="1" applyBorder="1" applyAlignment="1" applyProtection="1">
      <alignment horizontal="center" vertical="center"/>
      <protection locked="0"/>
    </xf>
    <xf numFmtId="0" fontId="85" fillId="0" borderId="0" xfId="0" quotePrefix="1" applyFont="1" applyBorder="1" applyAlignment="1">
      <alignment horizontal="right"/>
    </xf>
    <xf numFmtId="0" fontId="102" fillId="0" borderId="120" xfId="0" quotePrefix="1" applyFont="1" applyBorder="1" applyAlignment="1">
      <alignment horizontal="center" vertical="center"/>
    </xf>
    <xf numFmtId="0" fontId="102" fillId="0" borderId="121" xfId="0" quotePrefix="1" applyFont="1" applyBorder="1" applyAlignment="1">
      <alignment horizontal="center" vertical="center"/>
    </xf>
    <xf numFmtId="0" fontId="102" fillId="0" borderId="13" xfId="0" quotePrefix="1" applyFont="1" applyBorder="1" applyAlignment="1">
      <alignment horizontal="center" vertical="center"/>
    </xf>
    <xf numFmtId="0" fontId="102" fillId="0" borderId="54" xfId="0" quotePrefix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88" fillId="0" borderId="55" xfId="0" applyFont="1" applyBorder="1" applyAlignment="1" applyProtection="1">
      <alignment horizontal="center" vertical="center" shrinkToFit="1"/>
      <protection locked="0"/>
    </xf>
    <xf numFmtId="0" fontId="88" fillId="0" borderId="13" xfId="0" applyFont="1" applyBorder="1" applyAlignment="1" applyProtection="1">
      <alignment horizontal="center" vertical="center" shrinkToFit="1"/>
      <protection locked="0"/>
    </xf>
    <xf numFmtId="0" fontId="97" fillId="0" borderId="13" xfId="0" applyFont="1" applyBorder="1" applyAlignment="1" applyProtection="1">
      <alignment horizontal="center" vertical="center"/>
      <protection locked="0" hidden="1"/>
    </xf>
    <xf numFmtId="0" fontId="97" fillId="0" borderId="54" xfId="0" applyFont="1" applyBorder="1" applyAlignment="1" applyProtection="1">
      <alignment horizontal="center" vertical="center"/>
      <protection locked="0" hidden="1"/>
    </xf>
    <xf numFmtId="0" fontId="88" fillId="0" borderId="70" xfId="0" applyFont="1" applyBorder="1" applyAlignment="1" applyProtection="1">
      <alignment horizontal="center" vertical="center" shrinkToFit="1"/>
      <protection locked="0"/>
    </xf>
    <xf numFmtId="0" fontId="88" fillId="0" borderId="87" xfId="0" applyFont="1" applyBorder="1" applyAlignment="1" applyProtection="1">
      <alignment horizontal="center" vertical="center" shrinkToFit="1"/>
      <protection locked="0"/>
    </xf>
    <xf numFmtId="0" fontId="106" fillId="0" borderId="126" xfId="0" applyFont="1" applyBorder="1" applyAlignment="1" applyProtection="1">
      <alignment horizontal="center" vertical="center"/>
      <protection locked="0"/>
    </xf>
    <xf numFmtId="0" fontId="106" fillId="0" borderId="125" xfId="0" applyFont="1" applyBorder="1" applyAlignment="1" applyProtection="1">
      <alignment horizontal="center" vertical="center"/>
      <protection locked="0"/>
    </xf>
    <xf numFmtId="0" fontId="106" fillId="0" borderId="70" xfId="0" applyFont="1" applyBorder="1" applyAlignment="1" applyProtection="1">
      <alignment horizontal="center" vertical="center"/>
      <protection locked="0"/>
    </xf>
    <xf numFmtId="0" fontId="106" fillId="0" borderId="2" xfId="0" applyFont="1" applyBorder="1" applyAlignment="1" applyProtection="1">
      <alignment horizontal="center" vertical="center"/>
      <protection locked="0"/>
    </xf>
    <xf numFmtId="0" fontId="106" fillId="0" borderId="87" xfId="0" applyFont="1" applyBorder="1" applyAlignment="1" applyProtection="1">
      <alignment horizontal="center" vertical="center"/>
      <protection locked="0"/>
    </xf>
    <xf numFmtId="0" fontId="106" fillId="0" borderId="128" xfId="0" applyFont="1" applyBorder="1" applyAlignment="1" applyProtection="1">
      <alignment horizontal="center" vertical="center"/>
      <protection locked="0"/>
    </xf>
    <xf numFmtId="0" fontId="104" fillId="0" borderId="122" xfId="0" applyFont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/>
    </xf>
    <xf numFmtId="0" fontId="104" fillId="0" borderId="125" xfId="0" applyFont="1" applyBorder="1" applyAlignment="1">
      <alignment horizontal="center" vertical="center"/>
    </xf>
    <xf numFmtId="0" fontId="105" fillId="0" borderId="0" xfId="0" applyFont="1" applyBorder="1" applyAlignment="1" applyProtection="1">
      <alignment horizontal="center" vertical="center"/>
      <protection locked="0"/>
    </xf>
    <xf numFmtId="0" fontId="105" fillId="0" borderId="41" xfId="0" applyFont="1" applyBorder="1" applyAlignment="1" applyProtection="1">
      <alignment horizontal="center" vertical="center"/>
      <protection locked="0"/>
    </xf>
    <xf numFmtId="0" fontId="97" fillId="0" borderId="58" xfId="0" applyFont="1" applyBorder="1" applyAlignment="1">
      <alignment horizontal="center" vertical="center"/>
    </xf>
    <xf numFmtId="0" fontId="97" fillId="0" borderId="57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">
    <cellStyle name="パーセント" xfId="4" builtinId="5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15</xdr:row>
      <xdr:rowOff>0</xdr:rowOff>
    </xdr:from>
    <xdr:to>
      <xdr:col>10</xdr:col>
      <xdr:colOff>845820</xdr:colOff>
      <xdr:row>19</xdr:row>
      <xdr:rowOff>160020</xdr:rowOff>
    </xdr:to>
    <xdr:sp macro="" textlink="">
      <xdr:nvSpPr>
        <xdr:cNvPr id="2" name="Line 32"/>
        <xdr:cNvSpPr>
          <a:spLocks noChangeShapeType="1"/>
        </xdr:cNvSpPr>
      </xdr:nvSpPr>
      <xdr:spPr bwMode="auto">
        <a:xfrm flipH="1">
          <a:off x="6271260" y="31242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15</xdr:row>
      <xdr:rowOff>0</xdr:rowOff>
    </xdr:from>
    <xdr:to>
      <xdr:col>23</xdr:col>
      <xdr:colOff>845820</xdr:colOff>
      <xdr:row>19</xdr:row>
      <xdr:rowOff>160020</xdr:rowOff>
    </xdr:to>
    <xdr:sp macro="" textlink="">
      <xdr:nvSpPr>
        <xdr:cNvPr id="3" name="Line 33"/>
        <xdr:cNvSpPr>
          <a:spLocks noChangeShapeType="1"/>
        </xdr:cNvSpPr>
      </xdr:nvSpPr>
      <xdr:spPr bwMode="auto">
        <a:xfrm flipH="1">
          <a:off x="14531340" y="31242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15</xdr:row>
      <xdr:rowOff>0</xdr:rowOff>
    </xdr:from>
    <xdr:to>
      <xdr:col>10</xdr:col>
      <xdr:colOff>845820</xdr:colOff>
      <xdr:row>19</xdr:row>
      <xdr:rowOff>160020</xdr:rowOff>
    </xdr:to>
    <xdr:sp macro="" textlink="">
      <xdr:nvSpPr>
        <xdr:cNvPr id="4" name="Line 34"/>
        <xdr:cNvSpPr>
          <a:spLocks noChangeShapeType="1"/>
        </xdr:cNvSpPr>
      </xdr:nvSpPr>
      <xdr:spPr bwMode="auto">
        <a:xfrm flipH="1">
          <a:off x="6271260" y="31242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15</xdr:row>
      <xdr:rowOff>0</xdr:rowOff>
    </xdr:from>
    <xdr:to>
      <xdr:col>23</xdr:col>
      <xdr:colOff>845820</xdr:colOff>
      <xdr:row>19</xdr:row>
      <xdr:rowOff>160020</xdr:rowOff>
    </xdr:to>
    <xdr:sp macro="" textlink="">
      <xdr:nvSpPr>
        <xdr:cNvPr id="5" name="Line 35"/>
        <xdr:cNvSpPr>
          <a:spLocks noChangeShapeType="1"/>
        </xdr:cNvSpPr>
      </xdr:nvSpPr>
      <xdr:spPr bwMode="auto">
        <a:xfrm flipH="1">
          <a:off x="14531340" y="31242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15</xdr:row>
      <xdr:rowOff>0</xdr:rowOff>
    </xdr:from>
    <xdr:to>
      <xdr:col>23</xdr:col>
      <xdr:colOff>845820</xdr:colOff>
      <xdr:row>19</xdr:row>
      <xdr:rowOff>160020</xdr:rowOff>
    </xdr:to>
    <xdr:sp macro="" textlink="">
      <xdr:nvSpPr>
        <xdr:cNvPr id="6" name="Line 36"/>
        <xdr:cNvSpPr>
          <a:spLocks noChangeShapeType="1"/>
        </xdr:cNvSpPr>
      </xdr:nvSpPr>
      <xdr:spPr bwMode="auto">
        <a:xfrm flipH="1">
          <a:off x="14531340" y="31242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36</xdr:row>
      <xdr:rowOff>0</xdr:rowOff>
    </xdr:from>
    <xdr:to>
      <xdr:col>10</xdr:col>
      <xdr:colOff>845820</xdr:colOff>
      <xdr:row>40</xdr:row>
      <xdr:rowOff>160020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 flipH="1">
          <a:off x="6271260" y="84201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36</xdr:row>
      <xdr:rowOff>0</xdr:rowOff>
    </xdr:from>
    <xdr:to>
      <xdr:col>23</xdr:col>
      <xdr:colOff>845820</xdr:colOff>
      <xdr:row>40</xdr:row>
      <xdr:rowOff>160020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 flipH="1">
          <a:off x="14531340" y="84201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36</xdr:row>
      <xdr:rowOff>0</xdr:rowOff>
    </xdr:from>
    <xdr:to>
      <xdr:col>10</xdr:col>
      <xdr:colOff>845820</xdr:colOff>
      <xdr:row>40</xdr:row>
      <xdr:rowOff>160020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 flipH="1">
          <a:off x="6271260" y="84201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36</xdr:row>
      <xdr:rowOff>0</xdr:rowOff>
    </xdr:from>
    <xdr:to>
      <xdr:col>23</xdr:col>
      <xdr:colOff>845820</xdr:colOff>
      <xdr:row>40</xdr:row>
      <xdr:rowOff>160020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 flipH="1">
          <a:off x="14531340" y="84201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36</xdr:row>
      <xdr:rowOff>0</xdr:rowOff>
    </xdr:from>
    <xdr:to>
      <xdr:col>23</xdr:col>
      <xdr:colOff>845820</xdr:colOff>
      <xdr:row>40</xdr:row>
      <xdr:rowOff>160020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 flipH="1">
          <a:off x="14531340" y="84201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57</xdr:row>
      <xdr:rowOff>0</xdr:rowOff>
    </xdr:from>
    <xdr:to>
      <xdr:col>10</xdr:col>
      <xdr:colOff>845820</xdr:colOff>
      <xdr:row>61</xdr:row>
      <xdr:rowOff>160020</xdr:rowOff>
    </xdr:to>
    <xdr:sp macro="" textlink="">
      <xdr:nvSpPr>
        <xdr:cNvPr id="12" name="Line 32"/>
        <xdr:cNvSpPr>
          <a:spLocks noChangeShapeType="1"/>
        </xdr:cNvSpPr>
      </xdr:nvSpPr>
      <xdr:spPr bwMode="auto">
        <a:xfrm flipH="1">
          <a:off x="6271260" y="12542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57</xdr:row>
      <xdr:rowOff>0</xdr:rowOff>
    </xdr:from>
    <xdr:to>
      <xdr:col>23</xdr:col>
      <xdr:colOff>845820</xdr:colOff>
      <xdr:row>61</xdr:row>
      <xdr:rowOff>160020</xdr:rowOff>
    </xdr:to>
    <xdr:sp macro="" textlink="">
      <xdr:nvSpPr>
        <xdr:cNvPr id="13" name="Line 33"/>
        <xdr:cNvSpPr>
          <a:spLocks noChangeShapeType="1"/>
        </xdr:cNvSpPr>
      </xdr:nvSpPr>
      <xdr:spPr bwMode="auto">
        <a:xfrm flipH="1">
          <a:off x="14531340" y="12542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57</xdr:row>
      <xdr:rowOff>0</xdr:rowOff>
    </xdr:from>
    <xdr:to>
      <xdr:col>10</xdr:col>
      <xdr:colOff>845820</xdr:colOff>
      <xdr:row>61</xdr:row>
      <xdr:rowOff>160020</xdr:rowOff>
    </xdr:to>
    <xdr:sp macro="" textlink="">
      <xdr:nvSpPr>
        <xdr:cNvPr id="14" name="Line 34"/>
        <xdr:cNvSpPr>
          <a:spLocks noChangeShapeType="1"/>
        </xdr:cNvSpPr>
      </xdr:nvSpPr>
      <xdr:spPr bwMode="auto">
        <a:xfrm flipH="1">
          <a:off x="6271260" y="12542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57</xdr:row>
      <xdr:rowOff>0</xdr:rowOff>
    </xdr:from>
    <xdr:to>
      <xdr:col>23</xdr:col>
      <xdr:colOff>845820</xdr:colOff>
      <xdr:row>61</xdr:row>
      <xdr:rowOff>160020</xdr:rowOff>
    </xdr:to>
    <xdr:sp macro="" textlink="">
      <xdr:nvSpPr>
        <xdr:cNvPr id="15" name="Line 35"/>
        <xdr:cNvSpPr>
          <a:spLocks noChangeShapeType="1"/>
        </xdr:cNvSpPr>
      </xdr:nvSpPr>
      <xdr:spPr bwMode="auto">
        <a:xfrm flipH="1">
          <a:off x="14531340" y="12542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57</xdr:row>
      <xdr:rowOff>0</xdr:rowOff>
    </xdr:from>
    <xdr:to>
      <xdr:col>23</xdr:col>
      <xdr:colOff>845820</xdr:colOff>
      <xdr:row>61</xdr:row>
      <xdr:rowOff>160020</xdr:rowOff>
    </xdr:to>
    <xdr:sp macro="" textlink="">
      <xdr:nvSpPr>
        <xdr:cNvPr id="16" name="Line 36"/>
        <xdr:cNvSpPr>
          <a:spLocks noChangeShapeType="1"/>
        </xdr:cNvSpPr>
      </xdr:nvSpPr>
      <xdr:spPr bwMode="auto">
        <a:xfrm flipH="1">
          <a:off x="14531340" y="12542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78</xdr:row>
      <xdr:rowOff>0</xdr:rowOff>
    </xdr:from>
    <xdr:to>
      <xdr:col>10</xdr:col>
      <xdr:colOff>845820</xdr:colOff>
      <xdr:row>82</xdr:row>
      <xdr:rowOff>160020</xdr:rowOff>
    </xdr:to>
    <xdr:sp macro="" textlink="">
      <xdr:nvSpPr>
        <xdr:cNvPr id="17" name="Line 32"/>
        <xdr:cNvSpPr>
          <a:spLocks noChangeShapeType="1"/>
        </xdr:cNvSpPr>
      </xdr:nvSpPr>
      <xdr:spPr bwMode="auto">
        <a:xfrm flipH="1">
          <a:off x="6271260" y="178536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</xdr:row>
      <xdr:rowOff>0</xdr:rowOff>
    </xdr:from>
    <xdr:to>
      <xdr:col>23</xdr:col>
      <xdr:colOff>845820</xdr:colOff>
      <xdr:row>82</xdr:row>
      <xdr:rowOff>160020</xdr:rowOff>
    </xdr:to>
    <xdr:sp macro="" textlink="">
      <xdr:nvSpPr>
        <xdr:cNvPr id="18" name="Line 33"/>
        <xdr:cNvSpPr>
          <a:spLocks noChangeShapeType="1"/>
        </xdr:cNvSpPr>
      </xdr:nvSpPr>
      <xdr:spPr bwMode="auto">
        <a:xfrm flipH="1">
          <a:off x="14531340" y="178536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78</xdr:row>
      <xdr:rowOff>0</xdr:rowOff>
    </xdr:from>
    <xdr:to>
      <xdr:col>10</xdr:col>
      <xdr:colOff>845820</xdr:colOff>
      <xdr:row>82</xdr:row>
      <xdr:rowOff>160020</xdr:rowOff>
    </xdr:to>
    <xdr:sp macro="" textlink="">
      <xdr:nvSpPr>
        <xdr:cNvPr id="19" name="Line 34"/>
        <xdr:cNvSpPr>
          <a:spLocks noChangeShapeType="1"/>
        </xdr:cNvSpPr>
      </xdr:nvSpPr>
      <xdr:spPr bwMode="auto">
        <a:xfrm flipH="1">
          <a:off x="6271260" y="178536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</xdr:row>
      <xdr:rowOff>0</xdr:rowOff>
    </xdr:from>
    <xdr:to>
      <xdr:col>23</xdr:col>
      <xdr:colOff>845820</xdr:colOff>
      <xdr:row>82</xdr:row>
      <xdr:rowOff>160020</xdr:rowOff>
    </xdr:to>
    <xdr:sp macro="" textlink="">
      <xdr:nvSpPr>
        <xdr:cNvPr id="20" name="Line 35"/>
        <xdr:cNvSpPr>
          <a:spLocks noChangeShapeType="1"/>
        </xdr:cNvSpPr>
      </xdr:nvSpPr>
      <xdr:spPr bwMode="auto">
        <a:xfrm flipH="1">
          <a:off x="14531340" y="178536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</xdr:row>
      <xdr:rowOff>0</xdr:rowOff>
    </xdr:from>
    <xdr:to>
      <xdr:col>23</xdr:col>
      <xdr:colOff>845820</xdr:colOff>
      <xdr:row>82</xdr:row>
      <xdr:rowOff>160020</xdr:rowOff>
    </xdr:to>
    <xdr:sp macro="" textlink="">
      <xdr:nvSpPr>
        <xdr:cNvPr id="21" name="Line 36"/>
        <xdr:cNvSpPr>
          <a:spLocks noChangeShapeType="1"/>
        </xdr:cNvSpPr>
      </xdr:nvSpPr>
      <xdr:spPr bwMode="auto">
        <a:xfrm flipH="1">
          <a:off x="14531340" y="178536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99</xdr:row>
      <xdr:rowOff>0</xdr:rowOff>
    </xdr:from>
    <xdr:to>
      <xdr:col>10</xdr:col>
      <xdr:colOff>845820</xdr:colOff>
      <xdr:row>103</xdr:row>
      <xdr:rowOff>160020</xdr:rowOff>
    </xdr:to>
    <xdr:sp macro="" textlink="">
      <xdr:nvSpPr>
        <xdr:cNvPr id="22" name="Line 32"/>
        <xdr:cNvSpPr>
          <a:spLocks noChangeShapeType="1"/>
        </xdr:cNvSpPr>
      </xdr:nvSpPr>
      <xdr:spPr bwMode="auto">
        <a:xfrm flipH="1">
          <a:off x="6271260" y="228447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99</xdr:row>
      <xdr:rowOff>0</xdr:rowOff>
    </xdr:from>
    <xdr:to>
      <xdr:col>23</xdr:col>
      <xdr:colOff>845820</xdr:colOff>
      <xdr:row>103</xdr:row>
      <xdr:rowOff>160020</xdr:rowOff>
    </xdr:to>
    <xdr:sp macro="" textlink="">
      <xdr:nvSpPr>
        <xdr:cNvPr id="23" name="Line 33"/>
        <xdr:cNvSpPr>
          <a:spLocks noChangeShapeType="1"/>
        </xdr:cNvSpPr>
      </xdr:nvSpPr>
      <xdr:spPr bwMode="auto">
        <a:xfrm flipH="1">
          <a:off x="14531340" y="228447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99</xdr:row>
      <xdr:rowOff>0</xdr:rowOff>
    </xdr:from>
    <xdr:to>
      <xdr:col>10</xdr:col>
      <xdr:colOff>845820</xdr:colOff>
      <xdr:row>103</xdr:row>
      <xdr:rowOff>160020</xdr:rowOff>
    </xdr:to>
    <xdr:sp macro="" textlink="">
      <xdr:nvSpPr>
        <xdr:cNvPr id="24" name="Line 34"/>
        <xdr:cNvSpPr>
          <a:spLocks noChangeShapeType="1"/>
        </xdr:cNvSpPr>
      </xdr:nvSpPr>
      <xdr:spPr bwMode="auto">
        <a:xfrm flipH="1">
          <a:off x="6271260" y="228447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99</xdr:row>
      <xdr:rowOff>0</xdr:rowOff>
    </xdr:from>
    <xdr:to>
      <xdr:col>23</xdr:col>
      <xdr:colOff>845820</xdr:colOff>
      <xdr:row>103</xdr:row>
      <xdr:rowOff>160020</xdr:rowOff>
    </xdr:to>
    <xdr:sp macro="" textlink="">
      <xdr:nvSpPr>
        <xdr:cNvPr id="25" name="Line 35"/>
        <xdr:cNvSpPr>
          <a:spLocks noChangeShapeType="1"/>
        </xdr:cNvSpPr>
      </xdr:nvSpPr>
      <xdr:spPr bwMode="auto">
        <a:xfrm flipH="1">
          <a:off x="14531340" y="228447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99</xdr:row>
      <xdr:rowOff>0</xdr:rowOff>
    </xdr:from>
    <xdr:to>
      <xdr:col>23</xdr:col>
      <xdr:colOff>845820</xdr:colOff>
      <xdr:row>103</xdr:row>
      <xdr:rowOff>160020</xdr:rowOff>
    </xdr:to>
    <xdr:sp macro="" textlink="">
      <xdr:nvSpPr>
        <xdr:cNvPr id="26" name="Line 36"/>
        <xdr:cNvSpPr>
          <a:spLocks noChangeShapeType="1"/>
        </xdr:cNvSpPr>
      </xdr:nvSpPr>
      <xdr:spPr bwMode="auto">
        <a:xfrm flipH="1">
          <a:off x="14531340" y="228447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121</xdr:row>
      <xdr:rowOff>0</xdr:rowOff>
    </xdr:from>
    <xdr:to>
      <xdr:col>10</xdr:col>
      <xdr:colOff>845820</xdr:colOff>
      <xdr:row>125</xdr:row>
      <xdr:rowOff>160020</xdr:rowOff>
    </xdr:to>
    <xdr:sp macro="" textlink="">
      <xdr:nvSpPr>
        <xdr:cNvPr id="27" name="Line 32"/>
        <xdr:cNvSpPr>
          <a:spLocks noChangeShapeType="1"/>
        </xdr:cNvSpPr>
      </xdr:nvSpPr>
      <xdr:spPr bwMode="auto">
        <a:xfrm flipH="1">
          <a:off x="6271260" y="278815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121</xdr:row>
      <xdr:rowOff>0</xdr:rowOff>
    </xdr:from>
    <xdr:to>
      <xdr:col>23</xdr:col>
      <xdr:colOff>845820</xdr:colOff>
      <xdr:row>125</xdr:row>
      <xdr:rowOff>160020</xdr:rowOff>
    </xdr:to>
    <xdr:sp macro="" textlink="">
      <xdr:nvSpPr>
        <xdr:cNvPr id="28" name="Line 33"/>
        <xdr:cNvSpPr>
          <a:spLocks noChangeShapeType="1"/>
        </xdr:cNvSpPr>
      </xdr:nvSpPr>
      <xdr:spPr bwMode="auto">
        <a:xfrm flipH="1">
          <a:off x="14531340" y="278815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121</xdr:row>
      <xdr:rowOff>0</xdr:rowOff>
    </xdr:from>
    <xdr:to>
      <xdr:col>10</xdr:col>
      <xdr:colOff>845820</xdr:colOff>
      <xdr:row>125</xdr:row>
      <xdr:rowOff>160020</xdr:rowOff>
    </xdr:to>
    <xdr:sp macro="" textlink="">
      <xdr:nvSpPr>
        <xdr:cNvPr id="29" name="Line 34"/>
        <xdr:cNvSpPr>
          <a:spLocks noChangeShapeType="1"/>
        </xdr:cNvSpPr>
      </xdr:nvSpPr>
      <xdr:spPr bwMode="auto">
        <a:xfrm flipH="1">
          <a:off x="6271260" y="278815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121</xdr:row>
      <xdr:rowOff>0</xdr:rowOff>
    </xdr:from>
    <xdr:to>
      <xdr:col>23</xdr:col>
      <xdr:colOff>845820</xdr:colOff>
      <xdr:row>125</xdr:row>
      <xdr:rowOff>160020</xdr:rowOff>
    </xdr:to>
    <xdr:sp macro="" textlink="">
      <xdr:nvSpPr>
        <xdr:cNvPr id="30" name="Line 35"/>
        <xdr:cNvSpPr>
          <a:spLocks noChangeShapeType="1"/>
        </xdr:cNvSpPr>
      </xdr:nvSpPr>
      <xdr:spPr bwMode="auto">
        <a:xfrm flipH="1">
          <a:off x="14531340" y="278815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121</xdr:row>
      <xdr:rowOff>0</xdr:rowOff>
    </xdr:from>
    <xdr:to>
      <xdr:col>23</xdr:col>
      <xdr:colOff>845820</xdr:colOff>
      <xdr:row>125</xdr:row>
      <xdr:rowOff>160020</xdr:rowOff>
    </xdr:to>
    <xdr:sp macro="" textlink="">
      <xdr:nvSpPr>
        <xdr:cNvPr id="31" name="Line 36"/>
        <xdr:cNvSpPr>
          <a:spLocks noChangeShapeType="1"/>
        </xdr:cNvSpPr>
      </xdr:nvSpPr>
      <xdr:spPr bwMode="auto">
        <a:xfrm flipH="1">
          <a:off x="14531340" y="278815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142</xdr:row>
      <xdr:rowOff>0</xdr:rowOff>
    </xdr:from>
    <xdr:to>
      <xdr:col>10</xdr:col>
      <xdr:colOff>845820</xdr:colOff>
      <xdr:row>146</xdr:row>
      <xdr:rowOff>160020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 flipH="1">
          <a:off x="6271260" y="329184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142</xdr:row>
      <xdr:rowOff>0</xdr:rowOff>
    </xdr:from>
    <xdr:to>
      <xdr:col>23</xdr:col>
      <xdr:colOff>845820</xdr:colOff>
      <xdr:row>146</xdr:row>
      <xdr:rowOff>160020</xdr:rowOff>
    </xdr:to>
    <xdr:sp macro="" textlink="">
      <xdr:nvSpPr>
        <xdr:cNvPr id="33" name="Line 33"/>
        <xdr:cNvSpPr>
          <a:spLocks noChangeShapeType="1"/>
        </xdr:cNvSpPr>
      </xdr:nvSpPr>
      <xdr:spPr bwMode="auto">
        <a:xfrm flipH="1">
          <a:off x="14531340" y="329184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142</xdr:row>
      <xdr:rowOff>0</xdr:rowOff>
    </xdr:from>
    <xdr:to>
      <xdr:col>10</xdr:col>
      <xdr:colOff>845820</xdr:colOff>
      <xdr:row>146</xdr:row>
      <xdr:rowOff>160020</xdr:rowOff>
    </xdr:to>
    <xdr:sp macro="" textlink="">
      <xdr:nvSpPr>
        <xdr:cNvPr id="34" name="Line 34"/>
        <xdr:cNvSpPr>
          <a:spLocks noChangeShapeType="1"/>
        </xdr:cNvSpPr>
      </xdr:nvSpPr>
      <xdr:spPr bwMode="auto">
        <a:xfrm flipH="1">
          <a:off x="6271260" y="329184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142</xdr:row>
      <xdr:rowOff>0</xdr:rowOff>
    </xdr:from>
    <xdr:to>
      <xdr:col>23</xdr:col>
      <xdr:colOff>845820</xdr:colOff>
      <xdr:row>146</xdr:row>
      <xdr:rowOff>160020</xdr:rowOff>
    </xdr:to>
    <xdr:sp macro="" textlink="">
      <xdr:nvSpPr>
        <xdr:cNvPr id="35" name="Line 35"/>
        <xdr:cNvSpPr>
          <a:spLocks noChangeShapeType="1"/>
        </xdr:cNvSpPr>
      </xdr:nvSpPr>
      <xdr:spPr bwMode="auto">
        <a:xfrm flipH="1">
          <a:off x="14531340" y="329184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142</xdr:row>
      <xdr:rowOff>0</xdr:rowOff>
    </xdr:from>
    <xdr:to>
      <xdr:col>23</xdr:col>
      <xdr:colOff>845820</xdr:colOff>
      <xdr:row>146</xdr:row>
      <xdr:rowOff>160020</xdr:rowOff>
    </xdr:to>
    <xdr:sp macro="" textlink="">
      <xdr:nvSpPr>
        <xdr:cNvPr id="36" name="Line 36"/>
        <xdr:cNvSpPr>
          <a:spLocks noChangeShapeType="1"/>
        </xdr:cNvSpPr>
      </xdr:nvSpPr>
      <xdr:spPr bwMode="auto">
        <a:xfrm flipH="1">
          <a:off x="14531340" y="329184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163</xdr:row>
      <xdr:rowOff>0</xdr:rowOff>
    </xdr:from>
    <xdr:to>
      <xdr:col>10</xdr:col>
      <xdr:colOff>845820</xdr:colOff>
      <xdr:row>167</xdr:row>
      <xdr:rowOff>160020</xdr:rowOff>
    </xdr:to>
    <xdr:sp macro="" textlink="">
      <xdr:nvSpPr>
        <xdr:cNvPr id="37" name="Line 32"/>
        <xdr:cNvSpPr>
          <a:spLocks noChangeShapeType="1"/>
        </xdr:cNvSpPr>
      </xdr:nvSpPr>
      <xdr:spPr bwMode="auto">
        <a:xfrm flipH="1">
          <a:off x="6271260" y="379704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163</xdr:row>
      <xdr:rowOff>0</xdr:rowOff>
    </xdr:from>
    <xdr:to>
      <xdr:col>10</xdr:col>
      <xdr:colOff>845820</xdr:colOff>
      <xdr:row>167</xdr:row>
      <xdr:rowOff>160020</xdr:rowOff>
    </xdr:to>
    <xdr:sp macro="" textlink="">
      <xdr:nvSpPr>
        <xdr:cNvPr id="38" name="Line 34"/>
        <xdr:cNvSpPr>
          <a:spLocks noChangeShapeType="1"/>
        </xdr:cNvSpPr>
      </xdr:nvSpPr>
      <xdr:spPr bwMode="auto">
        <a:xfrm flipH="1">
          <a:off x="6271260" y="379704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163</xdr:row>
      <xdr:rowOff>0</xdr:rowOff>
    </xdr:from>
    <xdr:to>
      <xdr:col>23</xdr:col>
      <xdr:colOff>845820</xdr:colOff>
      <xdr:row>167</xdr:row>
      <xdr:rowOff>160020</xdr:rowOff>
    </xdr:to>
    <xdr:sp macro="" textlink="">
      <xdr:nvSpPr>
        <xdr:cNvPr id="41" name="Line 32"/>
        <xdr:cNvSpPr>
          <a:spLocks noChangeShapeType="1"/>
        </xdr:cNvSpPr>
      </xdr:nvSpPr>
      <xdr:spPr bwMode="auto">
        <a:xfrm flipH="1">
          <a:off x="627126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163</xdr:row>
      <xdr:rowOff>0</xdr:rowOff>
    </xdr:from>
    <xdr:to>
      <xdr:col>23</xdr:col>
      <xdr:colOff>845820</xdr:colOff>
      <xdr:row>167</xdr:row>
      <xdr:rowOff>160020</xdr:rowOff>
    </xdr:to>
    <xdr:sp macro="" textlink="">
      <xdr:nvSpPr>
        <xdr:cNvPr id="42" name="Line 34"/>
        <xdr:cNvSpPr>
          <a:spLocks noChangeShapeType="1"/>
        </xdr:cNvSpPr>
      </xdr:nvSpPr>
      <xdr:spPr bwMode="auto">
        <a:xfrm flipH="1">
          <a:off x="627126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185</xdr:row>
      <xdr:rowOff>0</xdr:rowOff>
    </xdr:from>
    <xdr:to>
      <xdr:col>10</xdr:col>
      <xdr:colOff>845820</xdr:colOff>
      <xdr:row>189</xdr:row>
      <xdr:rowOff>160020</xdr:rowOff>
    </xdr:to>
    <xdr:sp macro="" textlink="">
      <xdr:nvSpPr>
        <xdr:cNvPr id="43" name="Line 32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44" name="Line 33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185</xdr:row>
      <xdr:rowOff>0</xdr:rowOff>
    </xdr:from>
    <xdr:to>
      <xdr:col>10</xdr:col>
      <xdr:colOff>845820</xdr:colOff>
      <xdr:row>189</xdr:row>
      <xdr:rowOff>160020</xdr:rowOff>
    </xdr:to>
    <xdr:sp macro="" textlink="">
      <xdr:nvSpPr>
        <xdr:cNvPr id="45" name="Line 34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46" name="Line 35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47" name="Line 36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206</xdr:row>
      <xdr:rowOff>0</xdr:rowOff>
    </xdr:from>
    <xdr:to>
      <xdr:col>10</xdr:col>
      <xdr:colOff>845820</xdr:colOff>
      <xdr:row>210</xdr:row>
      <xdr:rowOff>160020</xdr:rowOff>
    </xdr:to>
    <xdr:sp macro="" textlink="">
      <xdr:nvSpPr>
        <xdr:cNvPr id="48" name="Line 32"/>
        <xdr:cNvSpPr>
          <a:spLocks noChangeShapeType="1"/>
        </xdr:cNvSpPr>
      </xdr:nvSpPr>
      <xdr:spPr bwMode="auto">
        <a:xfrm flipH="1">
          <a:off x="627126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49" name="Line 33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206</xdr:row>
      <xdr:rowOff>0</xdr:rowOff>
    </xdr:from>
    <xdr:to>
      <xdr:col>10</xdr:col>
      <xdr:colOff>845820</xdr:colOff>
      <xdr:row>210</xdr:row>
      <xdr:rowOff>160020</xdr:rowOff>
    </xdr:to>
    <xdr:sp macro="" textlink="">
      <xdr:nvSpPr>
        <xdr:cNvPr id="50" name="Line 34"/>
        <xdr:cNvSpPr>
          <a:spLocks noChangeShapeType="1"/>
        </xdr:cNvSpPr>
      </xdr:nvSpPr>
      <xdr:spPr bwMode="auto">
        <a:xfrm flipH="1">
          <a:off x="627126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51" name="Line 35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52" name="Line 36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227</xdr:row>
      <xdr:rowOff>0</xdr:rowOff>
    </xdr:from>
    <xdr:to>
      <xdr:col>10</xdr:col>
      <xdr:colOff>845820</xdr:colOff>
      <xdr:row>231</xdr:row>
      <xdr:rowOff>160020</xdr:rowOff>
    </xdr:to>
    <xdr:sp macro="" textlink="">
      <xdr:nvSpPr>
        <xdr:cNvPr id="53" name="Line 32"/>
        <xdr:cNvSpPr>
          <a:spLocks noChangeShapeType="1"/>
        </xdr:cNvSpPr>
      </xdr:nvSpPr>
      <xdr:spPr bwMode="auto">
        <a:xfrm flipH="1">
          <a:off x="627126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54" name="Line 33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227</xdr:row>
      <xdr:rowOff>0</xdr:rowOff>
    </xdr:from>
    <xdr:to>
      <xdr:col>10</xdr:col>
      <xdr:colOff>845820</xdr:colOff>
      <xdr:row>231</xdr:row>
      <xdr:rowOff>160020</xdr:rowOff>
    </xdr:to>
    <xdr:sp macro="" textlink="">
      <xdr:nvSpPr>
        <xdr:cNvPr id="55" name="Line 34"/>
        <xdr:cNvSpPr>
          <a:spLocks noChangeShapeType="1"/>
        </xdr:cNvSpPr>
      </xdr:nvSpPr>
      <xdr:spPr bwMode="auto">
        <a:xfrm flipH="1">
          <a:off x="627126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56" name="Line 35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57" name="Line 36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248</xdr:row>
      <xdr:rowOff>0</xdr:rowOff>
    </xdr:from>
    <xdr:to>
      <xdr:col>10</xdr:col>
      <xdr:colOff>845820</xdr:colOff>
      <xdr:row>252</xdr:row>
      <xdr:rowOff>160020</xdr:rowOff>
    </xdr:to>
    <xdr:sp macro="" textlink="">
      <xdr:nvSpPr>
        <xdr:cNvPr id="58" name="Line 32"/>
        <xdr:cNvSpPr>
          <a:spLocks noChangeShapeType="1"/>
        </xdr:cNvSpPr>
      </xdr:nvSpPr>
      <xdr:spPr bwMode="auto">
        <a:xfrm flipH="1">
          <a:off x="627126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59" name="Line 33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248</xdr:row>
      <xdr:rowOff>0</xdr:rowOff>
    </xdr:from>
    <xdr:to>
      <xdr:col>10</xdr:col>
      <xdr:colOff>845820</xdr:colOff>
      <xdr:row>252</xdr:row>
      <xdr:rowOff>160020</xdr:rowOff>
    </xdr:to>
    <xdr:sp macro="" textlink="">
      <xdr:nvSpPr>
        <xdr:cNvPr id="60" name="Line 34"/>
        <xdr:cNvSpPr>
          <a:spLocks noChangeShapeType="1"/>
        </xdr:cNvSpPr>
      </xdr:nvSpPr>
      <xdr:spPr bwMode="auto">
        <a:xfrm flipH="1">
          <a:off x="627126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61" name="Line 35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62" name="Line 36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269</xdr:row>
      <xdr:rowOff>0</xdr:rowOff>
    </xdr:from>
    <xdr:to>
      <xdr:col>10</xdr:col>
      <xdr:colOff>845820</xdr:colOff>
      <xdr:row>273</xdr:row>
      <xdr:rowOff>160020</xdr:rowOff>
    </xdr:to>
    <xdr:sp macro="" textlink="">
      <xdr:nvSpPr>
        <xdr:cNvPr id="63" name="Line 32"/>
        <xdr:cNvSpPr>
          <a:spLocks noChangeShapeType="1"/>
        </xdr:cNvSpPr>
      </xdr:nvSpPr>
      <xdr:spPr bwMode="auto">
        <a:xfrm flipH="1">
          <a:off x="6271260" y="228828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269</xdr:row>
      <xdr:rowOff>0</xdr:rowOff>
    </xdr:from>
    <xdr:to>
      <xdr:col>23</xdr:col>
      <xdr:colOff>845820</xdr:colOff>
      <xdr:row>273</xdr:row>
      <xdr:rowOff>160020</xdr:rowOff>
    </xdr:to>
    <xdr:sp macro="" textlink="">
      <xdr:nvSpPr>
        <xdr:cNvPr id="64" name="Line 33"/>
        <xdr:cNvSpPr>
          <a:spLocks noChangeShapeType="1"/>
        </xdr:cNvSpPr>
      </xdr:nvSpPr>
      <xdr:spPr bwMode="auto">
        <a:xfrm flipH="1">
          <a:off x="14531340" y="228828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269</xdr:row>
      <xdr:rowOff>0</xdr:rowOff>
    </xdr:from>
    <xdr:to>
      <xdr:col>10</xdr:col>
      <xdr:colOff>845820</xdr:colOff>
      <xdr:row>273</xdr:row>
      <xdr:rowOff>160020</xdr:rowOff>
    </xdr:to>
    <xdr:sp macro="" textlink="">
      <xdr:nvSpPr>
        <xdr:cNvPr id="65" name="Line 34"/>
        <xdr:cNvSpPr>
          <a:spLocks noChangeShapeType="1"/>
        </xdr:cNvSpPr>
      </xdr:nvSpPr>
      <xdr:spPr bwMode="auto">
        <a:xfrm flipH="1">
          <a:off x="6271260" y="228828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269</xdr:row>
      <xdr:rowOff>0</xdr:rowOff>
    </xdr:from>
    <xdr:to>
      <xdr:col>23</xdr:col>
      <xdr:colOff>845820</xdr:colOff>
      <xdr:row>273</xdr:row>
      <xdr:rowOff>160020</xdr:rowOff>
    </xdr:to>
    <xdr:sp macro="" textlink="">
      <xdr:nvSpPr>
        <xdr:cNvPr id="66" name="Line 35"/>
        <xdr:cNvSpPr>
          <a:spLocks noChangeShapeType="1"/>
        </xdr:cNvSpPr>
      </xdr:nvSpPr>
      <xdr:spPr bwMode="auto">
        <a:xfrm flipH="1">
          <a:off x="14531340" y="228828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269</xdr:row>
      <xdr:rowOff>0</xdr:rowOff>
    </xdr:from>
    <xdr:to>
      <xdr:col>23</xdr:col>
      <xdr:colOff>845820</xdr:colOff>
      <xdr:row>273</xdr:row>
      <xdr:rowOff>160020</xdr:rowOff>
    </xdr:to>
    <xdr:sp macro="" textlink="">
      <xdr:nvSpPr>
        <xdr:cNvPr id="67" name="Line 36"/>
        <xdr:cNvSpPr>
          <a:spLocks noChangeShapeType="1"/>
        </xdr:cNvSpPr>
      </xdr:nvSpPr>
      <xdr:spPr bwMode="auto">
        <a:xfrm flipH="1">
          <a:off x="14531340" y="228828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291</xdr:row>
      <xdr:rowOff>0</xdr:rowOff>
    </xdr:from>
    <xdr:to>
      <xdr:col>10</xdr:col>
      <xdr:colOff>845820</xdr:colOff>
      <xdr:row>295</xdr:row>
      <xdr:rowOff>160020</xdr:rowOff>
    </xdr:to>
    <xdr:sp macro="" textlink="">
      <xdr:nvSpPr>
        <xdr:cNvPr id="68" name="Line 32"/>
        <xdr:cNvSpPr>
          <a:spLocks noChangeShapeType="1"/>
        </xdr:cNvSpPr>
      </xdr:nvSpPr>
      <xdr:spPr bwMode="auto">
        <a:xfrm flipH="1">
          <a:off x="6271260" y="279273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69" name="Line 33"/>
        <xdr:cNvSpPr>
          <a:spLocks noChangeShapeType="1"/>
        </xdr:cNvSpPr>
      </xdr:nvSpPr>
      <xdr:spPr bwMode="auto">
        <a:xfrm flipH="1">
          <a:off x="14531340" y="279273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291</xdr:row>
      <xdr:rowOff>0</xdr:rowOff>
    </xdr:from>
    <xdr:to>
      <xdr:col>10</xdr:col>
      <xdr:colOff>845820</xdr:colOff>
      <xdr:row>295</xdr:row>
      <xdr:rowOff>160020</xdr:rowOff>
    </xdr:to>
    <xdr:sp macro="" textlink="">
      <xdr:nvSpPr>
        <xdr:cNvPr id="70" name="Line 34"/>
        <xdr:cNvSpPr>
          <a:spLocks noChangeShapeType="1"/>
        </xdr:cNvSpPr>
      </xdr:nvSpPr>
      <xdr:spPr bwMode="auto">
        <a:xfrm flipH="1">
          <a:off x="6271260" y="279273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71" name="Line 35"/>
        <xdr:cNvSpPr>
          <a:spLocks noChangeShapeType="1"/>
        </xdr:cNvSpPr>
      </xdr:nvSpPr>
      <xdr:spPr bwMode="auto">
        <a:xfrm flipH="1">
          <a:off x="14531340" y="279273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72" name="Line 36"/>
        <xdr:cNvSpPr>
          <a:spLocks noChangeShapeType="1"/>
        </xdr:cNvSpPr>
      </xdr:nvSpPr>
      <xdr:spPr bwMode="auto">
        <a:xfrm flipH="1">
          <a:off x="14531340" y="279273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312</xdr:row>
      <xdr:rowOff>0</xdr:rowOff>
    </xdr:from>
    <xdr:to>
      <xdr:col>10</xdr:col>
      <xdr:colOff>845820</xdr:colOff>
      <xdr:row>316</xdr:row>
      <xdr:rowOff>160020</xdr:rowOff>
    </xdr:to>
    <xdr:sp macro="" textlink="">
      <xdr:nvSpPr>
        <xdr:cNvPr id="73" name="Line 32"/>
        <xdr:cNvSpPr>
          <a:spLocks noChangeShapeType="1"/>
        </xdr:cNvSpPr>
      </xdr:nvSpPr>
      <xdr:spPr bwMode="auto">
        <a:xfrm flipH="1">
          <a:off x="6271260" y="329717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312</xdr:row>
      <xdr:rowOff>0</xdr:rowOff>
    </xdr:from>
    <xdr:to>
      <xdr:col>23</xdr:col>
      <xdr:colOff>845820</xdr:colOff>
      <xdr:row>316</xdr:row>
      <xdr:rowOff>160020</xdr:rowOff>
    </xdr:to>
    <xdr:sp macro="" textlink="">
      <xdr:nvSpPr>
        <xdr:cNvPr id="74" name="Line 33"/>
        <xdr:cNvSpPr>
          <a:spLocks noChangeShapeType="1"/>
        </xdr:cNvSpPr>
      </xdr:nvSpPr>
      <xdr:spPr bwMode="auto">
        <a:xfrm flipH="1">
          <a:off x="14531340" y="329717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312</xdr:row>
      <xdr:rowOff>0</xdr:rowOff>
    </xdr:from>
    <xdr:to>
      <xdr:col>10</xdr:col>
      <xdr:colOff>845820</xdr:colOff>
      <xdr:row>316</xdr:row>
      <xdr:rowOff>160020</xdr:rowOff>
    </xdr:to>
    <xdr:sp macro="" textlink="">
      <xdr:nvSpPr>
        <xdr:cNvPr id="75" name="Line 34"/>
        <xdr:cNvSpPr>
          <a:spLocks noChangeShapeType="1"/>
        </xdr:cNvSpPr>
      </xdr:nvSpPr>
      <xdr:spPr bwMode="auto">
        <a:xfrm flipH="1">
          <a:off x="6271260" y="329717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312</xdr:row>
      <xdr:rowOff>0</xdr:rowOff>
    </xdr:from>
    <xdr:to>
      <xdr:col>23</xdr:col>
      <xdr:colOff>845820</xdr:colOff>
      <xdr:row>316</xdr:row>
      <xdr:rowOff>160020</xdr:rowOff>
    </xdr:to>
    <xdr:sp macro="" textlink="">
      <xdr:nvSpPr>
        <xdr:cNvPr id="76" name="Line 35"/>
        <xdr:cNvSpPr>
          <a:spLocks noChangeShapeType="1"/>
        </xdr:cNvSpPr>
      </xdr:nvSpPr>
      <xdr:spPr bwMode="auto">
        <a:xfrm flipH="1">
          <a:off x="14531340" y="329717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312</xdr:row>
      <xdr:rowOff>0</xdr:rowOff>
    </xdr:from>
    <xdr:to>
      <xdr:col>23</xdr:col>
      <xdr:colOff>845820</xdr:colOff>
      <xdr:row>316</xdr:row>
      <xdr:rowOff>160020</xdr:rowOff>
    </xdr:to>
    <xdr:sp macro="" textlink="">
      <xdr:nvSpPr>
        <xdr:cNvPr id="77" name="Line 36"/>
        <xdr:cNvSpPr>
          <a:spLocks noChangeShapeType="1"/>
        </xdr:cNvSpPr>
      </xdr:nvSpPr>
      <xdr:spPr bwMode="auto">
        <a:xfrm flipH="1">
          <a:off x="14531340" y="329717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333</xdr:row>
      <xdr:rowOff>0</xdr:rowOff>
    </xdr:from>
    <xdr:to>
      <xdr:col>10</xdr:col>
      <xdr:colOff>845820</xdr:colOff>
      <xdr:row>337</xdr:row>
      <xdr:rowOff>160020</xdr:rowOff>
    </xdr:to>
    <xdr:sp macro="" textlink="">
      <xdr:nvSpPr>
        <xdr:cNvPr id="78" name="Line 32"/>
        <xdr:cNvSpPr>
          <a:spLocks noChangeShapeType="1"/>
        </xdr:cNvSpPr>
      </xdr:nvSpPr>
      <xdr:spPr bwMode="auto">
        <a:xfrm flipH="1">
          <a:off x="627126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333</xdr:row>
      <xdr:rowOff>0</xdr:rowOff>
    </xdr:from>
    <xdr:to>
      <xdr:col>10</xdr:col>
      <xdr:colOff>845820</xdr:colOff>
      <xdr:row>337</xdr:row>
      <xdr:rowOff>160020</xdr:rowOff>
    </xdr:to>
    <xdr:sp macro="" textlink="">
      <xdr:nvSpPr>
        <xdr:cNvPr id="79" name="Line 34"/>
        <xdr:cNvSpPr>
          <a:spLocks noChangeShapeType="1"/>
        </xdr:cNvSpPr>
      </xdr:nvSpPr>
      <xdr:spPr bwMode="auto">
        <a:xfrm flipH="1">
          <a:off x="627126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333</xdr:row>
      <xdr:rowOff>0</xdr:rowOff>
    </xdr:from>
    <xdr:to>
      <xdr:col>23</xdr:col>
      <xdr:colOff>845820</xdr:colOff>
      <xdr:row>337</xdr:row>
      <xdr:rowOff>160020</xdr:rowOff>
    </xdr:to>
    <xdr:sp macro="" textlink="">
      <xdr:nvSpPr>
        <xdr:cNvPr id="80" name="Line 32"/>
        <xdr:cNvSpPr>
          <a:spLocks noChangeShapeType="1"/>
        </xdr:cNvSpPr>
      </xdr:nvSpPr>
      <xdr:spPr bwMode="auto">
        <a:xfrm flipH="1">
          <a:off x="1453134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333</xdr:row>
      <xdr:rowOff>0</xdr:rowOff>
    </xdr:from>
    <xdr:to>
      <xdr:col>23</xdr:col>
      <xdr:colOff>845820</xdr:colOff>
      <xdr:row>337</xdr:row>
      <xdr:rowOff>160020</xdr:rowOff>
    </xdr:to>
    <xdr:sp macro="" textlink="">
      <xdr:nvSpPr>
        <xdr:cNvPr id="81" name="Line 34"/>
        <xdr:cNvSpPr>
          <a:spLocks noChangeShapeType="1"/>
        </xdr:cNvSpPr>
      </xdr:nvSpPr>
      <xdr:spPr bwMode="auto">
        <a:xfrm flipH="1">
          <a:off x="1453134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354</xdr:row>
      <xdr:rowOff>0</xdr:rowOff>
    </xdr:from>
    <xdr:to>
      <xdr:col>10</xdr:col>
      <xdr:colOff>845820</xdr:colOff>
      <xdr:row>358</xdr:row>
      <xdr:rowOff>160020</xdr:rowOff>
    </xdr:to>
    <xdr:sp macro="" textlink="">
      <xdr:nvSpPr>
        <xdr:cNvPr id="82" name="Line 32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354</xdr:row>
      <xdr:rowOff>0</xdr:rowOff>
    </xdr:from>
    <xdr:to>
      <xdr:col>23</xdr:col>
      <xdr:colOff>845820</xdr:colOff>
      <xdr:row>358</xdr:row>
      <xdr:rowOff>160020</xdr:rowOff>
    </xdr:to>
    <xdr:sp macro="" textlink="">
      <xdr:nvSpPr>
        <xdr:cNvPr id="83" name="Line 33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354</xdr:row>
      <xdr:rowOff>0</xdr:rowOff>
    </xdr:from>
    <xdr:to>
      <xdr:col>10</xdr:col>
      <xdr:colOff>845820</xdr:colOff>
      <xdr:row>358</xdr:row>
      <xdr:rowOff>160020</xdr:rowOff>
    </xdr:to>
    <xdr:sp macro="" textlink="">
      <xdr:nvSpPr>
        <xdr:cNvPr id="84" name="Line 34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354</xdr:row>
      <xdr:rowOff>0</xdr:rowOff>
    </xdr:from>
    <xdr:to>
      <xdr:col>23</xdr:col>
      <xdr:colOff>845820</xdr:colOff>
      <xdr:row>358</xdr:row>
      <xdr:rowOff>160020</xdr:rowOff>
    </xdr:to>
    <xdr:sp macro="" textlink="">
      <xdr:nvSpPr>
        <xdr:cNvPr id="85" name="Line 35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354</xdr:row>
      <xdr:rowOff>0</xdr:rowOff>
    </xdr:from>
    <xdr:to>
      <xdr:col>23</xdr:col>
      <xdr:colOff>845820</xdr:colOff>
      <xdr:row>358</xdr:row>
      <xdr:rowOff>160020</xdr:rowOff>
    </xdr:to>
    <xdr:sp macro="" textlink="">
      <xdr:nvSpPr>
        <xdr:cNvPr id="86" name="Line 36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375</xdr:row>
      <xdr:rowOff>0</xdr:rowOff>
    </xdr:from>
    <xdr:to>
      <xdr:col>10</xdr:col>
      <xdr:colOff>845820</xdr:colOff>
      <xdr:row>379</xdr:row>
      <xdr:rowOff>160020</xdr:rowOff>
    </xdr:to>
    <xdr:sp macro="" textlink="">
      <xdr:nvSpPr>
        <xdr:cNvPr id="87" name="Line 32"/>
        <xdr:cNvSpPr>
          <a:spLocks noChangeShapeType="1"/>
        </xdr:cNvSpPr>
      </xdr:nvSpPr>
      <xdr:spPr bwMode="auto">
        <a:xfrm flipH="1">
          <a:off x="627126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375</xdr:row>
      <xdr:rowOff>0</xdr:rowOff>
    </xdr:from>
    <xdr:to>
      <xdr:col>23</xdr:col>
      <xdr:colOff>845820</xdr:colOff>
      <xdr:row>379</xdr:row>
      <xdr:rowOff>160020</xdr:rowOff>
    </xdr:to>
    <xdr:sp macro="" textlink="">
      <xdr:nvSpPr>
        <xdr:cNvPr id="88" name="Line 33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375</xdr:row>
      <xdr:rowOff>0</xdr:rowOff>
    </xdr:from>
    <xdr:to>
      <xdr:col>10</xdr:col>
      <xdr:colOff>845820</xdr:colOff>
      <xdr:row>379</xdr:row>
      <xdr:rowOff>160020</xdr:rowOff>
    </xdr:to>
    <xdr:sp macro="" textlink="">
      <xdr:nvSpPr>
        <xdr:cNvPr id="89" name="Line 34"/>
        <xdr:cNvSpPr>
          <a:spLocks noChangeShapeType="1"/>
        </xdr:cNvSpPr>
      </xdr:nvSpPr>
      <xdr:spPr bwMode="auto">
        <a:xfrm flipH="1">
          <a:off x="627126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375</xdr:row>
      <xdr:rowOff>0</xdr:rowOff>
    </xdr:from>
    <xdr:to>
      <xdr:col>23</xdr:col>
      <xdr:colOff>845820</xdr:colOff>
      <xdr:row>379</xdr:row>
      <xdr:rowOff>160020</xdr:rowOff>
    </xdr:to>
    <xdr:sp macro="" textlink="">
      <xdr:nvSpPr>
        <xdr:cNvPr id="90" name="Line 35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375</xdr:row>
      <xdr:rowOff>0</xdr:rowOff>
    </xdr:from>
    <xdr:to>
      <xdr:col>23</xdr:col>
      <xdr:colOff>845820</xdr:colOff>
      <xdr:row>379</xdr:row>
      <xdr:rowOff>160020</xdr:rowOff>
    </xdr:to>
    <xdr:sp macro="" textlink="">
      <xdr:nvSpPr>
        <xdr:cNvPr id="91" name="Line 36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396</xdr:row>
      <xdr:rowOff>0</xdr:rowOff>
    </xdr:from>
    <xdr:to>
      <xdr:col>10</xdr:col>
      <xdr:colOff>845820</xdr:colOff>
      <xdr:row>400</xdr:row>
      <xdr:rowOff>160020</xdr:rowOff>
    </xdr:to>
    <xdr:sp macro="" textlink="">
      <xdr:nvSpPr>
        <xdr:cNvPr id="92" name="Line 32"/>
        <xdr:cNvSpPr>
          <a:spLocks noChangeShapeType="1"/>
        </xdr:cNvSpPr>
      </xdr:nvSpPr>
      <xdr:spPr bwMode="auto">
        <a:xfrm flipH="1">
          <a:off x="627126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396</xdr:row>
      <xdr:rowOff>0</xdr:rowOff>
    </xdr:from>
    <xdr:to>
      <xdr:col>23</xdr:col>
      <xdr:colOff>845820</xdr:colOff>
      <xdr:row>400</xdr:row>
      <xdr:rowOff>160020</xdr:rowOff>
    </xdr:to>
    <xdr:sp macro="" textlink="">
      <xdr:nvSpPr>
        <xdr:cNvPr id="93" name="Line 33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396</xdr:row>
      <xdr:rowOff>0</xdr:rowOff>
    </xdr:from>
    <xdr:to>
      <xdr:col>10</xdr:col>
      <xdr:colOff>845820</xdr:colOff>
      <xdr:row>400</xdr:row>
      <xdr:rowOff>160020</xdr:rowOff>
    </xdr:to>
    <xdr:sp macro="" textlink="">
      <xdr:nvSpPr>
        <xdr:cNvPr id="94" name="Line 34"/>
        <xdr:cNvSpPr>
          <a:spLocks noChangeShapeType="1"/>
        </xdr:cNvSpPr>
      </xdr:nvSpPr>
      <xdr:spPr bwMode="auto">
        <a:xfrm flipH="1">
          <a:off x="627126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396</xdr:row>
      <xdr:rowOff>0</xdr:rowOff>
    </xdr:from>
    <xdr:to>
      <xdr:col>23</xdr:col>
      <xdr:colOff>845820</xdr:colOff>
      <xdr:row>400</xdr:row>
      <xdr:rowOff>160020</xdr:rowOff>
    </xdr:to>
    <xdr:sp macro="" textlink="">
      <xdr:nvSpPr>
        <xdr:cNvPr id="95" name="Line 35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396</xdr:row>
      <xdr:rowOff>0</xdr:rowOff>
    </xdr:from>
    <xdr:to>
      <xdr:col>23</xdr:col>
      <xdr:colOff>845820</xdr:colOff>
      <xdr:row>400</xdr:row>
      <xdr:rowOff>160020</xdr:rowOff>
    </xdr:to>
    <xdr:sp macro="" textlink="">
      <xdr:nvSpPr>
        <xdr:cNvPr id="96" name="Line 36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417</xdr:row>
      <xdr:rowOff>0</xdr:rowOff>
    </xdr:from>
    <xdr:to>
      <xdr:col>10</xdr:col>
      <xdr:colOff>845820</xdr:colOff>
      <xdr:row>421</xdr:row>
      <xdr:rowOff>160020</xdr:rowOff>
    </xdr:to>
    <xdr:sp macro="" textlink="">
      <xdr:nvSpPr>
        <xdr:cNvPr id="97" name="Line 32"/>
        <xdr:cNvSpPr>
          <a:spLocks noChangeShapeType="1"/>
        </xdr:cNvSpPr>
      </xdr:nvSpPr>
      <xdr:spPr bwMode="auto">
        <a:xfrm flipH="1">
          <a:off x="627126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417</xdr:row>
      <xdr:rowOff>0</xdr:rowOff>
    </xdr:from>
    <xdr:to>
      <xdr:col>23</xdr:col>
      <xdr:colOff>845820</xdr:colOff>
      <xdr:row>421</xdr:row>
      <xdr:rowOff>160020</xdr:rowOff>
    </xdr:to>
    <xdr:sp macro="" textlink="">
      <xdr:nvSpPr>
        <xdr:cNvPr id="98" name="Line 33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417</xdr:row>
      <xdr:rowOff>0</xdr:rowOff>
    </xdr:from>
    <xdr:to>
      <xdr:col>10</xdr:col>
      <xdr:colOff>845820</xdr:colOff>
      <xdr:row>421</xdr:row>
      <xdr:rowOff>160020</xdr:rowOff>
    </xdr:to>
    <xdr:sp macro="" textlink="">
      <xdr:nvSpPr>
        <xdr:cNvPr id="99" name="Line 34"/>
        <xdr:cNvSpPr>
          <a:spLocks noChangeShapeType="1"/>
        </xdr:cNvSpPr>
      </xdr:nvSpPr>
      <xdr:spPr bwMode="auto">
        <a:xfrm flipH="1">
          <a:off x="627126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417</xdr:row>
      <xdr:rowOff>0</xdr:rowOff>
    </xdr:from>
    <xdr:to>
      <xdr:col>23</xdr:col>
      <xdr:colOff>845820</xdr:colOff>
      <xdr:row>421</xdr:row>
      <xdr:rowOff>160020</xdr:rowOff>
    </xdr:to>
    <xdr:sp macro="" textlink="">
      <xdr:nvSpPr>
        <xdr:cNvPr id="100" name="Line 35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417</xdr:row>
      <xdr:rowOff>0</xdr:rowOff>
    </xdr:from>
    <xdr:to>
      <xdr:col>23</xdr:col>
      <xdr:colOff>845820</xdr:colOff>
      <xdr:row>421</xdr:row>
      <xdr:rowOff>160020</xdr:rowOff>
    </xdr:to>
    <xdr:sp macro="" textlink="">
      <xdr:nvSpPr>
        <xdr:cNvPr id="101" name="Line 36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15</xdr:row>
      <xdr:rowOff>0</xdr:rowOff>
    </xdr:from>
    <xdr:to>
      <xdr:col>23</xdr:col>
      <xdr:colOff>845820</xdr:colOff>
      <xdr:row>19</xdr:row>
      <xdr:rowOff>160020</xdr:rowOff>
    </xdr:to>
    <xdr:sp macro="" textlink="">
      <xdr:nvSpPr>
        <xdr:cNvPr id="102" name="Line 32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15</xdr:row>
      <xdr:rowOff>0</xdr:rowOff>
    </xdr:from>
    <xdr:to>
      <xdr:col>23</xdr:col>
      <xdr:colOff>845820</xdr:colOff>
      <xdr:row>19</xdr:row>
      <xdr:rowOff>160020</xdr:rowOff>
    </xdr:to>
    <xdr:sp macro="" textlink="">
      <xdr:nvSpPr>
        <xdr:cNvPr id="103" name="Line 34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185</xdr:row>
      <xdr:rowOff>0</xdr:rowOff>
    </xdr:from>
    <xdr:to>
      <xdr:col>10</xdr:col>
      <xdr:colOff>845820</xdr:colOff>
      <xdr:row>189</xdr:row>
      <xdr:rowOff>160020</xdr:rowOff>
    </xdr:to>
    <xdr:sp macro="" textlink="">
      <xdr:nvSpPr>
        <xdr:cNvPr id="104" name="Line 32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105" name="Line 33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185</xdr:row>
      <xdr:rowOff>0</xdr:rowOff>
    </xdr:from>
    <xdr:to>
      <xdr:col>10</xdr:col>
      <xdr:colOff>845820</xdr:colOff>
      <xdr:row>189</xdr:row>
      <xdr:rowOff>160020</xdr:rowOff>
    </xdr:to>
    <xdr:sp macro="" textlink="">
      <xdr:nvSpPr>
        <xdr:cNvPr id="106" name="Line 34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107" name="Line 35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108" name="Line 36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206</xdr:row>
      <xdr:rowOff>0</xdr:rowOff>
    </xdr:from>
    <xdr:to>
      <xdr:col>10</xdr:col>
      <xdr:colOff>845820</xdr:colOff>
      <xdr:row>210</xdr:row>
      <xdr:rowOff>160020</xdr:rowOff>
    </xdr:to>
    <xdr:sp macro="" textlink="">
      <xdr:nvSpPr>
        <xdr:cNvPr id="109" name="Line 32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110" name="Line 33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206</xdr:row>
      <xdr:rowOff>0</xdr:rowOff>
    </xdr:from>
    <xdr:to>
      <xdr:col>10</xdr:col>
      <xdr:colOff>845820</xdr:colOff>
      <xdr:row>210</xdr:row>
      <xdr:rowOff>160020</xdr:rowOff>
    </xdr:to>
    <xdr:sp macro="" textlink="">
      <xdr:nvSpPr>
        <xdr:cNvPr id="111" name="Line 34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112" name="Line 35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113" name="Line 36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227</xdr:row>
      <xdr:rowOff>0</xdr:rowOff>
    </xdr:from>
    <xdr:to>
      <xdr:col>10</xdr:col>
      <xdr:colOff>845820</xdr:colOff>
      <xdr:row>231</xdr:row>
      <xdr:rowOff>160020</xdr:rowOff>
    </xdr:to>
    <xdr:sp macro="" textlink="">
      <xdr:nvSpPr>
        <xdr:cNvPr id="114" name="Line 32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115" name="Line 33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227</xdr:row>
      <xdr:rowOff>0</xdr:rowOff>
    </xdr:from>
    <xdr:to>
      <xdr:col>10</xdr:col>
      <xdr:colOff>845820</xdr:colOff>
      <xdr:row>231</xdr:row>
      <xdr:rowOff>160020</xdr:rowOff>
    </xdr:to>
    <xdr:sp macro="" textlink="">
      <xdr:nvSpPr>
        <xdr:cNvPr id="116" name="Line 34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117" name="Line 35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118" name="Line 36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248</xdr:row>
      <xdr:rowOff>0</xdr:rowOff>
    </xdr:from>
    <xdr:to>
      <xdr:col>10</xdr:col>
      <xdr:colOff>845820</xdr:colOff>
      <xdr:row>252</xdr:row>
      <xdr:rowOff>160020</xdr:rowOff>
    </xdr:to>
    <xdr:sp macro="" textlink="">
      <xdr:nvSpPr>
        <xdr:cNvPr id="119" name="Line 32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120" name="Line 33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248</xdr:row>
      <xdr:rowOff>0</xdr:rowOff>
    </xdr:from>
    <xdr:to>
      <xdr:col>10</xdr:col>
      <xdr:colOff>845820</xdr:colOff>
      <xdr:row>252</xdr:row>
      <xdr:rowOff>160020</xdr:rowOff>
    </xdr:to>
    <xdr:sp macro="" textlink="">
      <xdr:nvSpPr>
        <xdr:cNvPr id="121" name="Line 34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122" name="Line 35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123" name="Line 36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270</xdr:row>
      <xdr:rowOff>0</xdr:rowOff>
    </xdr:from>
    <xdr:to>
      <xdr:col>10</xdr:col>
      <xdr:colOff>845820</xdr:colOff>
      <xdr:row>274</xdr:row>
      <xdr:rowOff>160020</xdr:rowOff>
    </xdr:to>
    <xdr:sp macro="" textlink="">
      <xdr:nvSpPr>
        <xdr:cNvPr id="124" name="Line 32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270</xdr:row>
      <xdr:rowOff>0</xdr:rowOff>
    </xdr:from>
    <xdr:to>
      <xdr:col>23</xdr:col>
      <xdr:colOff>845820</xdr:colOff>
      <xdr:row>274</xdr:row>
      <xdr:rowOff>160020</xdr:rowOff>
    </xdr:to>
    <xdr:sp macro="" textlink="">
      <xdr:nvSpPr>
        <xdr:cNvPr id="125" name="Line 33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270</xdr:row>
      <xdr:rowOff>0</xdr:rowOff>
    </xdr:from>
    <xdr:to>
      <xdr:col>10</xdr:col>
      <xdr:colOff>845820</xdr:colOff>
      <xdr:row>274</xdr:row>
      <xdr:rowOff>160020</xdr:rowOff>
    </xdr:to>
    <xdr:sp macro="" textlink="">
      <xdr:nvSpPr>
        <xdr:cNvPr id="126" name="Line 34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270</xdr:row>
      <xdr:rowOff>0</xdr:rowOff>
    </xdr:from>
    <xdr:to>
      <xdr:col>23</xdr:col>
      <xdr:colOff>845820</xdr:colOff>
      <xdr:row>274</xdr:row>
      <xdr:rowOff>160020</xdr:rowOff>
    </xdr:to>
    <xdr:sp macro="" textlink="">
      <xdr:nvSpPr>
        <xdr:cNvPr id="127" name="Line 35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270</xdr:row>
      <xdr:rowOff>0</xdr:rowOff>
    </xdr:from>
    <xdr:to>
      <xdr:col>23</xdr:col>
      <xdr:colOff>845820</xdr:colOff>
      <xdr:row>274</xdr:row>
      <xdr:rowOff>160020</xdr:rowOff>
    </xdr:to>
    <xdr:sp macro="" textlink="">
      <xdr:nvSpPr>
        <xdr:cNvPr id="128" name="Line 36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291</xdr:row>
      <xdr:rowOff>0</xdr:rowOff>
    </xdr:from>
    <xdr:to>
      <xdr:col>10</xdr:col>
      <xdr:colOff>845820</xdr:colOff>
      <xdr:row>295</xdr:row>
      <xdr:rowOff>160020</xdr:rowOff>
    </xdr:to>
    <xdr:sp macro="" textlink="">
      <xdr:nvSpPr>
        <xdr:cNvPr id="129" name="Line 32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130" name="Line 33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291</xdr:row>
      <xdr:rowOff>0</xdr:rowOff>
    </xdr:from>
    <xdr:to>
      <xdr:col>10</xdr:col>
      <xdr:colOff>845820</xdr:colOff>
      <xdr:row>295</xdr:row>
      <xdr:rowOff>160020</xdr:rowOff>
    </xdr:to>
    <xdr:sp macro="" textlink="">
      <xdr:nvSpPr>
        <xdr:cNvPr id="131" name="Line 34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132" name="Line 35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133" name="Line 36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312</xdr:row>
      <xdr:rowOff>0</xdr:rowOff>
    </xdr:from>
    <xdr:to>
      <xdr:col>10</xdr:col>
      <xdr:colOff>845820</xdr:colOff>
      <xdr:row>316</xdr:row>
      <xdr:rowOff>160020</xdr:rowOff>
    </xdr:to>
    <xdr:sp macro="" textlink="">
      <xdr:nvSpPr>
        <xdr:cNvPr id="134" name="Line 32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312</xdr:row>
      <xdr:rowOff>0</xdr:rowOff>
    </xdr:from>
    <xdr:to>
      <xdr:col>10</xdr:col>
      <xdr:colOff>845820</xdr:colOff>
      <xdr:row>316</xdr:row>
      <xdr:rowOff>160020</xdr:rowOff>
    </xdr:to>
    <xdr:sp macro="" textlink="">
      <xdr:nvSpPr>
        <xdr:cNvPr id="135" name="Line 34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312</xdr:row>
      <xdr:rowOff>0</xdr:rowOff>
    </xdr:from>
    <xdr:to>
      <xdr:col>23</xdr:col>
      <xdr:colOff>845820</xdr:colOff>
      <xdr:row>316</xdr:row>
      <xdr:rowOff>160020</xdr:rowOff>
    </xdr:to>
    <xdr:sp macro="" textlink="">
      <xdr:nvSpPr>
        <xdr:cNvPr id="136" name="Line 32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312</xdr:row>
      <xdr:rowOff>0</xdr:rowOff>
    </xdr:from>
    <xdr:to>
      <xdr:col>23</xdr:col>
      <xdr:colOff>845820</xdr:colOff>
      <xdr:row>316</xdr:row>
      <xdr:rowOff>160020</xdr:rowOff>
    </xdr:to>
    <xdr:sp macro="" textlink="">
      <xdr:nvSpPr>
        <xdr:cNvPr id="137" name="Line 34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334</xdr:row>
      <xdr:rowOff>0</xdr:rowOff>
    </xdr:from>
    <xdr:to>
      <xdr:col>10</xdr:col>
      <xdr:colOff>845820</xdr:colOff>
      <xdr:row>338</xdr:row>
      <xdr:rowOff>160020</xdr:rowOff>
    </xdr:to>
    <xdr:sp macro="" textlink="">
      <xdr:nvSpPr>
        <xdr:cNvPr id="138" name="Line 32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334</xdr:row>
      <xdr:rowOff>0</xdr:rowOff>
    </xdr:from>
    <xdr:to>
      <xdr:col>23</xdr:col>
      <xdr:colOff>845820</xdr:colOff>
      <xdr:row>338</xdr:row>
      <xdr:rowOff>160020</xdr:rowOff>
    </xdr:to>
    <xdr:sp macro="" textlink="">
      <xdr:nvSpPr>
        <xdr:cNvPr id="139" name="Line 33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334</xdr:row>
      <xdr:rowOff>0</xdr:rowOff>
    </xdr:from>
    <xdr:to>
      <xdr:col>10</xdr:col>
      <xdr:colOff>845820</xdr:colOff>
      <xdr:row>338</xdr:row>
      <xdr:rowOff>160020</xdr:rowOff>
    </xdr:to>
    <xdr:sp macro="" textlink="">
      <xdr:nvSpPr>
        <xdr:cNvPr id="140" name="Line 34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334</xdr:row>
      <xdr:rowOff>0</xdr:rowOff>
    </xdr:from>
    <xdr:to>
      <xdr:col>23</xdr:col>
      <xdr:colOff>845820</xdr:colOff>
      <xdr:row>338</xdr:row>
      <xdr:rowOff>160020</xdr:rowOff>
    </xdr:to>
    <xdr:sp macro="" textlink="">
      <xdr:nvSpPr>
        <xdr:cNvPr id="141" name="Line 35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334</xdr:row>
      <xdr:rowOff>0</xdr:rowOff>
    </xdr:from>
    <xdr:to>
      <xdr:col>23</xdr:col>
      <xdr:colOff>845820</xdr:colOff>
      <xdr:row>338</xdr:row>
      <xdr:rowOff>160020</xdr:rowOff>
    </xdr:to>
    <xdr:sp macro="" textlink="">
      <xdr:nvSpPr>
        <xdr:cNvPr id="142" name="Line 36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355</xdr:row>
      <xdr:rowOff>0</xdr:rowOff>
    </xdr:from>
    <xdr:to>
      <xdr:col>10</xdr:col>
      <xdr:colOff>845820</xdr:colOff>
      <xdr:row>359</xdr:row>
      <xdr:rowOff>160020</xdr:rowOff>
    </xdr:to>
    <xdr:sp macro="" textlink="">
      <xdr:nvSpPr>
        <xdr:cNvPr id="143" name="Line 32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355</xdr:row>
      <xdr:rowOff>0</xdr:rowOff>
    </xdr:from>
    <xdr:to>
      <xdr:col>23</xdr:col>
      <xdr:colOff>845820</xdr:colOff>
      <xdr:row>359</xdr:row>
      <xdr:rowOff>160020</xdr:rowOff>
    </xdr:to>
    <xdr:sp macro="" textlink="">
      <xdr:nvSpPr>
        <xdr:cNvPr id="144" name="Line 33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355</xdr:row>
      <xdr:rowOff>0</xdr:rowOff>
    </xdr:from>
    <xdr:to>
      <xdr:col>10</xdr:col>
      <xdr:colOff>845820</xdr:colOff>
      <xdr:row>359</xdr:row>
      <xdr:rowOff>160020</xdr:rowOff>
    </xdr:to>
    <xdr:sp macro="" textlink="">
      <xdr:nvSpPr>
        <xdr:cNvPr id="145" name="Line 34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355</xdr:row>
      <xdr:rowOff>0</xdr:rowOff>
    </xdr:from>
    <xdr:to>
      <xdr:col>23</xdr:col>
      <xdr:colOff>845820</xdr:colOff>
      <xdr:row>359</xdr:row>
      <xdr:rowOff>160020</xdr:rowOff>
    </xdr:to>
    <xdr:sp macro="" textlink="">
      <xdr:nvSpPr>
        <xdr:cNvPr id="146" name="Line 35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355</xdr:row>
      <xdr:rowOff>0</xdr:rowOff>
    </xdr:from>
    <xdr:to>
      <xdr:col>23</xdr:col>
      <xdr:colOff>845820</xdr:colOff>
      <xdr:row>359</xdr:row>
      <xdr:rowOff>160020</xdr:rowOff>
    </xdr:to>
    <xdr:sp macro="" textlink="">
      <xdr:nvSpPr>
        <xdr:cNvPr id="147" name="Line 36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376</xdr:row>
      <xdr:rowOff>0</xdr:rowOff>
    </xdr:from>
    <xdr:to>
      <xdr:col>10</xdr:col>
      <xdr:colOff>845820</xdr:colOff>
      <xdr:row>380</xdr:row>
      <xdr:rowOff>160020</xdr:rowOff>
    </xdr:to>
    <xdr:sp macro="" textlink="">
      <xdr:nvSpPr>
        <xdr:cNvPr id="148" name="Line 32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376</xdr:row>
      <xdr:rowOff>0</xdr:rowOff>
    </xdr:from>
    <xdr:to>
      <xdr:col>23</xdr:col>
      <xdr:colOff>845820</xdr:colOff>
      <xdr:row>380</xdr:row>
      <xdr:rowOff>160020</xdr:rowOff>
    </xdr:to>
    <xdr:sp macro="" textlink="">
      <xdr:nvSpPr>
        <xdr:cNvPr id="149" name="Line 33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376</xdr:row>
      <xdr:rowOff>0</xdr:rowOff>
    </xdr:from>
    <xdr:to>
      <xdr:col>10</xdr:col>
      <xdr:colOff>845820</xdr:colOff>
      <xdr:row>380</xdr:row>
      <xdr:rowOff>160020</xdr:rowOff>
    </xdr:to>
    <xdr:sp macro="" textlink="">
      <xdr:nvSpPr>
        <xdr:cNvPr id="150" name="Line 34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376</xdr:row>
      <xdr:rowOff>0</xdr:rowOff>
    </xdr:from>
    <xdr:to>
      <xdr:col>23</xdr:col>
      <xdr:colOff>845820</xdr:colOff>
      <xdr:row>380</xdr:row>
      <xdr:rowOff>160020</xdr:rowOff>
    </xdr:to>
    <xdr:sp macro="" textlink="">
      <xdr:nvSpPr>
        <xdr:cNvPr id="151" name="Line 35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376</xdr:row>
      <xdr:rowOff>0</xdr:rowOff>
    </xdr:from>
    <xdr:to>
      <xdr:col>23</xdr:col>
      <xdr:colOff>845820</xdr:colOff>
      <xdr:row>380</xdr:row>
      <xdr:rowOff>160020</xdr:rowOff>
    </xdr:to>
    <xdr:sp macro="" textlink="">
      <xdr:nvSpPr>
        <xdr:cNvPr id="152" name="Line 36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397</xdr:row>
      <xdr:rowOff>0</xdr:rowOff>
    </xdr:from>
    <xdr:to>
      <xdr:col>10</xdr:col>
      <xdr:colOff>845820</xdr:colOff>
      <xdr:row>401</xdr:row>
      <xdr:rowOff>160020</xdr:rowOff>
    </xdr:to>
    <xdr:sp macro="" textlink="">
      <xdr:nvSpPr>
        <xdr:cNvPr id="153" name="Line 32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397</xdr:row>
      <xdr:rowOff>0</xdr:rowOff>
    </xdr:from>
    <xdr:to>
      <xdr:col>23</xdr:col>
      <xdr:colOff>845820</xdr:colOff>
      <xdr:row>401</xdr:row>
      <xdr:rowOff>160020</xdr:rowOff>
    </xdr:to>
    <xdr:sp macro="" textlink="">
      <xdr:nvSpPr>
        <xdr:cNvPr id="154" name="Line 33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397</xdr:row>
      <xdr:rowOff>0</xdr:rowOff>
    </xdr:from>
    <xdr:to>
      <xdr:col>10</xdr:col>
      <xdr:colOff>845820</xdr:colOff>
      <xdr:row>401</xdr:row>
      <xdr:rowOff>160020</xdr:rowOff>
    </xdr:to>
    <xdr:sp macro="" textlink="">
      <xdr:nvSpPr>
        <xdr:cNvPr id="155" name="Line 34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397</xdr:row>
      <xdr:rowOff>0</xdr:rowOff>
    </xdr:from>
    <xdr:to>
      <xdr:col>23</xdr:col>
      <xdr:colOff>845820</xdr:colOff>
      <xdr:row>401</xdr:row>
      <xdr:rowOff>160020</xdr:rowOff>
    </xdr:to>
    <xdr:sp macro="" textlink="">
      <xdr:nvSpPr>
        <xdr:cNvPr id="156" name="Line 35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397</xdr:row>
      <xdr:rowOff>0</xdr:rowOff>
    </xdr:from>
    <xdr:to>
      <xdr:col>23</xdr:col>
      <xdr:colOff>845820</xdr:colOff>
      <xdr:row>401</xdr:row>
      <xdr:rowOff>160020</xdr:rowOff>
    </xdr:to>
    <xdr:sp macro="" textlink="">
      <xdr:nvSpPr>
        <xdr:cNvPr id="157" name="Line 36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419</xdr:row>
      <xdr:rowOff>0</xdr:rowOff>
    </xdr:from>
    <xdr:to>
      <xdr:col>10</xdr:col>
      <xdr:colOff>845820</xdr:colOff>
      <xdr:row>423</xdr:row>
      <xdr:rowOff>160020</xdr:rowOff>
    </xdr:to>
    <xdr:sp macro="" textlink="">
      <xdr:nvSpPr>
        <xdr:cNvPr id="158" name="Line 32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419</xdr:row>
      <xdr:rowOff>0</xdr:rowOff>
    </xdr:from>
    <xdr:to>
      <xdr:col>23</xdr:col>
      <xdr:colOff>845820</xdr:colOff>
      <xdr:row>423</xdr:row>
      <xdr:rowOff>160020</xdr:rowOff>
    </xdr:to>
    <xdr:sp macro="" textlink="">
      <xdr:nvSpPr>
        <xdr:cNvPr id="159" name="Line 33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419</xdr:row>
      <xdr:rowOff>0</xdr:rowOff>
    </xdr:from>
    <xdr:to>
      <xdr:col>10</xdr:col>
      <xdr:colOff>845820</xdr:colOff>
      <xdr:row>423</xdr:row>
      <xdr:rowOff>160020</xdr:rowOff>
    </xdr:to>
    <xdr:sp macro="" textlink="">
      <xdr:nvSpPr>
        <xdr:cNvPr id="160" name="Line 34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419</xdr:row>
      <xdr:rowOff>0</xdr:rowOff>
    </xdr:from>
    <xdr:to>
      <xdr:col>23</xdr:col>
      <xdr:colOff>845820</xdr:colOff>
      <xdr:row>423</xdr:row>
      <xdr:rowOff>160020</xdr:rowOff>
    </xdr:to>
    <xdr:sp macro="" textlink="">
      <xdr:nvSpPr>
        <xdr:cNvPr id="161" name="Line 35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419</xdr:row>
      <xdr:rowOff>0</xdr:rowOff>
    </xdr:from>
    <xdr:to>
      <xdr:col>23</xdr:col>
      <xdr:colOff>845820</xdr:colOff>
      <xdr:row>423</xdr:row>
      <xdr:rowOff>160020</xdr:rowOff>
    </xdr:to>
    <xdr:sp macro="" textlink="">
      <xdr:nvSpPr>
        <xdr:cNvPr id="162" name="Line 36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440</xdr:row>
      <xdr:rowOff>0</xdr:rowOff>
    </xdr:from>
    <xdr:to>
      <xdr:col>10</xdr:col>
      <xdr:colOff>845820</xdr:colOff>
      <xdr:row>444</xdr:row>
      <xdr:rowOff>160020</xdr:rowOff>
    </xdr:to>
    <xdr:sp macro="" textlink="">
      <xdr:nvSpPr>
        <xdr:cNvPr id="163" name="Line 32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440</xdr:row>
      <xdr:rowOff>0</xdr:rowOff>
    </xdr:from>
    <xdr:to>
      <xdr:col>23</xdr:col>
      <xdr:colOff>845820</xdr:colOff>
      <xdr:row>444</xdr:row>
      <xdr:rowOff>160020</xdr:rowOff>
    </xdr:to>
    <xdr:sp macro="" textlink="">
      <xdr:nvSpPr>
        <xdr:cNvPr id="164" name="Line 33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440</xdr:row>
      <xdr:rowOff>0</xdr:rowOff>
    </xdr:from>
    <xdr:to>
      <xdr:col>10</xdr:col>
      <xdr:colOff>845820</xdr:colOff>
      <xdr:row>444</xdr:row>
      <xdr:rowOff>160020</xdr:rowOff>
    </xdr:to>
    <xdr:sp macro="" textlink="">
      <xdr:nvSpPr>
        <xdr:cNvPr id="165" name="Line 34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440</xdr:row>
      <xdr:rowOff>0</xdr:rowOff>
    </xdr:from>
    <xdr:to>
      <xdr:col>23</xdr:col>
      <xdr:colOff>845820</xdr:colOff>
      <xdr:row>444</xdr:row>
      <xdr:rowOff>160020</xdr:rowOff>
    </xdr:to>
    <xdr:sp macro="" textlink="">
      <xdr:nvSpPr>
        <xdr:cNvPr id="166" name="Line 35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440</xdr:row>
      <xdr:rowOff>0</xdr:rowOff>
    </xdr:from>
    <xdr:to>
      <xdr:col>23</xdr:col>
      <xdr:colOff>845820</xdr:colOff>
      <xdr:row>444</xdr:row>
      <xdr:rowOff>160020</xdr:rowOff>
    </xdr:to>
    <xdr:sp macro="" textlink="">
      <xdr:nvSpPr>
        <xdr:cNvPr id="167" name="Line 36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461</xdr:row>
      <xdr:rowOff>0</xdr:rowOff>
    </xdr:from>
    <xdr:to>
      <xdr:col>10</xdr:col>
      <xdr:colOff>845820</xdr:colOff>
      <xdr:row>465</xdr:row>
      <xdr:rowOff>160020</xdr:rowOff>
    </xdr:to>
    <xdr:sp macro="" textlink="">
      <xdr:nvSpPr>
        <xdr:cNvPr id="168" name="Line 32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461</xdr:row>
      <xdr:rowOff>0</xdr:rowOff>
    </xdr:from>
    <xdr:to>
      <xdr:col>10</xdr:col>
      <xdr:colOff>845820</xdr:colOff>
      <xdr:row>465</xdr:row>
      <xdr:rowOff>160020</xdr:rowOff>
    </xdr:to>
    <xdr:sp macro="" textlink="">
      <xdr:nvSpPr>
        <xdr:cNvPr id="169" name="Line 34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461</xdr:row>
      <xdr:rowOff>0</xdr:rowOff>
    </xdr:from>
    <xdr:to>
      <xdr:col>23</xdr:col>
      <xdr:colOff>845820</xdr:colOff>
      <xdr:row>465</xdr:row>
      <xdr:rowOff>160020</xdr:rowOff>
    </xdr:to>
    <xdr:sp macro="" textlink="">
      <xdr:nvSpPr>
        <xdr:cNvPr id="170" name="Line 32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461</xdr:row>
      <xdr:rowOff>0</xdr:rowOff>
    </xdr:from>
    <xdr:to>
      <xdr:col>23</xdr:col>
      <xdr:colOff>845820</xdr:colOff>
      <xdr:row>465</xdr:row>
      <xdr:rowOff>160020</xdr:rowOff>
    </xdr:to>
    <xdr:sp macro="" textlink="">
      <xdr:nvSpPr>
        <xdr:cNvPr id="171" name="Line 34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483</xdr:row>
      <xdr:rowOff>0</xdr:rowOff>
    </xdr:from>
    <xdr:to>
      <xdr:col>10</xdr:col>
      <xdr:colOff>845820</xdr:colOff>
      <xdr:row>487</xdr:row>
      <xdr:rowOff>160020</xdr:rowOff>
    </xdr:to>
    <xdr:sp macro="" textlink="">
      <xdr:nvSpPr>
        <xdr:cNvPr id="172" name="Line 32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483</xdr:row>
      <xdr:rowOff>0</xdr:rowOff>
    </xdr:from>
    <xdr:to>
      <xdr:col>23</xdr:col>
      <xdr:colOff>845820</xdr:colOff>
      <xdr:row>487</xdr:row>
      <xdr:rowOff>160020</xdr:rowOff>
    </xdr:to>
    <xdr:sp macro="" textlink="">
      <xdr:nvSpPr>
        <xdr:cNvPr id="173" name="Line 33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483</xdr:row>
      <xdr:rowOff>0</xdr:rowOff>
    </xdr:from>
    <xdr:to>
      <xdr:col>10</xdr:col>
      <xdr:colOff>845820</xdr:colOff>
      <xdr:row>487</xdr:row>
      <xdr:rowOff>160020</xdr:rowOff>
    </xdr:to>
    <xdr:sp macro="" textlink="">
      <xdr:nvSpPr>
        <xdr:cNvPr id="174" name="Line 34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483</xdr:row>
      <xdr:rowOff>0</xdr:rowOff>
    </xdr:from>
    <xdr:to>
      <xdr:col>23</xdr:col>
      <xdr:colOff>845820</xdr:colOff>
      <xdr:row>487</xdr:row>
      <xdr:rowOff>160020</xdr:rowOff>
    </xdr:to>
    <xdr:sp macro="" textlink="">
      <xdr:nvSpPr>
        <xdr:cNvPr id="175" name="Line 35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483</xdr:row>
      <xdr:rowOff>0</xdr:rowOff>
    </xdr:from>
    <xdr:to>
      <xdr:col>23</xdr:col>
      <xdr:colOff>845820</xdr:colOff>
      <xdr:row>487</xdr:row>
      <xdr:rowOff>160020</xdr:rowOff>
    </xdr:to>
    <xdr:sp macro="" textlink="">
      <xdr:nvSpPr>
        <xdr:cNvPr id="176" name="Line 36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504</xdr:row>
      <xdr:rowOff>0</xdr:rowOff>
    </xdr:from>
    <xdr:to>
      <xdr:col>10</xdr:col>
      <xdr:colOff>845820</xdr:colOff>
      <xdr:row>508</xdr:row>
      <xdr:rowOff>160020</xdr:rowOff>
    </xdr:to>
    <xdr:sp macro="" textlink="">
      <xdr:nvSpPr>
        <xdr:cNvPr id="177" name="Line 32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504</xdr:row>
      <xdr:rowOff>0</xdr:rowOff>
    </xdr:from>
    <xdr:to>
      <xdr:col>23</xdr:col>
      <xdr:colOff>845820</xdr:colOff>
      <xdr:row>508</xdr:row>
      <xdr:rowOff>160020</xdr:rowOff>
    </xdr:to>
    <xdr:sp macro="" textlink="">
      <xdr:nvSpPr>
        <xdr:cNvPr id="178" name="Line 33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504</xdr:row>
      <xdr:rowOff>0</xdr:rowOff>
    </xdr:from>
    <xdr:to>
      <xdr:col>10</xdr:col>
      <xdr:colOff>845820</xdr:colOff>
      <xdr:row>508</xdr:row>
      <xdr:rowOff>160020</xdr:rowOff>
    </xdr:to>
    <xdr:sp macro="" textlink="">
      <xdr:nvSpPr>
        <xdr:cNvPr id="179" name="Line 34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504</xdr:row>
      <xdr:rowOff>0</xdr:rowOff>
    </xdr:from>
    <xdr:to>
      <xdr:col>23</xdr:col>
      <xdr:colOff>845820</xdr:colOff>
      <xdr:row>508</xdr:row>
      <xdr:rowOff>160020</xdr:rowOff>
    </xdr:to>
    <xdr:sp macro="" textlink="">
      <xdr:nvSpPr>
        <xdr:cNvPr id="180" name="Line 35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504</xdr:row>
      <xdr:rowOff>0</xdr:rowOff>
    </xdr:from>
    <xdr:to>
      <xdr:col>23</xdr:col>
      <xdr:colOff>845820</xdr:colOff>
      <xdr:row>508</xdr:row>
      <xdr:rowOff>160020</xdr:rowOff>
    </xdr:to>
    <xdr:sp macro="" textlink="">
      <xdr:nvSpPr>
        <xdr:cNvPr id="181" name="Line 36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525</xdr:row>
      <xdr:rowOff>0</xdr:rowOff>
    </xdr:from>
    <xdr:to>
      <xdr:col>10</xdr:col>
      <xdr:colOff>845820</xdr:colOff>
      <xdr:row>529</xdr:row>
      <xdr:rowOff>160020</xdr:rowOff>
    </xdr:to>
    <xdr:sp macro="" textlink="">
      <xdr:nvSpPr>
        <xdr:cNvPr id="182" name="Line 32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525</xdr:row>
      <xdr:rowOff>0</xdr:rowOff>
    </xdr:from>
    <xdr:to>
      <xdr:col>23</xdr:col>
      <xdr:colOff>845820</xdr:colOff>
      <xdr:row>529</xdr:row>
      <xdr:rowOff>160020</xdr:rowOff>
    </xdr:to>
    <xdr:sp macro="" textlink="">
      <xdr:nvSpPr>
        <xdr:cNvPr id="183" name="Line 33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525</xdr:row>
      <xdr:rowOff>0</xdr:rowOff>
    </xdr:from>
    <xdr:to>
      <xdr:col>10</xdr:col>
      <xdr:colOff>845820</xdr:colOff>
      <xdr:row>529</xdr:row>
      <xdr:rowOff>160020</xdr:rowOff>
    </xdr:to>
    <xdr:sp macro="" textlink="">
      <xdr:nvSpPr>
        <xdr:cNvPr id="184" name="Line 34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525</xdr:row>
      <xdr:rowOff>0</xdr:rowOff>
    </xdr:from>
    <xdr:to>
      <xdr:col>23</xdr:col>
      <xdr:colOff>845820</xdr:colOff>
      <xdr:row>529</xdr:row>
      <xdr:rowOff>160020</xdr:rowOff>
    </xdr:to>
    <xdr:sp macro="" textlink="">
      <xdr:nvSpPr>
        <xdr:cNvPr id="185" name="Line 35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525</xdr:row>
      <xdr:rowOff>0</xdr:rowOff>
    </xdr:from>
    <xdr:to>
      <xdr:col>23</xdr:col>
      <xdr:colOff>845820</xdr:colOff>
      <xdr:row>529</xdr:row>
      <xdr:rowOff>160020</xdr:rowOff>
    </xdr:to>
    <xdr:sp macro="" textlink="">
      <xdr:nvSpPr>
        <xdr:cNvPr id="186" name="Line 36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546</xdr:row>
      <xdr:rowOff>0</xdr:rowOff>
    </xdr:from>
    <xdr:to>
      <xdr:col>10</xdr:col>
      <xdr:colOff>845820</xdr:colOff>
      <xdr:row>550</xdr:row>
      <xdr:rowOff>160020</xdr:rowOff>
    </xdr:to>
    <xdr:sp macro="" textlink="">
      <xdr:nvSpPr>
        <xdr:cNvPr id="187" name="Line 32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546</xdr:row>
      <xdr:rowOff>0</xdr:rowOff>
    </xdr:from>
    <xdr:to>
      <xdr:col>23</xdr:col>
      <xdr:colOff>845820</xdr:colOff>
      <xdr:row>550</xdr:row>
      <xdr:rowOff>160020</xdr:rowOff>
    </xdr:to>
    <xdr:sp macro="" textlink="">
      <xdr:nvSpPr>
        <xdr:cNvPr id="188" name="Line 33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546</xdr:row>
      <xdr:rowOff>0</xdr:rowOff>
    </xdr:from>
    <xdr:to>
      <xdr:col>10</xdr:col>
      <xdr:colOff>845820</xdr:colOff>
      <xdr:row>550</xdr:row>
      <xdr:rowOff>160020</xdr:rowOff>
    </xdr:to>
    <xdr:sp macro="" textlink="">
      <xdr:nvSpPr>
        <xdr:cNvPr id="189" name="Line 34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546</xdr:row>
      <xdr:rowOff>0</xdr:rowOff>
    </xdr:from>
    <xdr:to>
      <xdr:col>23</xdr:col>
      <xdr:colOff>845820</xdr:colOff>
      <xdr:row>550</xdr:row>
      <xdr:rowOff>160020</xdr:rowOff>
    </xdr:to>
    <xdr:sp macro="" textlink="">
      <xdr:nvSpPr>
        <xdr:cNvPr id="190" name="Line 35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546</xdr:row>
      <xdr:rowOff>0</xdr:rowOff>
    </xdr:from>
    <xdr:to>
      <xdr:col>23</xdr:col>
      <xdr:colOff>845820</xdr:colOff>
      <xdr:row>550</xdr:row>
      <xdr:rowOff>160020</xdr:rowOff>
    </xdr:to>
    <xdr:sp macro="" textlink="">
      <xdr:nvSpPr>
        <xdr:cNvPr id="191" name="Line 36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568</xdr:row>
      <xdr:rowOff>0</xdr:rowOff>
    </xdr:from>
    <xdr:to>
      <xdr:col>10</xdr:col>
      <xdr:colOff>845820</xdr:colOff>
      <xdr:row>572</xdr:row>
      <xdr:rowOff>160020</xdr:rowOff>
    </xdr:to>
    <xdr:sp macro="" textlink="">
      <xdr:nvSpPr>
        <xdr:cNvPr id="192" name="Line 32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568</xdr:row>
      <xdr:rowOff>0</xdr:rowOff>
    </xdr:from>
    <xdr:to>
      <xdr:col>23</xdr:col>
      <xdr:colOff>845820</xdr:colOff>
      <xdr:row>572</xdr:row>
      <xdr:rowOff>160020</xdr:rowOff>
    </xdr:to>
    <xdr:sp macro="" textlink="">
      <xdr:nvSpPr>
        <xdr:cNvPr id="193" name="Line 33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568</xdr:row>
      <xdr:rowOff>0</xdr:rowOff>
    </xdr:from>
    <xdr:to>
      <xdr:col>10</xdr:col>
      <xdr:colOff>845820</xdr:colOff>
      <xdr:row>572</xdr:row>
      <xdr:rowOff>160020</xdr:rowOff>
    </xdr:to>
    <xdr:sp macro="" textlink="">
      <xdr:nvSpPr>
        <xdr:cNvPr id="194" name="Line 34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568</xdr:row>
      <xdr:rowOff>0</xdr:rowOff>
    </xdr:from>
    <xdr:to>
      <xdr:col>23</xdr:col>
      <xdr:colOff>845820</xdr:colOff>
      <xdr:row>572</xdr:row>
      <xdr:rowOff>160020</xdr:rowOff>
    </xdr:to>
    <xdr:sp macro="" textlink="">
      <xdr:nvSpPr>
        <xdr:cNvPr id="195" name="Line 35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568</xdr:row>
      <xdr:rowOff>0</xdr:rowOff>
    </xdr:from>
    <xdr:to>
      <xdr:col>23</xdr:col>
      <xdr:colOff>845820</xdr:colOff>
      <xdr:row>572</xdr:row>
      <xdr:rowOff>160020</xdr:rowOff>
    </xdr:to>
    <xdr:sp macro="" textlink="">
      <xdr:nvSpPr>
        <xdr:cNvPr id="196" name="Line 36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589</xdr:row>
      <xdr:rowOff>0</xdr:rowOff>
    </xdr:from>
    <xdr:to>
      <xdr:col>10</xdr:col>
      <xdr:colOff>845820</xdr:colOff>
      <xdr:row>593</xdr:row>
      <xdr:rowOff>160020</xdr:rowOff>
    </xdr:to>
    <xdr:sp macro="" textlink="">
      <xdr:nvSpPr>
        <xdr:cNvPr id="197" name="Line 32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589</xdr:row>
      <xdr:rowOff>0</xdr:rowOff>
    </xdr:from>
    <xdr:to>
      <xdr:col>23</xdr:col>
      <xdr:colOff>845820</xdr:colOff>
      <xdr:row>593</xdr:row>
      <xdr:rowOff>160020</xdr:rowOff>
    </xdr:to>
    <xdr:sp macro="" textlink="">
      <xdr:nvSpPr>
        <xdr:cNvPr id="198" name="Line 33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589</xdr:row>
      <xdr:rowOff>0</xdr:rowOff>
    </xdr:from>
    <xdr:to>
      <xdr:col>10</xdr:col>
      <xdr:colOff>845820</xdr:colOff>
      <xdr:row>593</xdr:row>
      <xdr:rowOff>160020</xdr:rowOff>
    </xdr:to>
    <xdr:sp macro="" textlink="">
      <xdr:nvSpPr>
        <xdr:cNvPr id="199" name="Line 34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589</xdr:row>
      <xdr:rowOff>0</xdr:rowOff>
    </xdr:from>
    <xdr:to>
      <xdr:col>23</xdr:col>
      <xdr:colOff>845820</xdr:colOff>
      <xdr:row>593</xdr:row>
      <xdr:rowOff>160020</xdr:rowOff>
    </xdr:to>
    <xdr:sp macro="" textlink="">
      <xdr:nvSpPr>
        <xdr:cNvPr id="200" name="Line 35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589</xdr:row>
      <xdr:rowOff>0</xdr:rowOff>
    </xdr:from>
    <xdr:to>
      <xdr:col>23</xdr:col>
      <xdr:colOff>845820</xdr:colOff>
      <xdr:row>593</xdr:row>
      <xdr:rowOff>160020</xdr:rowOff>
    </xdr:to>
    <xdr:sp macro="" textlink="">
      <xdr:nvSpPr>
        <xdr:cNvPr id="201" name="Line 36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610</xdr:row>
      <xdr:rowOff>0</xdr:rowOff>
    </xdr:from>
    <xdr:to>
      <xdr:col>10</xdr:col>
      <xdr:colOff>845820</xdr:colOff>
      <xdr:row>614</xdr:row>
      <xdr:rowOff>160020</xdr:rowOff>
    </xdr:to>
    <xdr:sp macro="" textlink="">
      <xdr:nvSpPr>
        <xdr:cNvPr id="202" name="Line 32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610</xdr:row>
      <xdr:rowOff>0</xdr:rowOff>
    </xdr:from>
    <xdr:to>
      <xdr:col>10</xdr:col>
      <xdr:colOff>845820</xdr:colOff>
      <xdr:row>614</xdr:row>
      <xdr:rowOff>160020</xdr:rowOff>
    </xdr:to>
    <xdr:sp macro="" textlink="">
      <xdr:nvSpPr>
        <xdr:cNvPr id="203" name="Line 34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610</xdr:row>
      <xdr:rowOff>0</xdr:rowOff>
    </xdr:from>
    <xdr:to>
      <xdr:col>23</xdr:col>
      <xdr:colOff>845820</xdr:colOff>
      <xdr:row>614</xdr:row>
      <xdr:rowOff>160020</xdr:rowOff>
    </xdr:to>
    <xdr:sp macro="" textlink="">
      <xdr:nvSpPr>
        <xdr:cNvPr id="204" name="Line 32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610</xdr:row>
      <xdr:rowOff>0</xdr:rowOff>
    </xdr:from>
    <xdr:to>
      <xdr:col>23</xdr:col>
      <xdr:colOff>845820</xdr:colOff>
      <xdr:row>614</xdr:row>
      <xdr:rowOff>160020</xdr:rowOff>
    </xdr:to>
    <xdr:sp macro="" textlink="">
      <xdr:nvSpPr>
        <xdr:cNvPr id="205" name="Line 34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632</xdr:row>
      <xdr:rowOff>0</xdr:rowOff>
    </xdr:from>
    <xdr:to>
      <xdr:col>10</xdr:col>
      <xdr:colOff>845820</xdr:colOff>
      <xdr:row>636</xdr:row>
      <xdr:rowOff>160020</xdr:rowOff>
    </xdr:to>
    <xdr:sp macro="" textlink="">
      <xdr:nvSpPr>
        <xdr:cNvPr id="206" name="Line 32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632</xdr:row>
      <xdr:rowOff>0</xdr:rowOff>
    </xdr:from>
    <xdr:to>
      <xdr:col>23</xdr:col>
      <xdr:colOff>845820</xdr:colOff>
      <xdr:row>636</xdr:row>
      <xdr:rowOff>160020</xdr:rowOff>
    </xdr:to>
    <xdr:sp macro="" textlink="">
      <xdr:nvSpPr>
        <xdr:cNvPr id="207" name="Line 33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632</xdr:row>
      <xdr:rowOff>0</xdr:rowOff>
    </xdr:from>
    <xdr:to>
      <xdr:col>10</xdr:col>
      <xdr:colOff>845820</xdr:colOff>
      <xdr:row>636</xdr:row>
      <xdr:rowOff>160020</xdr:rowOff>
    </xdr:to>
    <xdr:sp macro="" textlink="">
      <xdr:nvSpPr>
        <xdr:cNvPr id="208" name="Line 34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632</xdr:row>
      <xdr:rowOff>0</xdr:rowOff>
    </xdr:from>
    <xdr:to>
      <xdr:col>23</xdr:col>
      <xdr:colOff>845820</xdr:colOff>
      <xdr:row>636</xdr:row>
      <xdr:rowOff>160020</xdr:rowOff>
    </xdr:to>
    <xdr:sp macro="" textlink="">
      <xdr:nvSpPr>
        <xdr:cNvPr id="209" name="Line 35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632</xdr:row>
      <xdr:rowOff>0</xdr:rowOff>
    </xdr:from>
    <xdr:to>
      <xdr:col>23</xdr:col>
      <xdr:colOff>845820</xdr:colOff>
      <xdr:row>636</xdr:row>
      <xdr:rowOff>160020</xdr:rowOff>
    </xdr:to>
    <xdr:sp macro="" textlink="">
      <xdr:nvSpPr>
        <xdr:cNvPr id="210" name="Line 36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653</xdr:row>
      <xdr:rowOff>0</xdr:rowOff>
    </xdr:from>
    <xdr:to>
      <xdr:col>10</xdr:col>
      <xdr:colOff>845820</xdr:colOff>
      <xdr:row>657</xdr:row>
      <xdr:rowOff>160020</xdr:rowOff>
    </xdr:to>
    <xdr:sp macro="" textlink="">
      <xdr:nvSpPr>
        <xdr:cNvPr id="211" name="Line 32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653</xdr:row>
      <xdr:rowOff>0</xdr:rowOff>
    </xdr:from>
    <xdr:to>
      <xdr:col>23</xdr:col>
      <xdr:colOff>845820</xdr:colOff>
      <xdr:row>657</xdr:row>
      <xdr:rowOff>160020</xdr:rowOff>
    </xdr:to>
    <xdr:sp macro="" textlink="">
      <xdr:nvSpPr>
        <xdr:cNvPr id="212" name="Line 33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653</xdr:row>
      <xdr:rowOff>0</xdr:rowOff>
    </xdr:from>
    <xdr:to>
      <xdr:col>10</xdr:col>
      <xdr:colOff>845820</xdr:colOff>
      <xdr:row>657</xdr:row>
      <xdr:rowOff>160020</xdr:rowOff>
    </xdr:to>
    <xdr:sp macro="" textlink="">
      <xdr:nvSpPr>
        <xdr:cNvPr id="213" name="Line 34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653</xdr:row>
      <xdr:rowOff>0</xdr:rowOff>
    </xdr:from>
    <xdr:to>
      <xdr:col>23</xdr:col>
      <xdr:colOff>845820</xdr:colOff>
      <xdr:row>657</xdr:row>
      <xdr:rowOff>160020</xdr:rowOff>
    </xdr:to>
    <xdr:sp macro="" textlink="">
      <xdr:nvSpPr>
        <xdr:cNvPr id="214" name="Line 35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653</xdr:row>
      <xdr:rowOff>0</xdr:rowOff>
    </xdr:from>
    <xdr:to>
      <xdr:col>23</xdr:col>
      <xdr:colOff>845820</xdr:colOff>
      <xdr:row>657</xdr:row>
      <xdr:rowOff>160020</xdr:rowOff>
    </xdr:to>
    <xdr:sp macro="" textlink="">
      <xdr:nvSpPr>
        <xdr:cNvPr id="215" name="Line 36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674</xdr:row>
      <xdr:rowOff>0</xdr:rowOff>
    </xdr:from>
    <xdr:to>
      <xdr:col>10</xdr:col>
      <xdr:colOff>845820</xdr:colOff>
      <xdr:row>678</xdr:row>
      <xdr:rowOff>160020</xdr:rowOff>
    </xdr:to>
    <xdr:sp macro="" textlink="">
      <xdr:nvSpPr>
        <xdr:cNvPr id="216" name="Line 32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674</xdr:row>
      <xdr:rowOff>0</xdr:rowOff>
    </xdr:from>
    <xdr:to>
      <xdr:col>23</xdr:col>
      <xdr:colOff>845820</xdr:colOff>
      <xdr:row>678</xdr:row>
      <xdr:rowOff>160020</xdr:rowOff>
    </xdr:to>
    <xdr:sp macro="" textlink="">
      <xdr:nvSpPr>
        <xdr:cNvPr id="217" name="Line 33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674</xdr:row>
      <xdr:rowOff>0</xdr:rowOff>
    </xdr:from>
    <xdr:to>
      <xdr:col>10</xdr:col>
      <xdr:colOff>845820</xdr:colOff>
      <xdr:row>678</xdr:row>
      <xdr:rowOff>160020</xdr:rowOff>
    </xdr:to>
    <xdr:sp macro="" textlink="">
      <xdr:nvSpPr>
        <xdr:cNvPr id="218" name="Line 34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674</xdr:row>
      <xdr:rowOff>0</xdr:rowOff>
    </xdr:from>
    <xdr:to>
      <xdr:col>23</xdr:col>
      <xdr:colOff>845820</xdr:colOff>
      <xdr:row>678</xdr:row>
      <xdr:rowOff>160020</xdr:rowOff>
    </xdr:to>
    <xdr:sp macro="" textlink="">
      <xdr:nvSpPr>
        <xdr:cNvPr id="219" name="Line 35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674</xdr:row>
      <xdr:rowOff>0</xdr:rowOff>
    </xdr:from>
    <xdr:to>
      <xdr:col>23</xdr:col>
      <xdr:colOff>845820</xdr:colOff>
      <xdr:row>678</xdr:row>
      <xdr:rowOff>160020</xdr:rowOff>
    </xdr:to>
    <xdr:sp macro="" textlink="">
      <xdr:nvSpPr>
        <xdr:cNvPr id="220" name="Line 36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695</xdr:row>
      <xdr:rowOff>0</xdr:rowOff>
    </xdr:from>
    <xdr:to>
      <xdr:col>10</xdr:col>
      <xdr:colOff>845820</xdr:colOff>
      <xdr:row>699</xdr:row>
      <xdr:rowOff>160020</xdr:rowOff>
    </xdr:to>
    <xdr:sp macro="" textlink="">
      <xdr:nvSpPr>
        <xdr:cNvPr id="221" name="Line 32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695</xdr:row>
      <xdr:rowOff>0</xdr:rowOff>
    </xdr:from>
    <xdr:to>
      <xdr:col>23</xdr:col>
      <xdr:colOff>845820</xdr:colOff>
      <xdr:row>699</xdr:row>
      <xdr:rowOff>160020</xdr:rowOff>
    </xdr:to>
    <xdr:sp macro="" textlink="">
      <xdr:nvSpPr>
        <xdr:cNvPr id="222" name="Line 33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695</xdr:row>
      <xdr:rowOff>0</xdr:rowOff>
    </xdr:from>
    <xdr:to>
      <xdr:col>10</xdr:col>
      <xdr:colOff>845820</xdr:colOff>
      <xdr:row>699</xdr:row>
      <xdr:rowOff>160020</xdr:rowOff>
    </xdr:to>
    <xdr:sp macro="" textlink="">
      <xdr:nvSpPr>
        <xdr:cNvPr id="223" name="Line 34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695</xdr:row>
      <xdr:rowOff>0</xdr:rowOff>
    </xdr:from>
    <xdr:to>
      <xdr:col>23</xdr:col>
      <xdr:colOff>845820</xdr:colOff>
      <xdr:row>699</xdr:row>
      <xdr:rowOff>160020</xdr:rowOff>
    </xdr:to>
    <xdr:sp macro="" textlink="">
      <xdr:nvSpPr>
        <xdr:cNvPr id="224" name="Line 35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695</xdr:row>
      <xdr:rowOff>0</xdr:rowOff>
    </xdr:from>
    <xdr:to>
      <xdr:col>23</xdr:col>
      <xdr:colOff>845820</xdr:colOff>
      <xdr:row>699</xdr:row>
      <xdr:rowOff>160020</xdr:rowOff>
    </xdr:to>
    <xdr:sp macro="" textlink="">
      <xdr:nvSpPr>
        <xdr:cNvPr id="225" name="Line 36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717</xdr:row>
      <xdr:rowOff>0</xdr:rowOff>
    </xdr:from>
    <xdr:to>
      <xdr:col>10</xdr:col>
      <xdr:colOff>845820</xdr:colOff>
      <xdr:row>721</xdr:row>
      <xdr:rowOff>160020</xdr:rowOff>
    </xdr:to>
    <xdr:sp macro="" textlink="">
      <xdr:nvSpPr>
        <xdr:cNvPr id="226" name="Line 32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717</xdr:row>
      <xdr:rowOff>0</xdr:rowOff>
    </xdr:from>
    <xdr:to>
      <xdr:col>23</xdr:col>
      <xdr:colOff>845820</xdr:colOff>
      <xdr:row>721</xdr:row>
      <xdr:rowOff>160020</xdr:rowOff>
    </xdr:to>
    <xdr:sp macro="" textlink="">
      <xdr:nvSpPr>
        <xdr:cNvPr id="227" name="Line 33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717</xdr:row>
      <xdr:rowOff>0</xdr:rowOff>
    </xdr:from>
    <xdr:to>
      <xdr:col>10</xdr:col>
      <xdr:colOff>845820</xdr:colOff>
      <xdr:row>721</xdr:row>
      <xdr:rowOff>160020</xdr:rowOff>
    </xdr:to>
    <xdr:sp macro="" textlink="">
      <xdr:nvSpPr>
        <xdr:cNvPr id="228" name="Line 34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717</xdr:row>
      <xdr:rowOff>0</xdr:rowOff>
    </xdr:from>
    <xdr:to>
      <xdr:col>23</xdr:col>
      <xdr:colOff>845820</xdr:colOff>
      <xdr:row>721</xdr:row>
      <xdr:rowOff>160020</xdr:rowOff>
    </xdr:to>
    <xdr:sp macro="" textlink="">
      <xdr:nvSpPr>
        <xdr:cNvPr id="229" name="Line 35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717</xdr:row>
      <xdr:rowOff>0</xdr:rowOff>
    </xdr:from>
    <xdr:to>
      <xdr:col>23</xdr:col>
      <xdr:colOff>845820</xdr:colOff>
      <xdr:row>721</xdr:row>
      <xdr:rowOff>160020</xdr:rowOff>
    </xdr:to>
    <xdr:sp macro="" textlink="">
      <xdr:nvSpPr>
        <xdr:cNvPr id="230" name="Line 36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738</xdr:row>
      <xdr:rowOff>0</xdr:rowOff>
    </xdr:from>
    <xdr:to>
      <xdr:col>10</xdr:col>
      <xdr:colOff>845820</xdr:colOff>
      <xdr:row>742</xdr:row>
      <xdr:rowOff>160020</xdr:rowOff>
    </xdr:to>
    <xdr:sp macro="" textlink="">
      <xdr:nvSpPr>
        <xdr:cNvPr id="231" name="Line 32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738</xdr:row>
      <xdr:rowOff>0</xdr:rowOff>
    </xdr:from>
    <xdr:to>
      <xdr:col>23</xdr:col>
      <xdr:colOff>845820</xdr:colOff>
      <xdr:row>742</xdr:row>
      <xdr:rowOff>160020</xdr:rowOff>
    </xdr:to>
    <xdr:sp macro="" textlink="">
      <xdr:nvSpPr>
        <xdr:cNvPr id="232" name="Line 33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738</xdr:row>
      <xdr:rowOff>0</xdr:rowOff>
    </xdr:from>
    <xdr:to>
      <xdr:col>10</xdr:col>
      <xdr:colOff>845820</xdr:colOff>
      <xdr:row>742</xdr:row>
      <xdr:rowOff>160020</xdr:rowOff>
    </xdr:to>
    <xdr:sp macro="" textlink="">
      <xdr:nvSpPr>
        <xdr:cNvPr id="233" name="Line 34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738</xdr:row>
      <xdr:rowOff>0</xdr:rowOff>
    </xdr:from>
    <xdr:to>
      <xdr:col>23</xdr:col>
      <xdr:colOff>845820</xdr:colOff>
      <xdr:row>742</xdr:row>
      <xdr:rowOff>160020</xdr:rowOff>
    </xdr:to>
    <xdr:sp macro="" textlink="">
      <xdr:nvSpPr>
        <xdr:cNvPr id="234" name="Line 35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738</xdr:row>
      <xdr:rowOff>0</xdr:rowOff>
    </xdr:from>
    <xdr:to>
      <xdr:col>23</xdr:col>
      <xdr:colOff>845820</xdr:colOff>
      <xdr:row>742</xdr:row>
      <xdr:rowOff>160020</xdr:rowOff>
    </xdr:to>
    <xdr:sp macro="" textlink="">
      <xdr:nvSpPr>
        <xdr:cNvPr id="235" name="Line 36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759</xdr:row>
      <xdr:rowOff>0</xdr:rowOff>
    </xdr:from>
    <xdr:to>
      <xdr:col>10</xdr:col>
      <xdr:colOff>845820</xdr:colOff>
      <xdr:row>763</xdr:row>
      <xdr:rowOff>160020</xdr:rowOff>
    </xdr:to>
    <xdr:sp macro="" textlink="">
      <xdr:nvSpPr>
        <xdr:cNvPr id="236" name="Line 32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759</xdr:row>
      <xdr:rowOff>0</xdr:rowOff>
    </xdr:from>
    <xdr:to>
      <xdr:col>10</xdr:col>
      <xdr:colOff>845820</xdr:colOff>
      <xdr:row>763</xdr:row>
      <xdr:rowOff>160020</xdr:rowOff>
    </xdr:to>
    <xdr:sp macro="" textlink="">
      <xdr:nvSpPr>
        <xdr:cNvPr id="237" name="Line 34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759</xdr:row>
      <xdr:rowOff>0</xdr:rowOff>
    </xdr:from>
    <xdr:to>
      <xdr:col>23</xdr:col>
      <xdr:colOff>845820</xdr:colOff>
      <xdr:row>763</xdr:row>
      <xdr:rowOff>160020</xdr:rowOff>
    </xdr:to>
    <xdr:sp macro="" textlink="">
      <xdr:nvSpPr>
        <xdr:cNvPr id="238" name="Line 32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759</xdr:row>
      <xdr:rowOff>0</xdr:rowOff>
    </xdr:from>
    <xdr:to>
      <xdr:col>23</xdr:col>
      <xdr:colOff>845820</xdr:colOff>
      <xdr:row>763</xdr:row>
      <xdr:rowOff>160020</xdr:rowOff>
    </xdr:to>
    <xdr:sp macro="" textlink="">
      <xdr:nvSpPr>
        <xdr:cNvPr id="239" name="Line 34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781</xdr:row>
      <xdr:rowOff>0</xdr:rowOff>
    </xdr:from>
    <xdr:to>
      <xdr:col>10</xdr:col>
      <xdr:colOff>845820</xdr:colOff>
      <xdr:row>785</xdr:row>
      <xdr:rowOff>160020</xdr:rowOff>
    </xdr:to>
    <xdr:sp macro="" textlink="">
      <xdr:nvSpPr>
        <xdr:cNvPr id="240" name="Line 32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781</xdr:row>
      <xdr:rowOff>0</xdr:rowOff>
    </xdr:from>
    <xdr:to>
      <xdr:col>23</xdr:col>
      <xdr:colOff>845820</xdr:colOff>
      <xdr:row>785</xdr:row>
      <xdr:rowOff>160020</xdr:rowOff>
    </xdr:to>
    <xdr:sp macro="" textlink="">
      <xdr:nvSpPr>
        <xdr:cNvPr id="241" name="Line 33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781</xdr:row>
      <xdr:rowOff>0</xdr:rowOff>
    </xdr:from>
    <xdr:to>
      <xdr:col>10</xdr:col>
      <xdr:colOff>845820</xdr:colOff>
      <xdr:row>785</xdr:row>
      <xdr:rowOff>160020</xdr:rowOff>
    </xdr:to>
    <xdr:sp macro="" textlink="">
      <xdr:nvSpPr>
        <xdr:cNvPr id="242" name="Line 34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781</xdr:row>
      <xdr:rowOff>0</xdr:rowOff>
    </xdr:from>
    <xdr:to>
      <xdr:col>23</xdr:col>
      <xdr:colOff>845820</xdr:colOff>
      <xdr:row>785</xdr:row>
      <xdr:rowOff>160020</xdr:rowOff>
    </xdr:to>
    <xdr:sp macro="" textlink="">
      <xdr:nvSpPr>
        <xdr:cNvPr id="243" name="Line 35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781</xdr:row>
      <xdr:rowOff>0</xdr:rowOff>
    </xdr:from>
    <xdr:to>
      <xdr:col>23</xdr:col>
      <xdr:colOff>845820</xdr:colOff>
      <xdr:row>785</xdr:row>
      <xdr:rowOff>160020</xdr:rowOff>
    </xdr:to>
    <xdr:sp macro="" textlink="">
      <xdr:nvSpPr>
        <xdr:cNvPr id="244" name="Line 36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802</xdr:row>
      <xdr:rowOff>0</xdr:rowOff>
    </xdr:from>
    <xdr:to>
      <xdr:col>10</xdr:col>
      <xdr:colOff>845820</xdr:colOff>
      <xdr:row>806</xdr:row>
      <xdr:rowOff>160020</xdr:rowOff>
    </xdr:to>
    <xdr:sp macro="" textlink="">
      <xdr:nvSpPr>
        <xdr:cNvPr id="245" name="Line 32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802</xdr:row>
      <xdr:rowOff>0</xdr:rowOff>
    </xdr:from>
    <xdr:to>
      <xdr:col>23</xdr:col>
      <xdr:colOff>845820</xdr:colOff>
      <xdr:row>806</xdr:row>
      <xdr:rowOff>160020</xdr:rowOff>
    </xdr:to>
    <xdr:sp macro="" textlink="">
      <xdr:nvSpPr>
        <xdr:cNvPr id="246" name="Line 33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802</xdr:row>
      <xdr:rowOff>0</xdr:rowOff>
    </xdr:from>
    <xdr:to>
      <xdr:col>10</xdr:col>
      <xdr:colOff>845820</xdr:colOff>
      <xdr:row>806</xdr:row>
      <xdr:rowOff>160020</xdr:rowOff>
    </xdr:to>
    <xdr:sp macro="" textlink="">
      <xdr:nvSpPr>
        <xdr:cNvPr id="247" name="Line 34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802</xdr:row>
      <xdr:rowOff>0</xdr:rowOff>
    </xdr:from>
    <xdr:to>
      <xdr:col>23</xdr:col>
      <xdr:colOff>845820</xdr:colOff>
      <xdr:row>806</xdr:row>
      <xdr:rowOff>160020</xdr:rowOff>
    </xdr:to>
    <xdr:sp macro="" textlink="">
      <xdr:nvSpPr>
        <xdr:cNvPr id="248" name="Line 35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802</xdr:row>
      <xdr:rowOff>0</xdr:rowOff>
    </xdr:from>
    <xdr:to>
      <xdr:col>23</xdr:col>
      <xdr:colOff>845820</xdr:colOff>
      <xdr:row>806</xdr:row>
      <xdr:rowOff>160020</xdr:rowOff>
    </xdr:to>
    <xdr:sp macro="" textlink="">
      <xdr:nvSpPr>
        <xdr:cNvPr id="249" name="Line 36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823</xdr:row>
      <xdr:rowOff>0</xdr:rowOff>
    </xdr:from>
    <xdr:to>
      <xdr:col>10</xdr:col>
      <xdr:colOff>845820</xdr:colOff>
      <xdr:row>827</xdr:row>
      <xdr:rowOff>160020</xdr:rowOff>
    </xdr:to>
    <xdr:sp macro="" textlink="">
      <xdr:nvSpPr>
        <xdr:cNvPr id="250" name="Line 32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823</xdr:row>
      <xdr:rowOff>0</xdr:rowOff>
    </xdr:from>
    <xdr:to>
      <xdr:col>23</xdr:col>
      <xdr:colOff>845820</xdr:colOff>
      <xdr:row>827</xdr:row>
      <xdr:rowOff>160020</xdr:rowOff>
    </xdr:to>
    <xdr:sp macro="" textlink="">
      <xdr:nvSpPr>
        <xdr:cNvPr id="251" name="Line 33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823</xdr:row>
      <xdr:rowOff>0</xdr:rowOff>
    </xdr:from>
    <xdr:to>
      <xdr:col>10</xdr:col>
      <xdr:colOff>845820</xdr:colOff>
      <xdr:row>827</xdr:row>
      <xdr:rowOff>160020</xdr:rowOff>
    </xdr:to>
    <xdr:sp macro="" textlink="">
      <xdr:nvSpPr>
        <xdr:cNvPr id="252" name="Line 34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823</xdr:row>
      <xdr:rowOff>0</xdr:rowOff>
    </xdr:from>
    <xdr:to>
      <xdr:col>23</xdr:col>
      <xdr:colOff>845820</xdr:colOff>
      <xdr:row>827</xdr:row>
      <xdr:rowOff>160020</xdr:rowOff>
    </xdr:to>
    <xdr:sp macro="" textlink="">
      <xdr:nvSpPr>
        <xdr:cNvPr id="253" name="Line 35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823</xdr:row>
      <xdr:rowOff>0</xdr:rowOff>
    </xdr:from>
    <xdr:to>
      <xdr:col>23</xdr:col>
      <xdr:colOff>845820</xdr:colOff>
      <xdr:row>827</xdr:row>
      <xdr:rowOff>160020</xdr:rowOff>
    </xdr:to>
    <xdr:sp macro="" textlink="">
      <xdr:nvSpPr>
        <xdr:cNvPr id="254" name="Line 36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844</xdr:row>
      <xdr:rowOff>0</xdr:rowOff>
    </xdr:from>
    <xdr:to>
      <xdr:col>10</xdr:col>
      <xdr:colOff>845820</xdr:colOff>
      <xdr:row>848</xdr:row>
      <xdr:rowOff>160020</xdr:rowOff>
    </xdr:to>
    <xdr:sp macro="" textlink="">
      <xdr:nvSpPr>
        <xdr:cNvPr id="255" name="Line 32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844</xdr:row>
      <xdr:rowOff>0</xdr:rowOff>
    </xdr:from>
    <xdr:to>
      <xdr:col>23</xdr:col>
      <xdr:colOff>845820</xdr:colOff>
      <xdr:row>848</xdr:row>
      <xdr:rowOff>160020</xdr:rowOff>
    </xdr:to>
    <xdr:sp macro="" textlink="">
      <xdr:nvSpPr>
        <xdr:cNvPr id="256" name="Line 33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844</xdr:row>
      <xdr:rowOff>0</xdr:rowOff>
    </xdr:from>
    <xdr:to>
      <xdr:col>10</xdr:col>
      <xdr:colOff>845820</xdr:colOff>
      <xdr:row>848</xdr:row>
      <xdr:rowOff>160020</xdr:rowOff>
    </xdr:to>
    <xdr:sp macro="" textlink="">
      <xdr:nvSpPr>
        <xdr:cNvPr id="257" name="Line 34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844</xdr:row>
      <xdr:rowOff>0</xdr:rowOff>
    </xdr:from>
    <xdr:to>
      <xdr:col>23</xdr:col>
      <xdr:colOff>845820</xdr:colOff>
      <xdr:row>848</xdr:row>
      <xdr:rowOff>160020</xdr:rowOff>
    </xdr:to>
    <xdr:sp macro="" textlink="">
      <xdr:nvSpPr>
        <xdr:cNvPr id="258" name="Line 35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844</xdr:row>
      <xdr:rowOff>0</xdr:rowOff>
    </xdr:from>
    <xdr:to>
      <xdr:col>23</xdr:col>
      <xdr:colOff>845820</xdr:colOff>
      <xdr:row>848</xdr:row>
      <xdr:rowOff>160020</xdr:rowOff>
    </xdr:to>
    <xdr:sp macro="" textlink="">
      <xdr:nvSpPr>
        <xdr:cNvPr id="259" name="Line 36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6124;&#24344;\Documents\SD\13&#28151;&#25104;&#12524;&#12487;&#12451;&#12540;&#12473;\&#28151;&#25104;&#12522;&#12524;&#12540;&#30003;&#36796;\&#20013;&#20140;&#22823;&#23398;&#24859;&#30693;&#30476;&#36984;&#25163;&#27177;&#12522;&#12524;&#125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7;&#12500;&#12540;2012nagoyatiku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6124;&#24344;\Documents\SD\13&#28151;&#25104;&#12524;&#12487;&#12451;&#12540;&#12473;\&#28151;&#25104;&#12522;&#12524;&#12540;&#30003;&#36796;\&#27941;&#23798;&#39640;&#24859;&#30693;&#38520;&#19978;&#31478;&#25216;&#36984;&#25163;&#27177;&#22823;&#20250;&#12522;&#12524;&#12540;&#31478;&#25216;&#30003;&#36796;&#19968;&#352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リレー個票"/>
      <sheetName val="Sheet8"/>
      <sheetName val="500m,10000m"/>
      <sheetName val="国体B・JO"/>
      <sheetName val="混成"/>
      <sheetName val="中学混成"/>
    </sheetNames>
    <sheetDataSet>
      <sheetData sheetId="0">
        <row r="6">
          <cell r="E6" t="str">
            <v>中京大学</v>
          </cell>
        </row>
      </sheetData>
      <sheetData sheetId="1" refreshError="1"/>
      <sheetData sheetId="2">
        <row r="1">
          <cell r="B1" t="str">
            <v>ﾅﾝﾊﾞｰ</v>
          </cell>
        </row>
      </sheetData>
      <sheetData sheetId="3">
        <row r="3">
          <cell r="AB3" t="str">
            <v xml:space="preserve"> １ 前年度選手権者</v>
          </cell>
        </row>
        <row r="4">
          <cell r="AB4" t="str">
            <v xml:space="preserve"> ２ 各支部予選通過</v>
          </cell>
        </row>
        <row r="5">
          <cell r="AB5" t="str">
            <v xml:space="preserve"> ３ 中部実業団･東海学生入賞</v>
          </cell>
        </row>
        <row r="6">
          <cell r="AB6" t="str">
            <v xml:space="preserve"> ４ 県高校総体８位</v>
          </cell>
        </row>
        <row r="7">
          <cell r="AB7" t="str">
            <v xml:space="preserve"> ５ 前年度10傑</v>
          </cell>
        </row>
        <row r="8">
          <cell r="AB8" t="str">
            <v xml:space="preserve"> ６ 標準記録突破</v>
          </cell>
        </row>
        <row r="9">
          <cell r="AB9" t="str">
            <v xml:space="preserve"> ７ 推薦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リレー個票"/>
      <sheetName val="Sheet8"/>
      <sheetName val="500m,10000m"/>
      <sheetName val="国体B・JO"/>
      <sheetName val="混成"/>
      <sheetName val="中学混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I4" t="str">
            <v>Ａ</v>
          </cell>
        </row>
        <row r="5">
          <cell r="AI5" t="str">
            <v>Ｂ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iawase.nagoya@gmail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AA77"/>
  <sheetViews>
    <sheetView topLeftCell="A43" zoomScale="102" zoomScaleNormal="102" workbookViewId="0">
      <selection activeCell="C67" sqref="C67:J69"/>
    </sheetView>
  </sheetViews>
  <sheetFormatPr defaultColWidth="9" defaultRowHeight="13.5"/>
  <cols>
    <col min="1" max="3" width="9" style="14"/>
    <col min="4" max="4" width="9" style="14" customWidth="1"/>
    <col min="5" max="7" width="9" style="14"/>
    <col min="8" max="8" width="11.75" style="14" customWidth="1"/>
    <col min="9" max="16384" width="9" style="14"/>
  </cols>
  <sheetData>
    <row r="1" spans="1:15" ht="16.5" customHeight="1">
      <c r="A1" s="408" t="s">
        <v>94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5" customFormat="1" ht="7.5" customHeight="1" thickBot="1"/>
    <row r="3" spans="1:15" ht="19.5" customHeight="1" thickTop="1">
      <c r="A3" s="55"/>
      <c r="B3" s="398" t="s">
        <v>64</v>
      </c>
      <c r="C3" s="424" t="s">
        <v>363</v>
      </c>
      <c r="D3" s="424"/>
      <c r="E3" s="424"/>
      <c r="F3" s="424"/>
      <c r="G3" s="424"/>
      <c r="H3" s="424"/>
      <c r="I3" s="425"/>
      <c r="J3" s="411" t="s">
        <v>370</v>
      </c>
      <c r="K3" s="412"/>
      <c r="L3" s="413"/>
    </row>
    <row r="4" spans="1:15" ht="18.75" customHeight="1">
      <c r="B4" s="398" t="s">
        <v>88</v>
      </c>
      <c r="C4" s="429">
        <v>42917</v>
      </c>
      <c r="D4" s="429"/>
      <c r="E4" s="429"/>
      <c r="F4" s="430">
        <v>42918</v>
      </c>
      <c r="G4" s="430"/>
      <c r="H4" s="430"/>
      <c r="I4" s="72"/>
      <c r="J4" s="414"/>
      <c r="K4" s="415"/>
      <c r="L4" s="416"/>
    </row>
    <row r="5" spans="1:15" ht="19.5" customHeight="1" thickBot="1">
      <c r="B5" s="398" t="s">
        <v>89</v>
      </c>
      <c r="C5" s="410" t="s">
        <v>200</v>
      </c>
      <c r="D5" s="410"/>
      <c r="E5" s="410"/>
      <c r="F5" s="410"/>
      <c r="G5" s="410"/>
      <c r="H5" s="410"/>
      <c r="I5" s="72"/>
      <c r="J5" s="417"/>
      <c r="K5" s="418"/>
      <c r="L5" s="419"/>
    </row>
    <row r="6" spans="1:15" customFormat="1" ht="7.5" customHeight="1" thickTop="1" thickBot="1">
      <c r="C6" s="395"/>
      <c r="D6" s="395"/>
      <c r="E6" s="395"/>
      <c r="F6" s="395"/>
      <c r="G6" s="395"/>
      <c r="H6" s="395"/>
    </row>
    <row r="7" spans="1:15" ht="19.5" customHeight="1" thickBot="1">
      <c r="B7" s="366" t="s">
        <v>249</v>
      </c>
      <c r="C7" s="431">
        <v>42886</v>
      </c>
      <c r="D7" s="431"/>
      <c r="E7" s="431"/>
      <c r="F7" s="399" t="s">
        <v>376</v>
      </c>
      <c r="G7" s="432">
        <v>42894</v>
      </c>
      <c r="H7" s="433"/>
      <c r="I7" s="249" t="s">
        <v>371</v>
      </c>
      <c r="J7" s="136"/>
      <c r="K7" s="136"/>
      <c r="L7" s="136"/>
      <c r="M7" s="136"/>
      <c r="N7" s="4"/>
    </row>
    <row r="8" spans="1:15">
      <c r="B8" s="409" t="s">
        <v>378</v>
      </c>
      <c r="C8" s="409"/>
      <c r="D8" s="409"/>
      <c r="E8" s="409"/>
      <c r="F8" s="409"/>
      <c r="G8" s="409"/>
      <c r="H8" s="409"/>
    </row>
    <row r="9" spans="1:15" customFormat="1" ht="13.5" customHeight="1">
      <c r="B9" s="420"/>
      <c r="C9" s="420"/>
      <c r="D9" s="421"/>
      <c r="E9" s="421"/>
      <c r="F9" s="421"/>
      <c r="G9" s="211"/>
      <c r="H9" s="211"/>
    </row>
    <row r="10" spans="1:15" ht="16.5" customHeight="1">
      <c r="A10" s="17" t="s">
        <v>110</v>
      </c>
    </row>
    <row r="11" spans="1:15" ht="16.5" customHeight="1">
      <c r="A11" s="15" t="s">
        <v>84</v>
      </c>
      <c r="B11" s="14" t="s">
        <v>335</v>
      </c>
    </row>
    <row r="12" spans="1:15" ht="16.5" customHeight="1">
      <c r="A12" s="15" t="s">
        <v>85</v>
      </c>
      <c r="B12" s="14" t="s">
        <v>344</v>
      </c>
    </row>
    <row r="13" spans="1:15" ht="16.5" customHeight="1">
      <c r="A13" s="15" t="s">
        <v>86</v>
      </c>
      <c r="B13" s="14" t="s">
        <v>334</v>
      </c>
    </row>
    <row r="14" spans="1:15" ht="16.5" customHeight="1">
      <c r="A14" s="15" t="s">
        <v>87</v>
      </c>
      <c r="B14" s="14" t="s">
        <v>97</v>
      </c>
    </row>
    <row r="15" spans="1:15" ht="16.5" customHeight="1">
      <c r="A15" s="15" t="s">
        <v>219</v>
      </c>
      <c r="B15" s="14" t="s">
        <v>116</v>
      </c>
    </row>
    <row r="16" spans="1:15" ht="16.5" customHeight="1">
      <c r="A16" s="15" t="s">
        <v>111</v>
      </c>
      <c r="B16" s="367" t="s">
        <v>157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</row>
    <row r="17" spans="1:15" ht="16.5" customHeight="1">
      <c r="A17" s="15" t="s">
        <v>156</v>
      </c>
      <c r="B17" s="369" t="s">
        <v>220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</row>
    <row r="18" spans="1:15" ht="16.5" customHeight="1">
      <c r="A18" s="15" t="s">
        <v>246</v>
      </c>
      <c r="B18" s="14" t="s">
        <v>167</v>
      </c>
    </row>
    <row r="19" spans="1:15" ht="16.5" customHeight="1">
      <c r="A19" s="15" t="s">
        <v>342</v>
      </c>
      <c r="B19" s="14" t="s">
        <v>109</v>
      </c>
    </row>
    <row r="20" spans="1:15" ht="16.5" customHeight="1">
      <c r="A20" s="15" t="s">
        <v>343</v>
      </c>
      <c r="B20" s="14" t="s">
        <v>247</v>
      </c>
    </row>
    <row r="21" spans="1:15" ht="16.5" customHeight="1">
      <c r="A21" s="14" t="s">
        <v>90</v>
      </c>
    </row>
    <row r="22" spans="1:15" ht="16.5" customHeight="1">
      <c r="A22" s="17" t="s">
        <v>218</v>
      </c>
    </row>
    <row r="23" spans="1:15" ht="16.5" customHeight="1">
      <c r="A23" s="16" t="s">
        <v>168</v>
      </c>
      <c r="B23" s="14" t="s">
        <v>142</v>
      </c>
    </row>
    <row r="24" spans="1:15" ht="16.5" customHeight="1">
      <c r="A24" s="17" t="s">
        <v>91</v>
      </c>
    </row>
    <row r="25" spans="1:15" ht="16.5" customHeight="1">
      <c r="A25" s="16" t="s">
        <v>83</v>
      </c>
      <c r="B25" s="14" t="s">
        <v>104</v>
      </c>
    </row>
    <row r="26" spans="1:15" ht="16.5" customHeight="1">
      <c r="A26" s="16" t="s">
        <v>168</v>
      </c>
      <c r="B26" s="14" t="s">
        <v>235</v>
      </c>
    </row>
    <row r="27" spans="1:15" ht="16.5" customHeight="1">
      <c r="A27" s="16" t="s">
        <v>168</v>
      </c>
      <c r="B27" s="14" t="s">
        <v>103</v>
      </c>
    </row>
    <row r="28" spans="1:15" ht="16.5" customHeight="1">
      <c r="A28" s="16" t="s">
        <v>168</v>
      </c>
      <c r="B28" s="14" t="s">
        <v>169</v>
      </c>
    </row>
    <row r="29" spans="1:15" ht="16.5" customHeight="1">
      <c r="A29" s="16" t="s">
        <v>168</v>
      </c>
      <c r="B29" s="14" t="s">
        <v>170</v>
      </c>
    </row>
    <row r="30" spans="1:15" ht="16.5" customHeight="1">
      <c r="A30" s="16" t="s">
        <v>168</v>
      </c>
      <c r="B30" s="21" t="s">
        <v>106</v>
      </c>
      <c r="C30" s="21"/>
      <c r="D30" s="21"/>
      <c r="E30" s="21"/>
      <c r="F30" s="21"/>
      <c r="G30" s="19"/>
      <c r="H30" s="19"/>
      <c r="I30" s="19"/>
      <c r="J30" s="19"/>
      <c r="K30" s="19"/>
      <c r="L30" s="19"/>
    </row>
    <row r="31" spans="1:15" ht="16.5" customHeight="1">
      <c r="A31" s="16" t="s">
        <v>168</v>
      </c>
      <c r="B31" s="19"/>
      <c r="C31" s="19" t="s">
        <v>143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5" ht="16.5" customHeight="1">
      <c r="A32" s="16" t="s">
        <v>172</v>
      </c>
      <c r="B32" s="19"/>
      <c r="C32" s="42" t="s">
        <v>113</v>
      </c>
      <c r="D32" s="19"/>
      <c r="E32" s="22" t="s">
        <v>82</v>
      </c>
      <c r="F32" s="22" t="s">
        <v>171</v>
      </c>
      <c r="G32" s="22">
        <v>54.23</v>
      </c>
      <c r="H32" s="19"/>
      <c r="I32" s="19"/>
      <c r="J32" s="19"/>
      <c r="K32" s="19"/>
      <c r="L32" s="19"/>
    </row>
    <row r="33" spans="1:14" ht="16.5" customHeight="1" thickBot="1">
      <c r="A33" s="16" t="s">
        <v>172</v>
      </c>
      <c r="B33" s="19"/>
      <c r="C33" s="42" t="s">
        <v>114</v>
      </c>
      <c r="D33" s="19"/>
      <c r="E33" s="22" t="s">
        <v>107</v>
      </c>
      <c r="F33" s="22" t="s">
        <v>171</v>
      </c>
      <c r="G33" s="22" t="s">
        <v>173</v>
      </c>
      <c r="H33" s="19"/>
      <c r="I33" s="19"/>
      <c r="J33" s="19"/>
      <c r="K33" s="19"/>
      <c r="L33" s="19"/>
    </row>
    <row r="34" spans="1:14" ht="16.5" customHeight="1">
      <c r="A34" s="16" t="s">
        <v>172</v>
      </c>
      <c r="B34" s="19"/>
      <c r="C34" s="42"/>
      <c r="D34" s="43" t="s">
        <v>112</v>
      </c>
      <c r="E34" s="44"/>
      <c r="F34" s="44"/>
      <c r="G34" s="44"/>
      <c r="H34" s="45"/>
      <c r="I34" s="19"/>
      <c r="J34" s="46"/>
      <c r="K34" s="46"/>
      <c r="L34" s="40"/>
      <c r="M34" s="20"/>
      <c r="N34" s="8"/>
    </row>
    <row r="35" spans="1:14" ht="16.5" customHeight="1">
      <c r="A35" s="16" t="s">
        <v>172</v>
      </c>
      <c r="B35" s="19"/>
      <c r="C35" s="42"/>
      <c r="D35" s="47" t="s">
        <v>96</v>
      </c>
      <c r="E35" s="48"/>
      <c r="F35" s="48"/>
      <c r="G35" s="48"/>
      <c r="H35" s="49"/>
      <c r="I35" s="19"/>
      <c r="J35" s="46"/>
      <c r="K35" s="46"/>
      <c r="L35" s="40"/>
      <c r="M35" s="20"/>
      <c r="N35" s="8"/>
    </row>
    <row r="36" spans="1:14" ht="16.5" customHeight="1" thickBot="1">
      <c r="A36" s="16" t="s">
        <v>175</v>
      </c>
      <c r="B36" s="19"/>
      <c r="C36" s="42"/>
      <c r="D36" s="50" t="s">
        <v>45</v>
      </c>
      <c r="E36" s="51" t="s">
        <v>95</v>
      </c>
      <c r="F36" s="52" t="s">
        <v>174</v>
      </c>
      <c r="G36" s="53">
        <v>12</v>
      </c>
      <c r="H36" s="54"/>
      <c r="I36" s="19"/>
      <c r="J36" s="46"/>
      <c r="K36" s="46"/>
      <c r="L36" s="40"/>
      <c r="M36" s="20"/>
      <c r="N36" s="8"/>
    </row>
    <row r="37" spans="1:14" ht="16.5" customHeight="1">
      <c r="A37" s="16" t="s">
        <v>175</v>
      </c>
      <c r="B37" s="19"/>
      <c r="C37" s="19" t="s">
        <v>144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4" ht="16.5" customHeight="1">
      <c r="A38" s="16" t="s">
        <v>175</v>
      </c>
      <c r="B38" s="19"/>
      <c r="C38" s="42" t="s">
        <v>115</v>
      </c>
      <c r="D38" s="19"/>
      <c r="E38" s="22" t="s">
        <v>176</v>
      </c>
      <c r="F38" s="22" t="s">
        <v>174</v>
      </c>
      <c r="G38" s="22" t="s">
        <v>177</v>
      </c>
      <c r="H38" s="19"/>
      <c r="I38" s="19"/>
      <c r="J38" s="19"/>
      <c r="K38" s="19"/>
      <c r="L38" s="19"/>
    </row>
    <row r="39" spans="1:14" ht="16.5" customHeight="1">
      <c r="A39" s="16" t="s">
        <v>175</v>
      </c>
      <c r="B39" s="19"/>
      <c r="C39" s="88" t="s">
        <v>102</v>
      </c>
      <c r="D39" s="19"/>
      <c r="E39" s="22"/>
      <c r="F39" s="22"/>
      <c r="G39" s="22"/>
      <c r="H39" s="19"/>
      <c r="I39" s="19"/>
      <c r="J39" s="19"/>
      <c r="K39" s="19"/>
      <c r="L39" s="19"/>
    </row>
    <row r="40" spans="1:14" ht="16.5" customHeight="1">
      <c r="A40" s="16" t="s">
        <v>175</v>
      </c>
      <c r="B40" s="14" t="s">
        <v>100</v>
      </c>
    </row>
    <row r="41" spans="1:14" ht="16.5" customHeight="1">
      <c r="A41" s="17" t="s">
        <v>197</v>
      </c>
    </row>
    <row r="42" spans="1:14" ht="16.5" customHeight="1">
      <c r="A42" s="16" t="s">
        <v>175</v>
      </c>
      <c r="B42" s="14" t="s">
        <v>198</v>
      </c>
    </row>
    <row r="43" spans="1:14" ht="16.5" customHeight="1">
      <c r="A43" s="16" t="s">
        <v>175</v>
      </c>
      <c r="B43" s="14" t="s">
        <v>199</v>
      </c>
    </row>
    <row r="44" spans="1:14" ht="16.5" customHeight="1">
      <c r="A44" s="17" t="s">
        <v>238</v>
      </c>
    </row>
    <row r="45" spans="1:14" ht="16.5" customHeight="1">
      <c r="A45" s="16" t="s">
        <v>175</v>
      </c>
      <c r="B45" s="14" t="s">
        <v>204</v>
      </c>
    </row>
    <row r="46" spans="1:14" ht="16.5" customHeight="1">
      <c r="A46" s="16" t="s">
        <v>175</v>
      </c>
      <c r="B46" s="14" t="s">
        <v>239</v>
      </c>
    </row>
    <row r="47" spans="1:14" ht="16.5" customHeight="1">
      <c r="A47" s="223" t="s">
        <v>248</v>
      </c>
    </row>
    <row r="48" spans="1:14" ht="16.5" customHeight="1">
      <c r="A48" s="16" t="s">
        <v>175</v>
      </c>
      <c r="B48" s="14" t="s">
        <v>240</v>
      </c>
    </row>
    <row r="49" spans="1:27" ht="16.5" customHeight="1">
      <c r="A49" s="217" t="s">
        <v>241</v>
      </c>
    </row>
    <row r="50" spans="1:27" ht="16.5" customHeight="1">
      <c r="A50" s="16" t="s">
        <v>83</v>
      </c>
      <c r="B50" s="14" t="s">
        <v>242</v>
      </c>
    </row>
    <row r="51" spans="1:27" ht="16.5" customHeight="1">
      <c r="A51" s="17" t="s">
        <v>243</v>
      </c>
    </row>
    <row r="52" spans="1:27" ht="16.5" customHeight="1">
      <c r="A52" s="16" t="s">
        <v>175</v>
      </c>
      <c r="B52" s="14" t="s">
        <v>345</v>
      </c>
    </row>
    <row r="53" spans="1:27" ht="16.5" customHeight="1" thickBot="1">
      <c r="A53" s="16" t="s">
        <v>178</v>
      </c>
      <c r="B53" s="14" t="s">
        <v>98</v>
      </c>
    </row>
    <row r="54" spans="1:27" ht="31.15" customHeight="1" thickBot="1">
      <c r="A54" s="17" t="s">
        <v>244</v>
      </c>
      <c r="F54" s="426" t="s">
        <v>377</v>
      </c>
      <c r="G54" s="427"/>
      <c r="H54" s="427"/>
      <c r="I54" s="427"/>
      <c r="J54" s="427"/>
      <c r="K54" s="427"/>
      <c r="L54" s="428"/>
    </row>
    <row r="55" spans="1:27" ht="16.5" customHeight="1">
      <c r="A55" s="16" t="s">
        <v>83</v>
      </c>
      <c r="B55" s="14" t="s">
        <v>222</v>
      </c>
    </row>
    <row r="56" spans="1:27" ht="16.5" customHeight="1">
      <c r="A56" s="16" t="s">
        <v>83</v>
      </c>
      <c r="B56" s="14" t="s">
        <v>223</v>
      </c>
    </row>
    <row r="57" spans="1:27" s="138" customFormat="1" ht="16.5" customHeight="1">
      <c r="B57" s="14" t="s">
        <v>221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38" customFormat="1" ht="16.5" customHeight="1">
      <c r="A58" s="139" t="s">
        <v>256</v>
      </c>
    </row>
    <row r="59" spans="1:27" s="138" customFormat="1" ht="16.5" customHeight="1">
      <c r="A59" s="137" t="s">
        <v>245</v>
      </c>
      <c r="M59" s="224"/>
    </row>
    <row r="60" spans="1:27" s="138" customFormat="1" ht="16.5" customHeight="1">
      <c r="A60" s="139" t="s">
        <v>256</v>
      </c>
      <c r="B60" s="138" t="s">
        <v>179</v>
      </c>
    </row>
    <row r="61" spans="1:27" ht="16.5" customHeight="1">
      <c r="A61" s="17" t="s">
        <v>180</v>
      </c>
      <c r="B61" s="138"/>
      <c r="C61" s="400" t="s">
        <v>379</v>
      </c>
      <c r="D61" s="400"/>
      <c r="E61" s="400"/>
      <c r="F61" s="400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</row>
    <row r="62" spans="1:27" ht="16.5" customHeight="1">
      <c r="A62" s="16" t="s">
        <v>83</v>
      </c>
    </row>
    <row r="63" spans="1:27" ht="16.5" customHeight="1">
      <c r="A63" s="16" t="s">
        <v>83</v>
      </c>
      <c r="B63" s="99" t="s">
        <v>229</v>
      </c>
    </row>
    <row r="64" spans="1:27" ht="16.5" customHeight="1">
      <c r="A64" s="16" t="s">
        <v>83</v>
      </c>
      <c r="B64" s="218" t="s">
        <v>230</v>
      </c>
    </row>
    <row r="65" spans="1:10" ht="16.5" customHeight="1">
      <c r="A65" s="16" t="s">
        <v>83</v>
      </c>
    </row>
    <row r="66" spans="1:10" ht="16.5" customHeight="1">
      <c r="A66" s="16" t="s">
        <v>83</v>
      </c>
      <c r="C66" s="100" t="s">
        <v>92</v>
      </c>
    </row>
    <row r="67" spans="1:10" ht="16.5" customHeight="1">
      <c r="A67" s="16" t="s">
        <v>83</v>
      </c>
      <c r="C67" s="422" t="s">
        <v>368</v>
      </c>
      <c r="D67" s="423"/>
      <c r="E67" s="423"/>
      <c r="F67" s="423"/>
      <c r="G67" s="423"/>
      <c r="H67" s="423"/>
      <c r="I67" s="423"/>
      <c r="J67" s="423"/>
    </row>
    <row r="68" spans="1:10" ht="16.5" customHeight="1">
      <c r="A68" s="16" t="s">
        <v>83</v>
      </c>
      <c r="C68" s="423"/>
      <c r="D68" s="423"/>
      <c r="E68" s="423"/>
      <c r="F68" s="423"/>
      <c r="G68" s="423"/>
      <c r="H68" s="423"/>
      <c r="I68" s="423"/>
      <c r="J68" s="423"/>
    </row>
    <row r="69" spans="1:10" ht="16.5" customHeight="1">
      <c r="A69" s="16" t="s">
        <v>83</v>
      </c>
      <c r="C69" s="423"/>
      <c r="D69" s="423"/>
      <c r="E69" s="423"/>
      <c r="F69" s="423"/>
      <c r="G69" s="423"/>
      <c r="H69" s="423"/>
      <c r="I69" s="423"/>
      <c r="J69" s="423"/>
    </row>
    <row r="70" spans="1:10" ht="16.5" customHeight="1">
      <c r="A70" s="17" t="s">
        <v>181</v>
      </c>
    </row>
    <row r="71" spans="1:10" ht="16.5" customHeight="1"/>
    <row r="72" spans="1:10" ht="16.5" customHeight="1" thickBot="1"/>
    <row r="73" spans="1:10" ht="16.5" customHeight="1">
      <c r="B73" s="89" t="s">
        <v>93</v>
      </c>
      <c r="C73" s="90"/>
      <c r="D73" s="91"/>
      <c r="E73" s="90"/>
      <c r="F73" s="90"/>
      <c r="G73" s="90"/>
      <c r="H73" s="90"/>
      <c r="I73" s="90"/>
      <c r="J73" s="92"/>
    </row>
    <row r="74" spans="1:10" ht="25.15" customHeight="1">
      <c r="B74" s="93"/>
      <c r="D74" s="94"/>
      <c r="E74" s="94"/>
      <c r="F74" s="94"/>
      <c r="G74" s="94"/>
      <c r="H74" s="94"/>
      <c r="I74" s="94"/>
      <c r="J74" s="95"/>
    </row>
    <row r="75" spans="1:10" ht="40.9" customHeight="1">
      <c r="B75" s="93"/>
      <c r="C75" s="209" t="s">
        <v>257</v>
      </c>
      <c r="D75" s="407" t="s">
        <v>258</v>
      </c>
      <c r="E75" s="407"/>
      <c r="F75" s="407"/>
      <c r="G75" s="407"/>
      <c r="H75" s="407"/>
      <c r="I75" s="94"/>
      <c r="J75" s="95"/>
    </row>
    <row r="76" spans="1:10" ht="16.5" customHeight="1">
      <c r="B76" s="93"/>
      <c r="C76" s="192"/>
      <c r="D76" s="94"/>
      <c r="E76" s="94"/>
      <c r="F76" s="94"/>
      <c r="G76" s="94"/>
      <c r="H76" s="94"/>
      <c r="I76" s="94"/>
      <c r="J76" s="95"/>
    </row>
    <row r="77" spans="1:10" ht="16.5" customHeight="1" thickBot="1">
      <c r="B77" s="96"/>
      <c r="C77" s="97"/>
      <c r="D77" s="97"/>
      <c r="E77" s="97"/>
      <c r="F77" s="97"/>
      <c r="G77" s="97"/>
      <c r="H77" s="97"/>
      <c r="I77" s="97"/>
      <c r="J77" s="98"/>
    </row>
  </sheetData>
  <sheetProtection selectLockedCells="1" selectUnlockedCells="1"/>
  <mergeCells count="14">
    <mergeCell ref="D75:H75"/>
    <mergeCell ref="A1:N1"/>
    <mergeCell ref="B8:H8"/>
    <mergeCell ref="C5:H5"/>
    <mergeCell ref="J3:L5"/>
    <mergeCell ref="B9:C9"/>
    <mergeCell ref="D9:F9"/>
    <mergeCell ref="C67:J69"/>
    <mergeCell ref="C3:I3"/>
    <mergeCell ref="F54:L54"/>
    <mergeCell ref="C4:E4"/>
    <mergeCell ref="F4:H4"/>
    <mergeCell ref="C7:E7"/>
    <mergeCell ref="G7:H7"/>
  </mergeCells>
  <phoneticPr fontId="2"/>
  <hyperlinks>
    <hyperlink ref="D73" r:id="rId1" display="toiawase.nagoya@gmail.com"/>
  </hyperlinks>
  <pageMargins left="0.7" right="0.7" top="0.75" bottom="0.75" header="0.3" footer="0.3"/>
  <pageSetup paperSize="9" scale="55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"/>
  <sheetViews>
    <sheetView workbookViewId="0"/>
  </sheetViews>
  <sheetFormatPr defaultRowHeight="13.5"/>
  <sheetData/>
  <sheetProtection selectLockedCells="1" selectUnlockedCells="1"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R51"/>
  <sheetViews>
    <sheetView topLeftCell="A10" workbookViewId="0">
      <selection activeCell="N23" sqref="N23"/>
    </sheetView>
  </sheetViews>
  <sheetFormatPr defaultColWidth="8.875" defaultRowHeight="13.5"/>
  <cols>
    <col min="1" max="1" width="20.875" customWidth="1"/>
    <col min="2" max="2" width="5.125" bestFit="1" customWidth="1"/>
    <col min="3" max="3" width="5.875" bestFit="1" customWidth="1"/>
    <col min="4" max="4" width="3.875" customWidth="1"/>
    <col min="5" max="5" width="13.875" bestFit="1" customWidth="1"/>
    <col min="6" max="6" width="5.125" bestFit="1" customWidth="1"/>
    <col min="7" max="7" width="5.875" bestFit="1" customWidth="1"/>
    <col min="8" max="8" width="3.875" customWidth="1"/>
    <col min="9" max="9" width="11.125" bestFit="1" customWidth="1"/>
    <col min="10" max="10" width="5.125" bestFit="1" customWidth="1"/>
    <col min="11" max="11" width="5.875" bestFit="1" customWidth="1"/>
    <col min="12" max="12" width="3.875" customWidth="1"/>
    <col min="13" max="13" width="2.875" bestFit="1" customWidth="1"/>
    <col min="14" max="14" width="31.5" bestFit="1" customWidth="1"/>
    <col min="15" max="15" width="27.125" bestFit="1" customWidth="1"/>
  </cols>
  <sheetData>
    <row r="1" spans="1:18">
      <c r="A1" s="773" t="s">
        <v>134</v>
      </c>
      <c r="B1" s="773"/>
      <c r="C1" s="773"/>
      <c r="E1" s="773" t="s">
        <v>135</v>
      </c>
      <c r="F1" s="773"/>
      <c r="G1" s="773"/>
      <c r="I1" s="773" t="s">
        <v>148</v>
      </c>
      <c r="J1" s="773"/>
      <c r="K1" s="773"/>
      <c r="O1" s="84"/>
    </row>
    <row r="2" spans="1:18">
      <c r="A2" s="773" t="s">
        <v>119</v>
      </c>
      <c r="B2" s="226" t="s">
        <v>119</v>
      </c>
      <c r="C2" s="226" t="s">
        <v>136</v>
      </c>
      <c r="E2" s="773" t="s">
        <v>119</v>
      </c>
      <c r="F2" s="226" t="s">
        <v>119</v>
      </c>
      <c r="G2" s="226" t="s">
        <v>136</v>
      </c>
      <c r="I2" s="773" t="s">
        <v>119</v>
      </c>
      <c r="J2" s="226" t="s">
        <v>119</v>
      </c>
      <c r="K2" s="226" t="s">
        <v>136</v>
      </c>
      <c r="N2" s="773" t="s">
        <v>165</v>
      </c>
      <c r="O2" s="773"/>
      <c r="R2" s="33"/>
    </row>
    <row r="3" spans="1:18" ht="14.25" thickBot="1">
      <c r="A3" s="773"/>
      <c r="B3" s="226" t="s">
        <v>253</v>
      </c>
      <c r="C3" s="226" t="s">
        <v>254</v>
      </c>
      <c r="E3" s="773"/>
      <c r="F3" s="226" t="s">
        <v>255</v>
      </c>
      <c r="G3" s="226" t="s">
        <v>254</v>
      </c>
      <c r="I3" s="773"/>
      <c r="J3" s="226" t="s">
        <v>225</v>
      </c>
      <c r="K3" s="226" t="s">
        <v>254</v>
      </c>
      <c r="N3" s="84"/>
      <c r="O3" s="84"/>
      <c r="R3" s="33"/>
    </row>
    <row r="4" spans="1:18">
      <c r="A4" s="33" t="s">
        <v>350</v>
      </c>
      <c r="B4" s="41">
        <v>28</v>
      </c>
      <c r="C4" s="395">
        <v>2</v>
      </c>
      <c r="E4" s="33" t="s">
        <v>356</v>
      </c>
      <c r="F4" s="41">
        <v>33</v>
      </c>
      <c r="G4">
        <v>2</v>
      </c>
      <c r="I4" t="s">
        <v>346</v>
      </c>
      <c r="J4" s="41">
        <v>44</v>
      </c>
      <c r="K4">
        <v>2</v>
      </c>
      <c r="M4" s="770" t="s">
        <v>162</v>
      </c>
      <c r="N4" s="121" t="s">
        <v>350</v>
      </c>
      <c r="O4" s="85" t="s">
        <v>350</v>
      </c>
      <c r="R4" s="33"/>
    </row>
    <row r="5" spans="1:18">
      <c r="A5" s="33" t="s">
        <v>351</v>
      </c>
      <c r="B5" s="41">
        <v>29</v>
      </c>
      <c r="C5" s="395">
        <v>2</v>
      </c>
      <c r="E5" s="395" t="s">
        <v>382</v>
      </c>
      <c r="F5" s="41">
        <v>34</v>
      </c>
      <c r="G5" s="395">
        <v>2</v>
      </c>
      <c r="I5" t="s">
        <v>347</v>
      </c>
      <c r="J5" s="41">
        <v>45</v>
      </c>
      <c r="K5">
        <v>2</v>
      </c>
      <c r="M5" s="771"/>
      <c r="N5" s="33" t="s">
        <v>351</v>
      </c>
      <c r="O5" s="86" t="s">
        <v>351</v>
      </c>
      <c r="R5" s="33"/>
    </row>
    <row r="6" spans="1:18">
      <c r="A6" s="395"/>
      <c r="B6" s="41">
        <v>30</v>
      </c>
      <c r="C6" s="395">
        <v>2</v>
      </c>
      <c r="E6" t="s">
        <v>357</v>
      </c>
      <c r="F6" s="41">
        <v>35</v>
      </c>
      <c r="G6" s="395">
        <v>2</v>
      </c>
      <c r="I6" t="s">
        <v>348</v>
      </c>
      <c r="J6" s="41">
        <v>46</v>
      </c>
      <c r="K6">
        <v>2</v>
      </c>
      <c r="M6" s="771"/>
      <c r="N6" s="33"/>
      <c r="O6" s="86"/>
      <c r="R6" s="33"/>
    </row>
    <row r="7" spans="1:18">
      <c r="A7" s="395" t="s">
        <v>352</v>
      </c>
      <c r="B7" s="41">
        <v>31</v>
      </c>
      <c r="C7" s="395">
        <v>0</v>
      </c>
      <c r="E7" t="s">
        <v>358</v>
      </c>
      <c r="F7" s="41">
        <v>36</v>
      </c>
      <c r="G7">
        <v>0</v>
      </c>
      <c r="I7" t="s">
        <v>349</v>
      </c>
      <c r="J7" s="41">
        <v>47</v>
      </c>
      <c r="K7">
        <v>2</v>
      </c>
      <c r="M7" s="771"/>
      <c r="N7" s="33" t="s">
        <v>352</v>
      </c>
      <c r="O7" s="86" t="s">
        <v>352</v>
      </c>
      <c r="R7" s="33"/>
    </row>
    <row r="8" spans="1:18">
      <c r="A8" s="395" t="s">
        <v>367</v>
      </c>
      <c r="B8" s="41">
        <v>32</v>
      </c>
      <c r="C8" s="395">
        <v>0</v>
      </c>
      <c r="F8" s="41"/>
      <c r="M8" s="771"/>
      <c r="N8" s="33" t="s">
        <v>369</v>
      </c>
      <c r="O8" s="86" t="s">
        <v>369</v>
      </c>
      <c r="R8" s="33"/>
    </row>
    <row r="9" spans="1:18">
      <c r="A9" s="395"/>
      <c r="B9" s="41"/>
      <c r="C9" s="395"/>
      <c r="E9" t="s">
        <v>359</v>
      </c>
      <c r="F9" s="41">
        <v>48</v>
      </c>
      <c r="G9">
        <v>0</v>
      </c>
      <c r="M9" s="771"/>
      <c r="N9" s="33"/>
      <c r="O9" s="86"/>
      <c r="R9" s="33"/>
    </row>
    <row r="10" spans="1:18">
      <c r="A10" s="33" t="s">
        <v>354</v>
      </c>
      <c r="B10" s="41">
        <v>37</v>
      </c>
      <c r="C10" s="395">
        <v>0</v>
      </c>
      <c r="E10" t="s">
        <v>360</v>
      </c>
      <c r="F10" s="41">
        <v>39</v>
      </c>
      <c r="G10">
        <v>0</v>
      </c>
      <c r="M10" s="771"/>
      <c r="N10" s="33" t="s">
        <v>354</v>
      </c>
      <c r="O10" s="86" t="s">
        <v>354</v>
      </c>
      <c r="R10" s="33"/>
    </row>
    <row r="11" spans="1:18">
      <c r="A11" t="s">
        <v>355</v>
      </c>
      <c r="B11" s="41">
        <v>38</v>
      </c>
      <c r="C11">
        <v>0</v>
      </c>
      <c r="F11" s="41"/>
      <c r="M11" s="771"/>
      <c r="N11" s="33" t="s">
        <v>355</v>
      </c>
      <c r="O11" s="86" t="s">
        <v>355</v>
      </c>
      <c r="R11" s="33"/>
    </row>
    <row r="12" spans="1:18">
      <c r="A12" s="33"/>
      <c r="B12" s="41"/>
      <c r="C12" s="395"/>
      <c r="F12" s="41"/>
      <c r="M12" s="771"/>
      <c r="N12" s="33"/>
      <c r="O12" s="86"/>
      <c r="R12" s="33"/>
    </row>
    <row r="13" spans="1:18">
      <c r="A13" s="33"/>
      <c r="B13" s="41"/>
      <c r="F13" s="41"/>
      <c r="M13" s="771"/>
      <c r="N13" s="33"/>
      <c r="O13" s="86"/>
    </row>
    <row r="14" spans="1:18">
      <c r="A14" s="33"/>
      <c r="B14" s="41"/>
      <c r="F14" s="41"/>
      <c r="M14" s="771"/>
      <c r="N14" s="33"/>
      <c r="O14" s="86"/>
    </row>
    <row r="15" spans="1:18">
      <c r="A15" s="33"/>
      <c r="B15" s="41"/>
      <c r="F15" s="41"/>
      <c r="M15" s="771"/>
      <c r="N15" s="33"/>
      <c r="O15" s="86"/>
      <c r="R15" s="33"/>
    </row>
    <row r="16" spans="1:18">
      <c r="A16" s="33"/>
      <c r="B16" s="41"/>
      <c r="F16" s="41"/>
      <c r="M16" s="771"/>
      <c r="N16" s="33"/>
      <c r="O16" s="86"/>
      <c r="R16" s="33"/>
    </row>
    <row r="17" spans="1:18">
      <c r="A17" s="33"/>
      <c r="B17" s="41"/>
      <c r="F17" s="41"/>
      <c r="M17" s="771"/>
      <c r="N17" s="33"/>
      <c r="O17" s="86"/>
      <c r="R17" s="33"/>
    </row>
    <row r="18" spans="1:18">
      <c r="A18" s="33"/>
      <c r="B18" s="41"/>
      <c r="F18" s="41"/>
      <c r="M18" s="771"/>
      <c r="N18" s="33"/>
      <c r="O18" s="86"/>
      <c r="R18" s="33"/>
    </row>
    <row r="19" spans="1:18">
      <c r="A19" s="33"/>
      <c r="B19" s="41"/>
      <c r="E19" s="247"/>
      <c r="F19" s="41"/>
      <c r="M19" s="771"/>
      <c r="N19" s="33"/>
      <c r="O19" s="86"/>
      <c r="R19" s="33"/>
    </row>
    <row r="20" spans="1:18">
      <c r="A20" s="33"/>
      <c r="B20" s="41"/>
      <c r="E20" s="247"/>
      <c r="F20" s="41"/>
      <c r="M20" s="771"/>
      <c r="N20" s="191"/>
      <c r="O20" s="86"/>
      <c r="R20" s="33"/>
    </row>
    <row r="21" spans="1:18">
      <c r="A21" s="33"/>
      <c r="B21" s="41"/>
      <c r="E21" s="247"/>
      <c r="F21" s="41"/>
      <c r="M21" s="771"/>
      <c r="N21" s="33"/>
      <c r="O21" s="86"/>
      <c r="R21" s="33"/>
    </row>
    <row r="22" spans="1:18">
      <c r="A22" s="33"/>
      <c r="B22" s="41"/>
      <c r="E22" s="247"/>
      <c r="F22" s="41"/>
      <c r="M22" s="771"/>
      <c r="N22" s="33"/>
      <c r="O22" s="86"/>
      <c r="R22" s="33"/>
    </row>
    <row r="23" spans="1:18">
      <c r="A23" s="33"/>
      <c r="B23" s="41"/>
      <c r="F23" s="41"/>
      <c r="M23" s="771"/>
      <c r="N23" s="33"/>
      <c r="O23" s="86"/>
      <c r="R23" s="33"/>
    </row>
    <row r="24" spans="1:18">
      <c r="A24" s="33"/>
      <c r="B24" s="41"/>
      <c r="F24" s="41"/>
      <c r="M24" s="771"/>
      <c r="N24" s="33"/>
      <c r="O24" s="86"/>
      <c r="R24" s="33"/>
    </row>
    <row r="25" spans="1:18">
      <c r="F25" s="41"/>
      <c r="M25" s="771"/>
      <c r="N25" s="33"/>
      <c r="O25" s="86"/>
      <c r="R25" s="33"/>
    </row>
    <row r="26" spans="1:18">
      <c r="F26" s="41"/>
      <c r="M26" s="771"/>
      <c r="N26" s="33"/>
      <c r="O26" s="86"/>
      <c r="R26" s="33"/>
    </row>
    <row r="27" spans="1:18">
      <c r="F27" s="41"/>
      <c r="M27" s="771"/>
      <c r="N27" s="33"/>
      <c r="O27" s="86"/>
      <c r="R27" s="33"/>
    </row>
    <row r="28" spans="1:18">
      <c r="M28" s="771"/>
      <c r="N28" s="33"/>
      <c r="O28" s="86"/>
      <c r="R28" s="33"/>
    </row>
    <row r="29" spans="1:18">
      <c r="M29" s="771"/>
      <c r="N29" s="33"/>
      <c r="O29" s="86"/>
      <c r="R29" s="33"/>
    </row>
    <row r="30" spans="1:18">
      <c r="M30" s="124"/>
      <c r="N30" s="125"/>
      <c r="O30" s="126"/>
    </row>
    <row r="31" spans="1:18">
      <c r="M31" s="771" t="s">
        <v>163</v>
      </c>
      <c r="N31" s="266" t="s">
        <v>356</v>
      </c>
      <c r="O31" s="86" t="s">
        <v>356</v>
      </c>
      <c r="R31" s="33"/>
    </row>
    <row r="32" spans="1:18">
      <c r="M32" s="771"/>
      <c r="N32" s="33" t="s">
        <v>382</v>
      </c>
      <c r="O32" s="86" t="s">
        <v>382</v>
      </c>
      <c r="R32" s="33"/>
    </row>
    <row r="33" spans="13:18">
      <c r="M33" s="771"/>
      <c r="N33" s="33" t="s">
        <v>357</v>
      </c>
      <c r="O33" s="86" t="s">
        <v>357</v>
      </c>
      <c r="R33" s="33"/>
    </row>
    <row r="34" spans="13:18">
      <c r="M34" s="771"/>
      <c r="N34" s="33" t="s">
        <v>358</v>
      </c>
      <c r="O34" s="86" t="s">
        <v>358</v>
      </c>
      <c r="R34" s="33"/>
    </row>
    <row r="35" spans="13:18">
      <c r="M35" s="771"/>
      <c r="N35" s="33"/>
      <c r="O35" s="86"/>
      <c r="R35" s="33"/>
    </row>
    <row r="36" spans="13:18">
      <c r="M36" s="771"/>
      <c r="N36" s="33" t="s">
        <v>359</v>
      </c>
      <c r="O36" s="86" t="s">
        <v>359</v>
      </c>
      <c r="R36" s="33"/>
    </row>
    <row r="37" spans="13:18">
      <c r="M37" s="771"/>
      <c r="N37" s="33" t="s">
        <v>360</v>
      </c>
      <c r="O37" s="86" t="s">
        <v>360</v>
      </c>
      <c r="R37" s="33"/>
    </row>
    <row r="38" spans="13:18">
      <c r="M38" s="771"/>
      <c r="N38" s="33"/>
      <c r="O38" s="86"/>
      <c r="R38" s="33"/>
    </row>
    <row r="39" spans="13:18">
      <c r="M39" s="771"/>
      <c r="N39" s="33"/>
      <c r="O39" s="86"/>
      <c r="R39" s="33"/>
    </row>
    <row r="40" spans="13:18">
      <c r="M40" s="771"/>
      <c r="N40" s="33"/>
      <c r="O40" s="86"/>
      <c r="R40" s="33"/>
    </row>
    <row r="41" spans="13:18">
      <c r="M41" s="771"/>
      <c r="N41" s="33"/>
      <c r="O41" s="86"/>
      <c r="R41" s="33"/>
    </row>
    <row r="42" spans="13:18">
      <c r="M42" s="771"/>
      <c r="N42" s="33"/>
      <c r="O42" s="86"/>
    </row>
    <row r="43" spans="13:18">
      <c r="M43" s="771"/>
      <c r="N43" s="33"/>
      <c r="O43" s="86"/>
    </row>
    <row r="44" spans="13:18">
      <c r="M44" s="771"/>
      <c r="N44" s="33"/>
      <c r="O44" s="86"/>
      <c r="R44" s="33"/>
    </row>
    <row r="45" spans="13:18">
      <c r="M45" s="771"/>
      <c r="N45" s="191"/>
      <c r="O45" s="86"/>
      <c r="R45" s="33"/>
    </row>
    <row r="46" spans="13:18">
      <c r="M46" s="771"/>
      <c r="N46" s="33"/>
      <c r="O46" s="86"/>
      <c r="R46" s="33"/>
    </row>
    <row r="47" spans="13:18">
      <c r="M47" s="771"/>
      <c r="N47" s="33"/>
      <c r="O47" s="86"/>
      <c r="Q47" s="33"/>
    </row>
    <row r="48" spans="13:18">
      <c r="M48" s="771"/>
      <c r="N48" s="33"/>
      <c r="O48" s="86"/>
      <c r="Q48" s="33"/>
    </row>
    <row r="49" spans="13:17">
      <c r="M49" s="771"/>
      <c r="N49" s="33"/>
      <c r="O49" s="86"/>
      <c r="Q49" s="33"/>
    </row>
    <row r="50" spans="13:17">
      <c r="M50" s="771"/>
      <c r="N50" s="33"/>
      <c r="O50" s="86"/>
      <c r="Q50" s="191"/>
    </row>
    <row r="51" spans="13:17" ht="14.25" thickBot="1">
      <c r="M51" s="772"/>
      <c r="N51" s="122"/>
      <c r="O51" s="87"/>
    </row>
  </sheetData>
  <sheetProtection sheet="1" objects="1" scenario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honeticPr fontId="42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AI42"/>
  <sheetViews>
    <sheetView workbookViewId="0">
      <selection activeCell="P3" sqref="P3"/>
    </sheetView>
  </sheetViews>
  <sheetFormatPr defaultRowHeight="13.5"/>
  <sheetData>
    <row r="1" spans="1:3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>
      <c r="A2" t="str">
        <f>IF(E2="","",I2*1000000+①団体情報入力!$D$3*1000+②選手情報入力!A10)</f>
        <v/>
      </c>
      <c r="B2" t="str">
        <f>IF(E2="","",①団体情報入力!$D$3)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>IF(E2="","","愛知")</f>
        <v/>
      </c>
      <c r="O2" t="str">
        <f>IF(E2="","",IF(②選手情報入力!I10="","",IF(I2=1,VLOOKUP(②選手情報入力!I10,種目情報!$A$4:$B$21,2,FALSE),VLOOKUP(②選手情報入力!I10,種目情報!$E$4:$F$20,2,FALSE))))</f>
        <v/>
      </c>
      <c r="P2" t="str">
        <f>IF(E2="","",IF(②選手情報入力!J10&gt;②選手情報入力!K10,②選手情報入力!J10,②選手情報入力!K10))</f>
        <v/>
      </c>
      <c r="Q2" s="33" t="str">
        <f>IF(E2="","",IF(②選手情報入力!I10="","",0))</f>
        <v/>
      </c>
      <c r="R2" t="str">
        <f>IF(E2="","",IF(②選手情報入力!I10="","",IF(I2=1,VLOOKUP(②選手情報入力!I10,種目情報!$A$4:$C$21,3,FALSE),VLOOKUP(②選手情報入力!I10,種目情報!$E$4:$G$20,3,FALSE))))</f>
        <v/>
      </c>
      <c r="S2" t="str">
        <f>IF(E2="","",IF(②選手情報入力!L10="","",IF(I2=1,VLOOKUP(②選手情報入力!L10,種目情報!$A$4:$B$241,2,FALSE),VLOOKUP(②選手情報入力!L10,種目情報!$E$4:$F$240,2,FALSE))))</f>
        <v/>
      </c>
      <c r="T2" s="250" t="str">
        <f>IF(E2="","",IF(②選手情報入力!M10&lt;②選手情報入力!N10,②選手情報入力!M10,②選手情報入力!N10))</f>
        <v/>
      </c>
      <c r="U2" s="33" t="str">
        <f>IF(E2="","",IF(②選手情報入力!L10="","",0))</f>
        <v/>
      </c>
      <c r="V2" t="str">
        <f>IF(E2="","",IF(②選手情報入力!L10="","",IF(I2=1,VLOOKUP(②選手情報入力!L10,種目情報!$A$4:$C$21,3,FALSE),VLOOKUP(②選手情報入力!L10,種目情報!$E$4:$G$20,3,FALSE))))</f>
        <v/>
      </c>
      <c r="Y2" s="33"/>
      <c r="AA2" t="str">
        <f>IF(E2="","",IF(②選手情報入力!P10="","",IF(I2=1,種目情報!$J$4,種目情報!$J$6)))</f>
        <v/>
      </c>
      <c r="AB2" t="str">
        <f>IF(E2="","",IF(②選手情報入力!P10="","",IF(I2=1,IF(②選手情報入力!$N$5="","",②選手情報入力!$N$5),IF(②選手情報入力!$N$6="","",②選手情報入力!$N$6))))</f>
        <v/>
      </c>
      <c r="AC2" t="str">
        <f>IF(E2="","",IF(②選手情報入力!P10="","",0))</f>
        <v/>
      </c>
      <c r="AD2" t="str">
        <f>IF(E2="","",IF(②選手情報入力!P10="","",2))</f>
        <v/>
      </c>
      <c r="AE2" t="str">
        <f>IF(E2="","",IF(②選手情報入力!Q10="","",IF(I2=1,種目情報!$J$5,種目情報!$J$7)))</f>
        <v/>
      </c>
      <c r="AF2" t="str">
        <f>IF(E2="","",IF(②選手情報入力!Q10="","",IF(I2=1,IF(②選手情報入力!$P$5="","",②選手情報入力!$P$5),IF(②選手情報入力!$P$6="","",②選手情報入力!$P$6))))</f>
        <v/>
      </c>
      <c r="AG2" t="str">
        <f>IF(E2="","",IF(②選手情報入力!Q10="","",0))</f>
        <v/>
      </c>
      <c r="AH2" t="str">
        <f>IF(E2="","",IF(②選手情報入力!Q10="","",2))</f>
        <v/>
      </c>
    </row>
    <row r="3" spans="1:34">
      <c r="A3" t="str">
        <f>IF(E3="","",I3*1000000+①団体情報入力!$D$3*1000+②選手情報入力!A11)</f>
        <v/>
      </c>
      <c r="B3" t="str">
        <f>IF(E3="","",①団体情報入力!$D$3)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41" si="0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41" si="1">IF(E3="","",0)</f>
        <v/>
      </c>
      <c r="M3" t="str">
        <f t="shared" ref="M3:M41" si="2">IF(E3="","","愛知")</f>
        <v/>
      </c>
      <c r="O3" t="str">
        <f>IF(E3="","",IF(②選手情報入力!I11="","",IF(I3=1,VLOOKUP(②選手情報入力!I11,種目情報!$A$4:$B$21,2,FALSE),VLOOKUP(②選手情報入力!I11,種目情報!$E$4:$F$20,2,FALSE))))</f>
        <v/>
      </c>
      <c r="P3" t="str">
        <f>IF(E3="","",IF(②選手情報入力!J11="","",②選手情報入力!J11))</f>
        <v/>
      </c>
      <c r="Q3" s="33" t="str">
        <f>IF(E3="","",IF(②選手情報入力!I11="","",0))</f>
        <v/>
      </c>
      <c r="R3" t="str">
        <f>IF(E3="","",IF(②選手情報入力!I11="","",IF(I3=1,VLOOKUP(②選手情報入力!I11,種目情報!$A$4:$C$21,3,FALSE),VLOOKUP(②選手情報入力!I11,種目情報!$E$4:$G$20,3,FALSE))))</f>
        <v/>
      </c>
      <c r="S3" t="str">
        <f>IF(E3="","",IF(②選手情報入力!L11="","",IF(I3=1,VLOOKUP(②選手情報入力!L11,種目情報!$A$4:$B$21,2,FALSE),VLOOKUP(②選手情報入力!L11,種目情報!$E$4:$F$20,2,FALSE))))</f>
        <v/>
      </c>
      <c r="T3" t="str">
        <f>IF(E3="","",IF(②選手情報入力!M11="","",②選手情報入力!M11))</f>
        <v/>
      </c>
      <c r="U3" s="33" t="str">
        <f>IF(E3="","",IF(②選手情報入力!L11="","",0))</f>
        <v/>
      </c>
      <c r="V3" t="str">
        <f>IF(E3="","",IF(②選手情報入力!L11="","",IF(I3=1,VLOOKUP(②選手情報入力!L11,種目情報!$A$4:$C$21,3,FALSE),VLOOKUP(②選手情報入力!L11,種目情報!$E$4:$G$20,3,FALSE))))</f>
        <v/>
      </c>
      <c r="Y3" s="33"/>
      <c r="AA3" t="str">
        <f>IF(E3="","",IF(②選手情報入力!P11="","",IF(I3=1,種目情報!$J$4,種目情報!$J$6)))</f>
        <v/>
      </c>
      <c r="AB3" t="str">
        <f>IF(E3="","",IF(②選手情報入力!P11="","",IF(I3=1,IF(②選手情報入力!$N$5="","",②選手情報入力!$N$5),IF(②選手情報入力!$N$6="","",②選手情報入力!$N$6))))</f>
        <v/>
      </c>
      <c r="AC3" t="str">
        <f>IF(E3="","",IF(②選手情報入力!P11="","",0))</f>
        <v/>
      </c>
      <c r="AD3" t="str">
        <f>IF(E3="","",IF(②選手情報入力!P11="","",2))</f>
        <v/>
      </c>
      <c r="AE3" t="str">
        <f>IF(E3="","",IF(②選手情報入力!Q11="","",IF(I3=1,種目情報!$J$5,種目情報!$J$7)))</f>
        <v/>
      </c>
      <c r="AF3" t="str">
        <f>IF(E3="","",IF(②選手情報入力!Q11="","",IF(I3=1,IF(②選手情報入力!$P$5="","",②選手情報入力!$P$5),IF(②選手情報入力!$P$6="","",②選手情報入力!$P$6))))</f>
        <v/>
      </c>
      <c r="AG3" t="str">
        <f>IF(E3="","",IF(②選手情報入力!Q11="","",0))</f>
        <v/>
      </c>
      <c r="AH3" t="str">
        <f>IF(E3="","",IF(②選手情報入力!Q11="","",2))</f>
        <v/>
      </c>
    </row>
    <row r="4" spans="1:34">
      <c r="A4" t="str">
        <f>IF(E4="","",I4*1000000+①団体情報入力!$D$3*1000+②選手情報入力!A12)</f>
        <v/>
      </c>
      <c r="B4" t="str">
        <f>IF(E4="","",①団体情報入力!$D$3)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0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1"/>
        <v/>
      </c>
      <c r="M4" t="str">
        <f t="shared" si="2"/>
        <v/>
      </c>
      <c r="O4" t="str">
        <f>IF(E4="","",IF(②選手情報入力!I12="","",IF(I4=1,VLOOKUP(②選手情報入力!I12,種目情報!$A$4:$B$21,2,FALSE),VLOOKUP(②選手情報入力!I12,種目情報!$E$4:$F$20,2,FALSE))))</f>
        <v/>
      </c>
      <c r="P4" t="str">
        <f>IF(E4="","",IF(②選手情報入力!J12="","",②選手情報入力!J12))</f>
        <v/>
      </c>
      <c r="Q4" s="33" t="str">
        <f>IF(E4="","",IF(②選手情報入力!I12="","",0))</f>
        <v/>
      </c>
      <c r="R4" t="str">
        <f>IF(E4="","",IF(②選手情報入力!I12="","",IF(I4=1,VLOOKUP(②選手情報入力!I12,種目情報!$A$4:$C$21,3,FALSE),VLOOKUP(②選手情報入力!I12,種目情報!$E$4:$G$20,3,FALSE))))</f>
        <v/>
      </c>
      <c r="S4" t="str">
        <f>IF(E4="","",IF(②選手情報入力!L12="","",IF(I4=1,VLOOKUP(②選手情報入力!L12,種目情報!$A$4:$B$21,2,FALSE),VLOOKUP(②選手情報入力!L12,種目情報!$E$4:$F$20,2,FALSE))))</f>
        <v/>
      </c>
      <c r="T4" t="str">
        <f>IF(E4="","",IF(②選手情報入力!M12="","",②選手情報入力!M12))</f>
        <v/>
      </c>
      <c r="U4" s="33" t="str">
        <f>IF(E4="","",IF(②選手情報入力!L12="","",0))</f>
        <v/>
      </c>
      <c r="V4" t="str">
        <f>IF(E4="","",IF(②選手情報入力!L12="","",IF(I4=1,VLOOKUP(②選手情報入力!L12,種目情報!$A$4:$C$21,3,FALSE),VLOOKUP(②選手情報入力!L12,種目情報!$E$4:$G$20,3,FALSE))))</f>
        <v/>
      </c>
      <c r="Y4" s="33"/>
      <c r="AA4" t="str">
        <f>IF(E4="","",IF(②選手情報入力!P12="","",IF(I4=1,種目情報!$J$4,種目情報!$J$6)))</f>
        <v/>
      </c>
      <c r="AB4" t="str">
        <f>IF(E4="","",IF(②選手情報入力!P12="","",IF(I4=1,IF(②選手情報入力!$N$5="","",②選手情報入力!$N$5),IF(②選手情報入力!$N$6="","",②選手情報入力!$N$6))))</f>
        <v/>
      </c>
      <c r="AC4" t="str">
        <f>IF(E4="","",IF(②選手情報入力!P12="","",0))</f>
        <v/>
      </c>
      <c r="AD4" t="str">
        <f>IF(E4="","",IF(②選手情報入力!P12="","",2))</f>
        <v/>
      </c>
      <c r="AE4" t="str">
        <f>IF(E4="","",IF(②選手情報入力!Q12="","",IF(I4=1,種目情報!$J$5,種目情報!$J$7)))</f>
        <v/>
      </c>
      <c r="AF4" t="str">
        <f>IF(E4="","",IF(②選手情報入力!Q12="","",IF(I4=1,IF(②選手情報入力!$P$5="","",②選手情報入力!$P$5),IF(②選手情報入力!$P$6="","",②選手情報入力!$P$6))))</f>
        <v/>
      </c>
      <c r="AG4" t="str">
        <f>IF(E4="","",IF(②選手情報入力!Q12="","",0))</f>
        <v/>
      </c>
      <c r="AH4" t="str">
        <f>IF(E4="","",IF(②選手情報入力!Q12="","",2))</f>
        <v/>
      </c>
    </row>
    <row r="5" spans="1:34">
      <c r="A5" t="str">
        <f>IF(E5="","",I5*1000000+①団体情報入力!$D$3*1000+②選手情報入力!A13)</f>
        <v/>
      </c>
      <c r="B5" t="str">
        <f>IF(E5="","",①団体情報入力!$D$3)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0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1"/>
        <v/>
      </c>
      <c r="M5" t="str">
        <f t="shared" si="2"/>
        <v/>
      </c>
      <c r="O5" t="str">
        <f>IF(E5="","",IF(②選手情報入力!I13="","",IF(I5=1,VLOOKUP(②選手情報入力!I13,種目情報!$A$4:$B$21,2,FALSE),VLOOKUP(②選手情報入力!I13,種目情報!$E$4:$F$20,2,FALSE))))</f>
        <v/>
      </c>
      <c r="P5" t="str">
        <f>IF(E5="","",IF(②選手情報入力!J13="","",②選手情報入力!J13))</f>
        <v/>
      </c>
      <c r="Q5" s="33" t="str">
        <f>IF(E5="","",IF(②選手情報入力!I13="","",0))</f>
        <v/>
      </c>
      <c r="R5" t="str">
        <f>IF(E5="","",IF(②選手情報入力!I13="","",IF(I5=1,VLOOKUP(②選手情報入力!I13,種目情報!$A$4:$C$21,3,FALSE),VLOOKUP(②選手情報入力!I13,種目情報!$E$4:$G$20,3,FALSE))))</f>
        <v/>
      </c>
      <c r="S5" t="str">
        <f>IF(E5="","",IF(②選手情報入力!L13="","",IF(I5=1,VLOOKUP(②選手情報入力!L13,種目情報!$A$4:$B$21,2,FALSE),VLOOKUP(②選手情報入力!L13,種目情報!$E$4:$F$20,2,FALSE))))</f>
        <v/>
      </c>
      <c r="T5" t="str">
        <f>IF(E5="","",IF(②選手情報入力!M13="","",②選手情報入力!M13))</f>
        <v/>
      </c>
      <c r="U5" s="33" t="str">
        <f>IF(E5="","",IF(②選手情報入力!L13="","",0))</f>
        <v/>
      </c>
      <c r="V5" t="str">
        <f>IF(E5="","",IF(②選手情報入力!L13="","",IF(I5=1,VLOOKUP(②選手情報入力!L13,種目情報!$A$4:$C$21,3,FALSE),VLOOKUP(②選手情報入力!L13,種目情報!$E$4:$G$20,3,FALSE))))</f>
        <v/>
      </c>
      <c r="Y5" s="33"/>
      <c r="AA5" t="str">
        <f>IF(E5="","",IF(②選手情報入力!P13="","",IF(I5=1,種目情報!$J$4,種目情報!$J$6)))</f>
        <v/>
      </c>
      <c r="AB5" t="str">
        <f>IF(E5="","",IF(②選手情報入力!P13="","",IF(I5=1,IF(②選手情報入力!$N$5="","",②選手情報入力!$N$5),IF(②選手情報入力!$N$6="","",②選手情報入力!$N$6))))</f>
        <v/>
      </c>
      <c r="AC5" t="str">
        <f>IF(E5="","",IF(②選手情報入力!P13="","",0))</f>
        <v/>
      </c>
      <c r="AD5" t="str">
        <f>IF(E5="","",IF(②選手情報入力!P13="","",2))</f>
        <v/>
      </c>
      <c r="AE5" t="str">
        <f>IF(E5="","",IF(②選手情報入力!Q13="","",IF(I5=1,種目情報!$J$5,種目情報!$J$7)))</f>
        <v/>
      </c>
      <c r="AF5" t="str">
        <f>IF(E5="","",IF(②選手情報入力!Q13="","",IF(I5=1,IF(②選手情報入力!$P$5="","",②選手情報入力!$P$5),IF(②選手情報入力!$P$6="","",②選手情報入力!$P$6))))</f>
        <v/>
      </c>
      <c r="AG5" t="str">
        <f>IF(E5="","",IF(②選手情報入力!Q13="","",0))</f>
        <v/>
      </c>
      <c r="AH5" t="str">
        <f>IF(E5="","",IF(②選手情報入力!Q13="","",2))</f>
        <v/>
      </c>
    </row>
    <row r="6" spans="1:34">
      <c r="A6" t="str">
        <f>IF(E6="","",I6*1000000+①団体情報入力!$D$3*1000+②選手情報入力!A14)</f>
        <v/>
      </c>
      <c r="B6" t="str">
        <f>IF(E6="","",①団体情報入力!$D$3)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0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1"/>
        <v/>
      </c>
      <c r="M6" t="str">
        <f t="shared" si="2"/>
        <v/>
      </c>
      <c r="O6" t="str">
        <f>IF(E6="","",IF(②選手情報入力!I14="","",IF(I6=1,VLOOKUP(②選手情報入力!I14,種目情報!$A$4:$B$21,2,FALSE),VLOOKUP(②選手情報入力!I14,種目情報!$E$4:$F$20,2,FALSE))))</f>
        <v/>
      </c>
      <c r="P6" t="str">
        <f>IF(E6="","",IF(②選手情報入力!J14="","",②選手情報入力!J14))</f>
        <v/>
      </c>
      <c r="Q6" s="33" t="str">
        <f>IF(E6="","",IF(②選手情報入力!I14="","",0))</f>
        <v/>
      </c>
      <c r="R6" t="str">
        <f>IF(E6="","",IF(②選手情報入力!I14="","",IF(I6=1,VLOOKUP(②選手情報入力!I14,種目情報!$A$4:$C$21,3,FALSE),VLOOKUP(②選手情報入力!I14,種目情報!$E$4:$G$20,3,FALSE))))</f>
        <v/>
      </c>
      <c r="S6" t="str">
        <f>IF(E6="","",IF(②選手情報入力!L14="","",IF(I6=1,VLOOKUP(②選手情報入力!L14,種目情報!$A$4:$B$21,2,FALSE),VLOOKUP(②選手情報入力!L14,種目情報!$E$4:$F$20,2,FALSE))))</f>
        <v/>
      </c>
      <c r="T6" t="str">
        <f>IF(E6="","",IF(②選手情報入力!M14="","",②選手情報入力!M14))</f>
        <v/>
      </c>
      <c r="U6" s="33" t="str">
        <f>IF(E6="","",IF(②選手情報入力!L14="","",0))</f>
        <v/>
      </c>
      <c r="V6" t="str">
        <f>IF(E6="","",IF(②選手情報入力!L14="","",IF(I6=1,VLOOKUP(②選手情報入力!L14,種目情報!$A$4:$C$21,3,FALSE),VLOOKUP(②選手情報入力!L14,種目情報!$E$4:$G$20,3,FALSE))))</f>
        <v/>
      </c>
      <c r="Y6" s="33"/>
      <c r="AA6" t="str">
        <f>IF(E6="","",IF(②選手情報入力!P14="","",IF(I6=1,種目情報!$J$4,種目情報!$J$6)))</f>
        <v/>
      </c>
      <c r="AB6" t="str">
        <f>IF(E6="","",IF(②選手情報入力!P14="","",IF(I6=1,IF(②選手情報入力!$N$5="","",②選手情報入力!$N$5),IF(②選手情報入力!$N$6="","",②選手情報入力!$N$6))))</f>
        <v/>
      </c>
      <c r="AC6" t="str">
        <f>IF(E6="","",IF(②選手情報入力!P14="","",0))</f>
        <v/>
      </c>
      <c r="AD6" t="str">
        <f>IF(E6="","",IF(②選手情報入力!P14="","",2))</f>
        <v/>
      </c>
      <c r="AE6" t="str">
        <f>IF(E6="","",IF(②選手情報入力!Q14="","",IF(I6=1,種目情報!$J$5,種目情報!$J$7)))</f>
        <v/>
      </c>
      <c r="AF6" t="str">
        <f>IF(E6="","",IF(②選手情報入力!Q14="","",IF(I6=1,IF(②選手情報入力!$P$5="","",②選手情報入力!$P$5),IF(②選手情報入力!$P$6="","",②選手情報入力!$P$6))))</f>
        <v/>
      </c>
      <c r="AG6" t="str">
        <f>IF(E6="","",IF(②選手情報入力!Q14="","",0))</f>
        <v/>
      </c>
      <c r="AH6" t="str">
        <f>IF(E6="","",IF(②選手情報入力!Q14="","",2))</f>
        <v/>
      </c>
    </row>
    <row r="7" spans="1:34">
      <c r="A7" t="str">
        <f>IF(E7="","",I7*1000000+①団体情報入力!$D$3*1000+②選手情報入力!A15)</f>
        <v/>
      </c>
      <c r="B7" t="str">
        <f>IF(E7="","",①団体情報入力!$D$3)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0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1"/>
        <v/>
      </c>
      <c r="M7" t="str">
        <f t="shared" si="2"/>
        <v/>
      </c>
      <c r="O7" t="str">
        <f>IF(E7="","",IF(②選手情報入力!I15="","",IF(I7=1,VLOOKUP(②選手情報入力!I15,種目情報!$A$4:$B$21,2,FALSE),VLOOKUP(②選手情報入力!I15,種目情報!$E$4:$F$20,2,FALSE))))</f>
        <v/>
      </c>
      <c r="P7" t="str">
        <f>IF(E7="","",IF(②選手情報入力!J15="","",②選手情報入力!J15))</f>
        <v/>
      </c>
      <c r="Q7" s="33" t="str">
        <f>IF(E7="","",IF(②選手情報入力!I15="","",0))</f>
        <v/>
      </c>
      <c r="R7" t="str">
        <f>IF(E7="","",IF(②選手情報入力!I15="","",IF(I7=1,VLOOKUP(②選手情報入力!I15,種目情報!$A$4:$C$21,3,FALSE),VLOOKUP(②選手情報入力!I15,種目情報!$E$4:$G$20,3,FALSE))))</f>
        <v/>
      </c>
      <c r="S7" t="str">
        <f>IF(E7="","",IF(②選手情報入力!L15="","",IF(I7=1,VLOOKUP(②選手情報入力!L15,種目情報!$A$4:$B$21,2,FALSE),VLOOKUP(②選手情報入力!L15,種目情報!$E$4:$F$20,2,FALSE))))</f>
        <v/>
      </c>
      <c r="T7" t="str">
        <f>IF(E7="","",IF(②選手情報入力!M15="","",②選手情報入力!M15))</f>
        <v/>
      </c>
      <c r="U7" s="33" t="str">
        <f>IF(E7="","",IF(②選手情報入力!L15="","",0))</f>
        <v/>
      </c>
      <c r="V7" t="str">
        <f>IF(E7="","",IF(②選手情報入力!L15="","",IF(I7=1,VLOOKUP(②選手情報入力!L15,種目情報!$A$4:$C$21,3,FALSE),VLOOKUP(②選手情報入力!L15,種目情報!$E$4:$G$20,3,FALSE))))</f>
        <v/>
      </c>
      <c r="Y7" s="33"/>
      <c r="AA7" t="str">
        <f>IF(E7="","",IF(②選手情報入力!P15="","",IF(I7=1,種目情報!$J$4,種目情報!$J$6)))</f>
        <v/>
      </c>
      <c r="AB7" t="str">
        <f>IF(E7="","",IF(②選手情報入力!P15="","",IF(I7=1,IF(②選手情報入力!$N$5="","",②選手情報入力!$N$5),IF(②選手情報入力!$N$6="","",②選手情報入力!$N$6))))</f>
        <v/>
      </c>
      <c r="AC7" t="str">
        <f>IF(E7="","",IF(②選手情報入力!P15="","",0))</f>
        <v/>
      </c>
      <c r="AD7" t="str">
        <f>IF(E7="","",IF(②選手情報入力!P15="","",2))</f>
        <v/>
      </c>
      <c r="AE7" t="str">
        <f>IF(E7="","",IF(②選手情報入力!Q15="","",IF(I7=1,種目情報!$J$5,種目情報!$J$7)))</f>
        <v/>
      </c>
      <c r="AF7" t="str">
        <f>IF(E7="","",IF(②選手情報入力!Q15="","",IF(I7=1,IF(②選手情報入力!$P$5="","",②選手情報入力!$P$5),IF(②選手情報入力!$P$6="","",②選手情報入力!$P$6))))</f>
        <v/>
      </c>
      <c r="AG7" t="str">
        <f>IF(E7="","",IF(②選手情報入力!Q15="","",0))</f>
        <v/>
      </c>
      <c r="AH7" t="str">
        <f>IF(E7="","",IF(②選手情報入力!Q15="","",2))</f>
        <v/>
      </c>
    </row>
    <row r="8" spans="1:34">
      <c r="A8" t="str">
        <f>IF(E8="","",I8*1000000+①団体情報入力!$D$3*1000+②選手情報入力!A16)</f>
        <v/>
      </c>
      <c r="B8" t="str">
        <f>IF(E8="","",①団体情報入力!$D$3)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0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1"/>
        <v/>
      </c>
      <c r="M8" t="str">
        <f t="shared" si="2"/>
        <v/>
      </c>
      <c r="O8" t="str">
        <f>IF(E8="","",IF(②選手情報入力!I16="","",IF(I8=1,VLOOKUP(②選手情報入力!I16,種目情報!$A$4:$B$21,2,FALSE),VLOOKUP(②選手情報入力!I16,種目情報!$E$4:$F$20,2,FALSE))))</f>
        <v/>
      </c>
      <c r="P8" t="str">
        <f>IF(E8="","",IF(②選手情報入力!J16="","",②選手情報入力!J16))</f>
        <v/>
      </c>
      <c r="Q8" s="33" t="str">
        <f>IF(E8="","",IF(②選手情報入力!I16="","",0))</f>
        <v/>
      </c>
      <c r="R8" t="str">
        <f>IF(E8="","",IF(②選手情報入力!I16="","",IF(I8=1,VLOOKUP(②選手情報入力!I16,種目情報!$A$4:$C$21,3,FALSE),VLOOKUP(②選手情報入力!I16,種目情報!$E$4:$G$20,3,FALSE))))</f>
        <v/>
      </c>
      <c r="S8" t="str">
        <f>IF(E8="","",IF(②選手情報入力!L16="","",IF(I8=1,VLOOKUP(②選手情報入力!L16,種目情報!$A$4:$B$21,2,FALSE),VLOOKUP(②選手情報入力!L16,種目情報!$E$4:$F$20,2,FALSE))))</f>
        <v/>
      </c>
      <c r="T8" t="str">
        <f>IF(E8="","",IF(②選手情報入力!M16="","",②選手情報入力!M16))</f>
        <v/>
      </c>
      <c r="U8" s="33" t="str">
        <f>IF(E8="","",IF(②選手情報入力!L16="","",0))</f>
        <v/>
      </c>
      <c r="V8" t="str">
        <f>IF(E8="","",IF(②選手情報入力!L16="","",IF(I8=1,VLOOKUP(②選手情報入力!L16,種目情報!$A$4:$C$21,3,FALSE),VLOOKUP(②選手情報入力!L16,種目情報!$E$4:$G$20,3,FALSE))))</f>
        <v/>
      </c>
      <c r="Y8" s="33"/>
      <c r="AA8" t="str">
        <f>IF(E8="","",IF(②選手情報入力!P16="","",IF(I8=1,種目情報!$J$4,種目情報!$J$6)))</f>
        <v/>
      </c>
      <c r="AB8" t="str">
        <f>IF(E8="","",IF(②選手情報入力!P16="","",IF(I8=1,IF(②選手情報入力!$N$5="","",②選手情報入力!$N$5),IF(②選手情報入力!$N$6="","",②選手情報入力!$N$6))))</f>
        <v/>
      </c>
      <c r="AC8" t="str">
        <f>IF(E8="","",IF(②選手情報入力!P16="","",0))</f>
        <v/>
      </c>
      <c r="AD8" t="str">
        <f>IF(E8="","",IF(②選手情報入力!P16="","",2))</f>
        <v/>
      </c>
      <c r="AE8" t="str">
        <f>IF(E8="","",IF(②選手情報入力!Q16="","",IF(I8=1,種目情報!$J$5,種目情報!$J$7)))</f>
        <v/>
      </c>
      <c r="AF8" t="str">
        <f>IF(E8="","",IF(②選手情報入力!Q16="","",IF(I8=1,IF(②選手情報入力!$P$5="","",②選手情報入力!$P$5),IF(②選手情報入力!$P$6="","",②選手情報入力!$P$6))))</f>
        <v/>
      </c>
      <c r="AG8" t="str">
        <f>IF(E8="","",IF(②選手情報入力!Q16="","",0))</f>
        <v/>
      </c>
      <c r="AH8" t="str">
        <f>IF(E8="","",IF(②選手情報入力!Q16="","",2))</f>
        <v/>
      </c>
    </row>
    <row r="9" spans="1:34">
      <c r="A9" t="str">
        <f>IF(E9="","",I9*1000000+①団体情報入力!$D$3*1000+②選手情報入力!A17)</f>
        <v/>
      </c>
      <c r="B9" t="str">
        <f>IF(E9="","",①団体情報入力!$D$3)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0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1"/>
        <v/>
      </c>
      <c r="M9" t="str">
        <f t="shared" si="2"/>
        <v/>
      </c>
      <c r="O9" t="str">
        <f>IF(E9="","",IF(②選手情報入力!I17="","",IF(I9=1,VLOOKUP(②選手情報入力!I17,種目情報!$A$4:$B$21,2,FALSE),VLOOKUP(②選手情報入力!I17,種目情報!$E$4:$F$20,2,FALSE))))</f>
        <v/>
      </c>
      <c r="P9" t="str">
        <f>IF(E9="","",IF(②選手情報入力!J17="","",②選手情報入力!J17))</f>
        <v/>
      </c>
      <c r="Q9" s="33" t="str">
        <f>IF(E9="","",IF(②選手情報入力!I17="","",0))</f>
        <v/>
      </c>
      <c r="R9" t="str">
        <f>IF(E9="","",IF(②選手情報入力!I17="","",IF(I9=1,VLOOKUP(②選手情報入力!I17,種目情報!$A$4:$C$21,3,FALSE),VLOOKUP(②選手情報入力!I17,種目情報!$E$4:$G$20,3,FALSE))))</f>
        <v/>
      </c>
      <c r="S9" t="str">
        <f>IF(E9="","",IF(②選手情報入力!L17="","",IF(I9=1,VLOOKUP(②選手情報入力!L17,種目情報!$A$4:$B$21,2,FALSE),VLOOKUP(②選手情報入力!L17,種目情報!$E$4:$F$20,2,FALSE))))</f>
        <v/>
      </c>
      <c r="T9" t="str">
        <f>IF(E9="","",IF(②選手情報入力!M17="","",②選手情報入力!M17))</f>
        <v/>
      </c>
      <c r="U9" s="33" t="str">
        <f>IF(E9="","",IF(②選手情報入力!L17="","",0))</f>
        <v/>
      </c>
      <c r="V9" t="str">
        <f>IF(E9="","",IF(②選手情報入力!L17="","",IF(I9=1,VLOOKUP(②選手情報入力!L17,種目情報!$A$4:$C$21,3,FALSE),VLOOKUP(②選手情報入力!L17,種目情報!$E$4:$G$20,3,FALSE))))</f>
        <v/>
      </c>
      <c r="Y9" s="33"/>
      <c r="AA9" t="str">
        <f>IF(E9="","",IF(②選手情報入力!P17="","",IF(I9=1,種目情報!$J$4,種目情報!$J$6)))</f>
        <v/>
      </c>
      <c r="AB9" t="str">
        <f>IF(E9="","",IF(②選手情報入力!P17="","",IF(I9=1,IF(②選手情報入力!$N$5="","",②選手情報入力!$N$5),IF(②選手情報入力!$N$6="","",②選手情報入力!$N$6))))</f>
        <v/>
      </c>
      <c r="AC9" t="str">
        <f>IF(E9="","",IF(②選手情報入力!P17="","",0))</f>
        <v/>
      </c>
      <c r="AD9" t="str">
        <f>IF(E9="","",IF(②選手情報入力!P17="","",2))</f>
        <v/>
      </c>
      <c r="AE9" t="str">
        <f>IF(E9="","",IF(②選手情報入力!Q17="","",IF(I9=1,種目情報!$J$5,種目情報!$J$7)))</f>
        <v/>
      </c>
      <c r="AF9" t="str">
        <f>IF(E9="","",IF(②選手情報入力!Q17="","",IF(I9=1,IF(②選手情報入力!$P$5="","",②選手情報入力!$P$5),IF(②選手情報入力!$P$6="","",②選手情報入力!$P$6))))</f>
        <v/>
      </c>
      <c r="AG9" t="str">
        <f>IF(E9="","",IF(②選手情報入力!Q17="","",0))</f>
        <v/>
      </c>
      <c r="AH9" t="str">
        <f>IF(E9="","",IF(②選手情報入力!Q17="","",2))</f>
        <v/>
      </c>
    </row>
    <row r="10" spans="1:34">
      <c r="A10" t="str">
        <f>IF(E10="","",I10*1000000+①団体情報入力!$D$3*1000+②選手情報入力!A18)</f>
        <v/>
      </c>
      <c r="B10" t="str">
        <f>IF(E10="","",①団体情報入力!$D$3)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0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1"/>
        <v/>
      </c>
      <c r="M10" t="str">
        <f t="shared" si="2"/>
        <v/>
      </c>
      <c r="O10" t="str">
        <f>IF(E10="","",IF(②選手情報入力!I18="","",IF(I10=1,VLOOKUP(②選手情報入力!I18,種目情報!$A$4:$B$21,2,FALSE),VLOOKUP(②選手情報入力!I18,種目情報!$E$4:$F$20,2,FALSE))))</f>
        <v/>
      </c>
      <c r="P10" t="str">
        <f>IF(E10="","",IF(②選手情報入力!J18="","",②選手情報入力!J18))</f>
        <v/>
      </c>
      <c r="Q10" s="33" t="str">
        <f>IF(E10="","",IF(②選手情報入力!I18="","",0))</f>
        <v/>
      </c>
      <c r="R10" t="str">
        <f>IF(E10="","",IF(②選手情報入力!I18="","",IF(I10=1,VLOOKUP(②選手情報入力!I18,種目情報!$A$4:$C$21,3,FALSE),VLOOKUP(②選手情報入力!I18,種目情報!$E$4:$G$20,3,FALSE))))</f>
        <v/>
      </c>
      <c r="S10" t="str">
        <f>IF(E10="","",IF(②選手情報入力!L18="","",IF(I10=1,VLOOKUP(②選手情報入力!L18,種目情報!$A$4:$B$21,2,FALSE),VLOOKUP(②選手情報入力!L18,種目情報!$E$4:$F$20,2,FALSE))))</f>
        <v/>
      </c>
      <c r="T10" t="str">
        <f>IF(E10="","",IF(②選手情報入力!M18="","",②選手情報入力!M18))</f>
        <v/>
      </c>
      <c r="U10" s="33" t="str">
        <f>IF(E10="","",IF(②選手情報入力!L18="","",0))</f>
        <v/>
      </c>
      <c r="V10" t="str">
        <f>IF(E10="","",IF(②選手情報入力!L18="","",IF(I10=1,VLOOKUP(②選手情報入力!L18,種目情報!$A$4:$C$21,3,FALSE),VLOOKUP(②選手情報入力!L18,種目情報!$E$4:$G$20,3,FALSE))))</f>
        <v/>
      </c>
      <c r="Y10" s="33"/>
      <c r="AA10" t="str">
        <f>IF(E10="","",IF(②選手情報入力!P18="","",IF(I10=1,種目情報!$J$4,種目情報!$J$6)))</f>
        <v/>
      </c>
      <c r="AB10" t="str">
        <f>IF(E10="","",IF(②選手情報入力!P18="","",IF(I10=1,IF(②選手情報入力!$N$5="","",②選手情報入力!$N$5),IF(②選手情報入力!$N$6="","",②選手情報入力!$N$6))))</f>
        <v/>
      </c>
      <c r="AC10" t="str">
        <f>IF(E10="","",IF(②選手情報入力!P18="","",0))</f>
        <v/>
      </c>
      <c r="AD10" t="str">
        <f>IF(E10="","",IF(②選手情報入力!P18="","",2))</f>
        <v/>
      </c>
      <c r="AE10" t="str">
        <f>IF(E10="","",IF(②選手情報入力!Q18="","",IF(I10=1,種目情報!$J$5,種目情報!$J$7)))</f>
        <v/>
      </c>
      <c r="AF10" t="str">
        <f>IF(E10="","",IF(②選手情報入力!Q18="","",IF(I10=1,IF(②選手情報入力!$P$5="","",②選手情報入力!$P$5),IF(②選手情報入力!$P$6="","",②選手情報入力!$P$6))))</f>
        <v/>
      </c>
      <c r="AG10" t="str">
        <f>IF(E10="","",IF(②選手情報入力!Q18="","",0))</f>
        <v/>
      </c>
      <c r="AH10" t="str">
        <f>IF(E10="","",IF(②選手情報入力!Q18="","",2))</f>
        <v/>
      </c>
    </row>
    <row r="11" spans="1:34">
      <c r="A11" t="str">
        <f>IF(E11="","",I11*1000000+①団体情報入力!$D$3*1000+②選手情報入力!A19)</f>
        <v/>
      </c>
      <c r="B11" t="str">
        <f>IF(E11="","",①団体情報入力!$D$3)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0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1"/>
        <v/>
      </c>
      <c r="M11" t="str">
        <f t="shared" si="2"/>
        <v/>
      </c>
      <c r="O11" t="str">
        <f>IF(E11="","",IF(②選手情報入力!I19="","",IF(I11=1,VLOOKUP(②選手情報入力!I19,種目情報!$A$4:$B$21,2,FALSE),VLOOKUP(②選手情報入力!I19,種目情報!$E$4:$F$20,2,FALSE))))</f>
        <v/>
      </c>
      <c r="P11" t="str">
        <f>IF(E11="","",IF(②選手情報入力!J19="","",②選手情報入力!J19))</f>
        <v/>
      </c>
      <c r="Q11" s="33" t="str">
        <f>IF(E11="","",IF(②選手情報入力!I19="","",0))</f>
        <v/>
      </c>
      <c r="R11" t="str">
        <f>IF(E11="","",IF(②選手情報入力!I19="","",IF(I11=1,VLOOKUP(②選手情報入力!I19,種目情報!$A$4:$C$21,3,FALSE),VLOOKUP(②選手情報入力!I19,種目情報!$E$4:$G$20,3,FALSE))))</f>
        <v/>
      </c>
      <c r="S11" t="str">
        <f>IF(E11="","",IF(②選手情報入力!L19="","",IF(I11=1,VLOOKUP(②選手情報入力!L19,種目情報!$A$4:$B$21,2,FALSE),VLOOKUP(②選手情報入力!L19,種目情報!$E$4:$F$20,2,FALSE))))</f>
        <v/>
      </c>
      <c r="T11" t="str">
        <f>IF(E11="","",IF(②選手情報入力!M19="","",②選手情報入力!M19))</f>
        <v/>
      </c>
      <c r="U11" s="33" t="str">
        <f>IF(E11="","",IF(②選手情報入力!L19="","",0))</f>
        <v/>
      </c>
      <c r="V11" t="str">
        <f>IF(E11="","",IF(②選手情報入力!L19="","",IF(I11=1,VLOOKUP(②選手情報入力!L19,種目情報!$A$4:$C$21,3,FALSE),VLOOKUP(②選手情報入力!L19,種目情報!$E$4:$G$20,3,FALSE))))</f>
        <v/>
      </c>
      <c r="Y11" s="33"/>
      <c r="AA11" t="str">
        <f>IF(E11="","",IF(②選手情報入力!P19="","",IF(I11=1,種目情報!$J$4,種目情報!$J$6)))</f>
        <v/>
      </c>
      <c r="AB11" t="str">
        <f>IF(E11="","",IF(②選手情報入力!P19="","",IF(I11=1,IF(②選手情報入力!$N$5="","",②選手情報入力!$N$5),IF(②選手情報入力!$N$6="","",②選手情報入力!$N$6))))</f>
        <v/>
      </c>
      <c r="AC11" t="str">
        <f>IF(E11="","",IF(②選手情報入力!P19="","",0))</f>
        <v/>
      </c>
      <c r="AD11" t="str">
        <f>IF(E11="","",IF(②選手情報入力!P19="","",2))</f>
        <v/>
      </c>
      <c r="AE11" t="str">
        <f>IF(E11="","",IF(②選手情報入力!Q19="","",IF(I11=1,種目情報!$J$5,種目情報!$J$7)))</f>
        <v/>
      </c>
      <c r="AF11" t="str">
        <f>IF(E11="","",IF(②選手情報入力!Q19="","",IF(I11=1,IF(②選手情報入力!$P$5="","",②選手情報入力!$P$5),IF(②選手情報入力!$P$6="","",②選手情報入力!$P$6))))</f>
        <v/>
      </c>
      <c r="AG11" t="str">
        <f>IF(E11="","",IF(②選手情報入力!Q19="","",0))</f>
        <v/>
      </c>
      <c r="AH11" t="str">
        <f>IF(E11="","",IF(②選手情報入力!Q19="","",2))</f>
        <v/>
      </c>
    </row>
    <row r="12" spans="1:34">
      <c r="A12" t="str">
        <f>IF(E12="","",I12*1000000+①団体情報入力!$D$3*1000+②選手情報入力!A20)</f>
        <v/>
      </c>
      <c r="B12" t="str">
        <f>IF(E12="","",①団体情報入力!$D$3)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0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1"/>
        <v/>
      </c>
      <c r="M12" t="str">
        <f t="shared" si="2"/>
        <v/>
      </c>
      <c r="O12" t="str">
        <f>IF(E12="","",IF(②選手情報入力!I20="","",IF(I12=1,VLOOKUP(②選手情報入力!I20,種目情報!$A$4:$B$21,2,FALSE),VLOOKUP(②選手情報入力!I20,種目情報!$E$4:$F$20,2,FALSE))))</f>
        <v/>
      </c>
      <c r="P12" t="str">
        <f>IF(E12="","",IF(②選手情報入力!J20="","",②選手情報入力!J20))</f>
        <v/>
      </c>
      <c r="Q12" s="33" t="str">
        <f>IF(E12="","",IF(②選手情報入力!I20="","",0))</f>
        <v/>
      </c>
      <c r="R12" t="str">
        <f>IF(E12="","",IF(②選手情報入力!I20="","",IF(I12=1,VLOOKUP(②選手情報入力!I20,種目情報!$A$4:$C$21,3,FALSE),VLOOKUP(②選手情報入力!I20,種目情報!$E$4:$G$20,3,FALSE))))</f>
        <v/>
      </c>
      <c r="S12" t="str">
        <f>IF(E12="","",IF(②選手情報入力!L20="","",IF(I12=1,VLOOKUP(②選手情報入力!L20,種目情報!$A$4:$B$21,2,FALSE),VLOOKUP(②選手情報入力!L20,種目情報!$E$4:$F$20,2,FALSE))))</f>
        <v/>
      </c>
      <c r="T12" t="str">
        <f>IF(E12="","",IF(②選手情報入力!M20="","",②選手情報入力!M20))</f>
        <v/>
      </c>
      <c r="U12" s="33" t="str">
        <f>IF(E12="","",IF(②選手情報入力!L20="","",0))</f>
        <v/>
      </c>
      <c r="V12" t="str">
        <f>IF(E12="","",IF(②選手情報入力!L20="","",IF(I12=1,VLOOKUP(②選手情報入力!L20,種目情報!$A$4:$C$21,3,FALSE),VLOOKUP(②選手情報入力!L20,種目情報!$E$4:$G$20,3,FALSE))))</f>
        <v/>
      </c>
      <c r="Y12" s="33"/>
      <c r="AA12" t="str">
        <f>IF(E12="","",IF(②選手情報入力!P20="","",IF(I12=1,種目情報!$J$4,種目情報!$J$6)))</f>
        <v/>
      </c>
      <c r="AB12" t="str">
        <f>IF(E12="","",IF(②選手情報入力!P20="","",IF(I12=1,IF(②選手情報入力!$N$5="","",②選手情報入力!$N$5),IF(②選手情報入力!$N$6="","",②選手情報入力!$N$6))))</f>
        <v/>
      </c>
      <c r="AC12" t="str">
        <f>IF(E12="","",IF(②選手情報入力!P20="","",0))</f>
        <v/>
      </c>
      <c r="AD12" t="str">
        <f>IF(E12="","",IF(②選手情報入力!P20="","",2))</f>
        <v/>
      </c>
      <c r="AE12" t="str">
        <f>IF(E12="","",IF(②選手情報入力!Q20="","",IF(I12=1,種目情報!$J$5,種目情報!$J$7)))</f>
        <v/>
      </c>
      <c r="AF12" t="str">
        <f>IF(E12="","",IF(②選手情報入力!Q20="","",IF(I12=1,IF(②選手情報入力!$P$5="","",②選手情報入力!$P$5),IF(②選手情報入力!$P$6="","",②選手情報入力!$P$6))))</f>
        <v/>
      </c>
      <c r="AG12" t="str">
        <f>IF(E12="","",IF(②選手情報入力!Q20="","",0))</f>
        <v/>
      </c>
      <c r="AH12" t="str">
        <f>IF(E12="","",IF(②選手情報入力!Q20="","",2))</f>
        <v/>
      </c>
    </row>
    <row r="13" spans="1:34">
      <c r="A13" t="str">
        <f>IF(E13="","",I13*1000000+①団体情報入力!$D$3*1000+②選手情報入力!A21)</f>
        <v/>
      </c>
      <c r="B13" t="str">
        <f>IF(E13="","",①団体情報入力!$D$3)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0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1"/>
        <v/>
      </c>
      <c r="M13" t="str">
        <f t="shared" si="2"/>
        <v/>
      </c>
      <c r="O13" t="str">
        <f>IF(E13="","",IF(②選手情報入力!I21="","",IF(I13=1,VLOOKUP(②選手情報入力!I21,種目情報!$A$4:$B$21,2,FALSE),VLOOKUP(②選手情報入力!I21,種目情報!$E$4:$F$20,2,FALSE))))</f>
        <v/>
      </c>
      <c r="P13" t="str">
        <f>IF(E13="","",IF(②選手情報入力!J21="","",②選手情報入力!J21))</f>
        <v/>
      </c>
      <c r="Q13" s="33" t="str">
        <f>IF(E13="","",IF(②選手情報入力!I21="","",0))</f>
        <v/>
      </c>
      <c r="R13" t="str">
        <f>IF(E13="","",IF(②選手情報入力!I21="","",IF(I13=1,VLOOKUP(②選手情報入力!I21,種目情報!$A$4:$C$21,3,FALSE),VLOOKUP(②選手情報入力!I21,種目情報!$E$4:$G$20,3,FALSE))))</f>
        <v/>
      </c>
      <c r="S13" t="str">
        <f>IF(E13="","",IF(②選手情報入力!L21="","",IF(I13=1,VLOOKUP(②選手情報入力!L21,種目情報!$A$4:$B$21,2,FALSE),VLOOKUP(②選手情報入力!L21,種目情報!$E$4:$F$20,2,FALSE))))</f>
        <v/>
      </c>
      <c r="T13" t="str">
        <f>IF(E13="","",IF(②選手情報入力!M21="","",②選手情報入力!M21))</f>
        <v/>
      </c>
      <c r="U13" s="33" t="str">
        <f>IF(E13="","",IF(②選手情報入力!L21="","",0))</f>
        <v/>
      </c>
      <c r="V13" t="str">
        <f>IF(E13="","",IF(②選手情報入力!L21="","",IF(I13=1,VLOOKUP(②選手情報入力!L21,種目情報!$A$4:$C$21,3,FALSE),VLOOKUP(②選手情報入力!L21,種目情報!$E$4:$G$20,3,FALSE))))</f>
        <v/>
      </c>
      <c r="Y13" s="33"/>
      <c r="AA13" t="str">
        <f>IF(E13="","",IF(②選手情報入力!P21="","",IF(I13=1,種目情報!$J$4,種目情報!$J$6)))</f>
        <v/>
      </c>
      <c r="AB13" t="str">
        <f>IF(E13="","",IF(②選手情報入力!P21="","",IF(I13=1,IF(②選手情報入力!$N$5="","",②選手情報入力!$N$5),IF(②選手情報入力!$N$6="","",②選手情報入力!$N$6))))</f>
        <v/>
      </c>
      <c r="AC13" t="str">
        <f>IF(E13="","",IF(②選手情報入力!P21="","",0))</f>
        <v/>
      </c>
      <c r="AD13" t="str">
        <f>IF(E13="","",IF(②選手情報入力!P21="","",2))</f>
        <v/>
      </c>
      <c r="AE13" t="str">
        <f>IF(E13="","",IF(②選手情報入力!Q21="","",IF(I13=1,種目情報!$J$5,種目情報!$J$7)))</f>
        <v/>
      </c>
      <c r="AF13" t="str">
        <f>IF(E13="","",IF(②選手情報入力!Q21="","",IF(I13=1,IF(②選手情報入力!$P$5="","",②選手情報入力!$P$5),IF(②選手情報入力!$P$6="","",②選手情報入力!$P$6))))</f>
        <v/>
      </c>
      <c r="AG13" t="str">
        <f>IF(E13="","",IF(②選手情報入力!Q21="","",0))</f>
        <v/>
      </c>
      <c r="AH13" t="str">
        <f>IF(E13="","",IF(②選手情報入力!Q21="","",2))</f>
        <v/>
      </c>
    </row>
    <row r="14" spans="1:34">
      <c r="A14" t="str">
        <f>IF(E14="","",I14*1000000+①団体情報入力!$D$3*1000+②選手情報入力!A22)</f>
        <v/>
      </c>
      <c r="B14" t="str">
        <f>IF(E14="","",①団体情報入力!$D$3)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0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1"/>
        <v/>
      </c>
      <c r="M14" t="str">
        <f t="shared" si="2"/>
        <v/>
      </c>
      <c r="O14" t="str">
        <f>IF(E14="","",IF(②選手情報入力!I22="","",IF(I14=1,VLOOKUP(②選手情報入力!I22,種目情報!$A$4:$B$21,2,FALSE),VLOOKUP(②選手情報入力!I22,種目情報!$E$4:$F$20,2,FALSE))))</f>
        <v/>
      </c>
      <c r="P14" t="str">
        <f>IF(E14="","",IF(②選手情報入力!J22="","",②選手情報入力!J22))</f>
        <v/>
      </c>
      <c r="Q14" s="33" t="str">
        <f>IF(E14="","",IF(②選手情報入力!I22="","",0))</f>
        <v/>
      </c>
      <c r="R14" t="str">
        <f>IF(E14="","",IF(②選手情報入力!I22="","",IF(I14=1,VLOOKUP(②選手情報入力!I22,種目情報!$A$4:$C$21,3,FALSE),VLOOKUP(②選手情報入力!I22,種目情報!$E$4:$G$20,3,FALSE))))</f>
        <v/>
      </c>
      <c r="S14" t="str">
        <f>IF(E14="","",IF(②選手情報入力!L22="","",IF(I14=1,VLOOKUP(②選手情報入力!L22,種目情報!$A$4:$B$21,2,FALSE),VLOOKUP(②選手情報入力!L22,種目情報!$E$4:$F$20,2,FALSE))))</f>
        <v/>
      </c>
      <c r="T14" t="str">
        <f>IF(E14="","",IF(②選手情報入力!M22="","",②選手情報入力!M22))</f>
        <v/>
      </c>
      <c r="U14" s="33" t="str">
        <f>IF(E14="","",IF(②選手情報入力!L22="","",0))</f>
        <v/>
      </c>
      <c r="V14" t="str">
        <f>IF(E14="","",IF(②選手情報入力!L22="","",IF(I14=1,VLOOKUP(②選手情報入力!L22,種目情報!$A$4:$C$21,3,FALSE),VLOOKUP(②選手情報入力!L22,種目情報!$E$4:$G$20,3,FALSE))))</f>
        <v/>
      </c>
      <c r="Y14" s="33"/>
      <c r="AA14" t="str">
        <f>IF(E14="","",IF(②選手情報入力!P22="","",IF(I14=1,種目情報!$J$4,種目情報!$J$6)))</f>
        <v/>
      </c>
      <c r="AB14" t="str">
        <f>IF(E14="","",IF(②選手情報入力!P22="","",IF(I14=1,IF(②選手情報入力!$N$5="","",②選手情報入力!$N$5),IF(②選手情報入力!$N$6="","",②選手情報入力!$N$6))))</f>
        <v/>
      </c>
      <c r="AC14" t="str">
        <f>IF(E14="","",IF(②選手情報入力!P22="","",0))</f>
        <v/>
      </c>
      <c r="AD14" t="str">
        <f>IF(E14="","",IF(②選手情報入力!P22="","",2))</f>
        <v/>
      </c>
      <c r="AE14" t="str">
        <f>IF(E14="","",IF(②選手情報入力!Q22="","",IF(I14=1,種目情報!$J$5,種目情報!$J$7)))</f>
        <v/>
      </c>
      <c r="AF14" t="str">
        <f>IF(E14="","",IF(②選手情報入力!Q22="","",IF(I14=1,IF(②選手情報入力!$P$5="","",②選手情報入力!$P$5),IF(②選手情報入力!$P$6="","",②選手情報入力!$P$6))))</f>
        <v/>
      </c>
      <c r="AG14" t="str">
        <f>IF(E14="","",IF(②選手情報入力!Q22="","",0))</f>
        <v/>
      </c>
      <c r="AH14" t="str">
        <f>IF(E14="","",IF(②選手情報入力!Q22="","",2))</f>
        <v/>
      </c>
    </row>
    <row r="15" spans="1:34">
      <c r="A15" t="str">
        <f>IF(E15="","",I15*1000000+①団体情報入力!$D$3*1000+②選手情報入力!A23)</f>
        <v/>
      </c>
      <c r="B15" t="str">
        <f>IF(E15="","",①団体情報入力!$D$3)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0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1"/>
        <v/>
      </c>
      <c r="M15" t="str">
        <f t="shared" si="2"/>
        <v/>
      </c>
      <c r="O15" t="str">
        <f>IF(E15="","",IF(②選手情報入力!I23="","",IF(I15=1,VLOOKUP(②選手情報入力!I23,種目情報!$A$4:$B$21,2,FALSE),VLOOKUP(②選手情報入力!I23,種目情報!$E$4:$F$20,2,FALSE))))</f>
        <v/>
      </c>
      <c r="P15" t="str">
        <f>IF(E15="","",IF(②選手情報入力!J23="","",②選手情報入力!J23))</f>
        <v/>
      </c>
      <c r="Q15" s="33" t="str">
        <f>IF(E15="","",IF(②選手情報入力!I23="","",0))</f>
        <v/>
      </c>
      <c r="R15" t="str">
        <f>IF(E15="","",IF(②選手情報入力!I23="","",IF(I15=1,VLOOKUP(②選手情報入力!I23,種目情報!$A$4:$C$21,3,FALSE),VLOOKUP(②選手情報入力!I23,種目情報!$E$4:$G$20,3,FALSE))))</f>
        <v/>
      </c>
      <c r="S15" t="str">
        <f>IF(E15="","",IF(②選手情報入力!L23="","",IF(I15=1,VLOOKUP(②選手情報入力!L23,種目情報!$A$4:$B$21,2,FALSE),VLOOKUP(②選手情報入力!L23,種目情報!$E$4:$F$20,2,FALSE))))</f>
        <v/>
      </c>
      <c r="T15" t="str">
        <f>IF(E15="","",IF(②選手情報入力!M23="","",②選手情報入力!M23))</f>
        <v/>
      </c>
      <c r="U15" s="33" t="str">
        <f>IF(E15="","",IF(②選手情報入力!L23="","",0))</f>
        <v/>
      </c>
      <c r="V15" t="str">
        <f>IF(E15="","",IF(②選手情報入力!L23="","",IF(I15=1,VLOOKUP(②選手情報入力!L23,種目情報!$A$4:$C$21,3,FALSE),VLOOKUP(②選手情報入力!L23,種目情報!$E$4:$G$20,3,FALSE))))</f>
        <v/>
      </c>
      <c r="Y15" s="33"/>
      <c r="AA15" t="str">
        <f>IF(E15="","",IF(②選手情報入力!P23="","",IF(I15=1,種目情報!$J$4,種目情報!$J$6)))</f>
        <v/>
      </c>
      <c r="AB15" t="str">
        <f>IF(E15="","",IF(②選手情報入力!P23="","",IF(I15=1,IF(②選手情報入力!$N$5="","",②選手情報入力!$N$5),IF(②選手情報入力!$N$6="","",②選手情報入力!$N$6))))</f>
        <v/>
      </c>
      <c r="AC15" t="str">
        <f>IF(E15="","",IF(②選手情報入力!P23="","",0))</f>
        <v/>
      </c>
      <c r="AD15" t="str">
        <f>IF(E15="","",IF(②選手情報入力!P23="","",2))</f>
        <v/>
      </c>
      <c r="AE15" t="str">
        <f>IF(E15="","",IF(②選手情報入力!Q23="","",IF(I15=1,種目情報!$J$5,種目情報!$J$7)))</f>
        <v/>
      </c>
      <c r="AF15" t="str">
        <f>IF(E15="","",IF(②選手情報入力!Q23="","",IF(I15=1,IF(②選手情報入力!$P$5="","",②選手情報入力!$P$5),IF(②選手情報入力!$P$6="","",②選手情報入力!$P$6))))</f>
        <v/>
      </c>
      <c r="AG15" t="str">
        <f>IF(E15="","",IF(②選手情報入力!Q23="","",0))</f>
        <v/>
      </c>
      <c r="AH15" t="str">
        <f>IF(E15="","",IF(②選手情報入力!Q23="","",2))</f>
        <v/>
      </c>
    </row>
    <row r="16" spans="1:34">
      <c r="A16" t="str">
        <f>IF(E16="","",I16*1000000+①団体情報入力!$D$3*1000+②選手情報入力!A24)</f>
        <v/>
      </c>
      <c r="B16" t="str">
        <f>IF(E16="","",①団体情報入力!$D$3)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0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1"/>
        <v/>
      </c>
      <c r="M16" t="str">
        <f t="shared" si="2"/>
        <v/>
      </c>
      <c r="O16" t="str">
        <f>IF(E16="","",IF(②選手情報入力!I24="","",IF(I16=1,VLOOKUP(②選手情報入力!I24,種目情報!$A$4:$B$21,2,FALSE),VLOOKUP(②選手情報入力!I24,種目情報!$E$4:$F$20,2,FALSE))))</f>
        <v/>
      </c>
      <c r="P16" t="str">
        <f>IF(E16="","",IF(②選手情報入力!J24="","",②選手情報入力!J24))</f>
        <v/>
      </c>
      <c r="Q16" s="33" t="str">
        <f>IF(E16="","",IF(②選手情報入力!I24="","",0))</f>
        <v/>
      </c>
      <c r="R16" t="str">
        <f>IF(E16="","",IF(②選手情報入力!I24="","",IF(I16=1,VLOOKUP(②選手情報入力!I24,種目情報!$A$4:$C$21,3,FALSE),VLOOKUP(②選手情報入力!I24,種目情報!$E$4:$G$20,3,FALSE))))</f>
        <v/>
      </c>
      <c r="S16" t="str">
        <f>IF(E16="","",IF(②選手情報入力!L24="","",IF(I16=1,VLOOKUP(②選手情報入力!L24,種目情報!$A$4:$B$21,2,FALSE),VLOOKUP(②選手情報入力!L24,種目情報!$E$4:$F$20,2,FALSE))))</f>
        <v/>
      </c>
      <c r="T16" t="str">
        <f>IF(E16="","",IF(②選手情報入力!M24="","",②選手情報入力!M24))</f>
        <v/>
      </c>
      <c r="U16" s="33" t="str">
        <f>IF(E16="","",IF(②選手情報入力!L24="","",0))</f>
        <v/>
      </c>
      <c r="V16" t="str">
        <f>IF(E16="","",IF(②選手情報入力!L24="","",IF(I16=1,VLOOKUP(②選手情報入力!L24,種目情報!$A$4:$C$21,3,FALSE),VLOOKUP(②選手情報入力!L24,種目情報!$E$4:$G$20,3,FALSE))))</f>
        <v/>
      </c>
      <c r="Y16" s="33"/>
      <c r="AA16" t="str">
        <f>IF(E16="","",IF(②選手情報入力!P24="","",IF(I16=1,種目情報!$J$4,種目情報!$J$6)))</f>
        <v/>
      </c>
      <c r="AB16" t="str">
        <f>IF(E16="","",IF(②選手情報入力!P24="","",IF(I16=1,IF(②選手情報入力!$N$5="","",②選手情報入力!$N$5),IF(②選手情報入力!$N$6="","",②選手情報入力!$N$6))))</f>
        <v/>
      </c>
      <c r="AC16" t="str">
        <f>IF(E16="","",IF(②選手情報入力!P24="","",0))</f>
        <v/>
      </c>
      <c r="AD16" t="str">
        <f>IF(E16="","",IF(②選手情報入力!P24="","",2))</f>
        <v/>
      </c>
      <c r="AE16" t="str">
        <f>IF(E16="","",IF(②選手情報入力!Q24="","",IF(I16=1,種目情報!$J$5,種目情報!$J$7)))</f>
        <v/>
      </c>
      <c r="AF16" t="str">
        <f>IF(E16="","",IF(②選手情報入力!Q24="","",IF(I16=1,IF(②選手情報入力!$P$5="","",②選手情報入力!$P$5),IF(②選手情報入力!$P$6="","",②選手情報入力!$P$6))))</f>
        <v/>
      </c>
      <c r="AG16" t="str">
        <f>IF(E16="","",IF(②選手情報入力!Q24="","",0))</f>
        <v/>
      </c>
      <c r="AH16" t="str">
        <f>IF(E16="","",IF(②選手情報入力!Q24="","",2))</f>
        <v/>
      </c>
    </row>
    <row r="17" spans="1:34">
      <c r="A17" t="str">
        <f>IF(E17="","",I17*1000000+①団体情報入力!$D$3*1000+②選手情報入力!A25)</f>
        <v/>
      </c>
      <c r="B17" t="str">
        <f>IF(E17="","",①団体情報入力!$D$3)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0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1"/>
        <v/>
      </c>
      <c r="M17" t="str">
        <f t="shared" si="2"/>
        <v/>
      </c>
      <c r="O17" t="str">
        <f>IF(E17="","",IF(②選手情報入力!I25="","",IF(I17=1,VLOOKUP(②選手情報入力!I25,種目情報!$A$4:$B$21,2,FALSE),VLOOKUP(②選手情報入力!I25,種目情報!$E$4:$F$20,2,FALSE))))</f>
        <v/>
      </c>
      <c r="P17" t="str">
        <f>IF(E17="","",IF(②選手情報入力!J25="","",②選手情報入力!J25))</f>
        <v/>
      </c>
      <c r="Q17" s="33" t="str">
        <f>IF(E17="","",IF(②選手情報入力!I25="","",0))</f>
        <v/>
      </c>
      <c r="R17" t="str">
        <f>IF(E17="","",IF(②選手情報入力!I25="","",IF(I17=1,VLOOKUP(②選手情報入力!I25,種目情報!$A$4:$C$21,3,FALSE),VLOOKUP(②選手情報入力!I25,種目情報!$E$4:$G$20,3,FALSE))))</f>
        <v/>
      </c>
      <c r="S17" t="str">
        <f>IF(E17="","",IF(②選手情報入力!L25="","",IF(I17=1,VLOOKUP(②選手情報入力!L25,種目情報!$A$4:$B$21,2,FALSE),VLOOKUP(②選手情報入力!L25,種目情報!$E$4:$F$20,2,FALSE))))</f>
        <v/>
      </c>
      <c r="T17" t="str">
        <f>IF(E17="","",IF(②選手情報入力!M25="","",②選手情報入力!M25))</f>
        <v/>
      </c>
      <c r="U17" s="33" t="str">
        <f>IF(E17="","",IF(②選手情報入力!L25="","",0))</f>
        <v/>
      </c>
      <c r="V17" t="str">
        <f>IF(E17="","",IF(②選手情報入力!L25="","",IF(I17=1,VLOOKUP(②選手情報入力!L25,種目情報!$A$4:$C$21,3,FALSE),VLOOKUP(②選手情報入力!L25,種目情報!$E$4:$G$20,3,FALSE))))</f>
        <v/>
      </c>
      <c r="Y17" s="33"/>
      <c r="AA17" t="str">
        <f>IF(E17="","",IF(②選手情報入力!P25="","",IF(I17=1,種目情報!$J$4,種目情報!$J$6)))</f>
        <v/>
      </c>
      <c r="AB17" t="str">
        <f>IF(E17="","",IF(②選手情報入力!P25="","",IF(I17=1,IF(②選手情報入力!$N$5="","",②選手情報入力!$N$5),IF(②選手情報入力!$N$6="","",②選手情報入力!$N$6))))</f>
        <v/>
      </c>
      <c r="AC17" t="str">
        <f>IF(E17="","",IF(②選手情報入力!P25="","",0))</f>
        <v/>
      </c>
      <c r="AD17" t="str">
        <f>IF(E17="","",IF(②選手情報入力!P25="","",2))</f>
        <v/>
      </c>
      <c r="AE17" t="str">
        <f>IF(E17="","",IF(②選手情報入力!Q25="","",IF(I17=1,種目情報!$J$5,種目情報!$J$7)))</f>
        <v/>
      </c>
      <c r="AF17" t="str">
        <f>IF(E17="","",IF(②選手情報入力!Q25="","",IF(I17=1,IF(②選手情報入力!$P$5="","",②選手情報入力!$P$5),IF(②選手情報入力!$P$6="","",②選手情報入力!$P$6))))</f>
        <v/>
      </c>
      <c r="AG17" t="str">
        <f>IF(E17="","",IF(②選手情報入力!Q25="","",0))</f>
        <v/>
      </c>
      <c r="AH17" t="str">
        <f>IF(E17="","",IF(②選手情報入力!Q25="","",2))</f>
        <v/>
      </c>
    </row>
    <row r="18" spans="1:34">
      <c r="A18" t="str">
        <f>IF(E18="","",I18*1000000+①団体情報入力!$D$3*1000+②選手情報入力!A26)</f>
        <v/>
      </c>
      <c r="B18" t="str">
        <f>IF(E18="","",①団体情報入力!$D$3)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0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1"/>
        <v/>
      </c>
      <c r="M18" t="str">
        <f t="shared" si="2"/>
        <v/>
      </c>
      <c r="O18" t="str">
        <f>IF(E18="","",IF(②選手情報入力!I26="","",IF(I18=1,VLOOKUP(②選手情報入力!I26,種目情報!$A$4:$B$21,2,FALSE),VLOOKUP(②選手情報入力!I26,種目情報!$E$4:$F$20,2,FALSE))))</f>
        <v/>
      </c>
      <c r="P18" t="str">
        <f>IF(E18="","",IF(②選手情報入力!J26="","",②選手情報入力!J26))</f>
        <v/>
      </c>
      <c r="Q18" s="33" t="str">
        <f>IF(E18="","",IF(②選手情報入力!I26="","",0))</f>
        <v/>
      </c>
      <c r="R18" t="str">
        <f>IF(E18="","",IF(②選手情報入力!I26="","",IF(I18=1,VLOOKUP(②選手情報入力!I26,種目情報!$A$4:$C$21,3,FALSE),VLOOKUP(②選手情報入力!I26,種目情報!$E$4:$G$20,3,FALSE))))</f>
        <v/>
      </c>
      <c r="S18" t="str">
        <f>IF(E18="","",IF(②選手情報入力!L26="","",IF(I18=1,VLOOKUP(②選手情報入力!L26,種目情報!$A$4:$B$21,2,FALSE),VLOOKUP(②選手情報入力!L26,種目情報!$E$4:$F$20,2,FALSE))))</f>
        <v/>
      </c>
      <c r="T18" t="str">
        <f>IF(E18="","",IF(②選手情報入力!M26="","",②選手情報入力!M26))</f>
        <v/>
      </c>
      <c r="U18" s="33" t="str">
        <f>IF(E18="","",IF(②選手情報入力!L26="","",0))</f>
        <v/>
      </c>
      <c r="V18" t="str">
        <f>IF(E18="","",IF(②選手情報入力!L26="","",IF(I18=1,VLOOKUP(②選手情報入力!L26,種目情報!$A$4:$C$21,3,FALSE),VLOOKUP(②選手情報入力!L26,種目情報!$E$4:$G$20,3,FALSE))))</f>
        <v/>
      </c>
      <c r="Y18" s="33"/>
      <c r="AA18" t="str">
        <f>IF(E18="","",IF(②選手情報入力!P26="","",IF(I18=1,種目情報!$J$4,種目情報!$J$6)))</f>
        <v/>
      </c>
      <c r="AB18" t="str">
        <f>IF(E18="","",IF(②選手情報入力!P26="","",IF(I18=1,IF(②選手情報入力!$N$5="","",②選手情報入力!$N$5),IF(②選手情報入力!$N$6="","",②選手情報入力!$N$6))))</f>
        <v/>
      </c>
      <c r="AC18" t="str">
        <f>IF(E18="","",IF(②選手情報入力!P26="","",0))</f>
        <v/>
      </c>
      <c r="AD18" t="str">
        <f>IF(E18="","",IF(②選手情報入力!P26="","",2))</f>
        <v/>
      </c>
      <c r="AE18" t="str">
        <f>IF(E18="","",IF(②選手情報入力!Q26="","",IF(I18=1,種目情報!$J$5,種目情報!$J$7)))</f>
        <v/>
      </c>
      <c r="AF18" t="str">
        <f>IF(E18="","",IF(②選手情報入力!Q26="","",IF(I18=1,IF(②選手情報入力!$P$5="","",②選手情報入力!$P$5),IF(②選手情報入力!$P$6="","",②選手情報入力!$P$6))))</f>
        <v/>
      </c>
      <c r="AG18" t="str">
        <f>IF(E18="","",IF(②選手情報入力!Q26="","",0))</f>
        <v/>
      </c>
      <c r="AH18" t="str">
        <f>IF(E18="","",IF(②選手情報入力!Q26="","",2))</f>
        <v/>
      </c>
    </row>
    <row r="19" spans="1:34">
      <c r="A19" t="str">
        <f>IF(E19="","",I19*1000000+①団体情報入力!$D$3*1000+②選手情報入力!A27)</f>
        <v/>
      </c>
      <c r="B19" t="str">
        <f>IF(E19="","",①団体情報入力!$D$3)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0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1"/>
        <v/>
      </c>
      <c r="M19" t="str">
        <f t="shared" si="2"/>
        <v/>
      </c>
      <c r="O19" t="str">
        <f>IF(E19="","",IF(②選手情報入力!I27="","",IF(I19=1,VLOOKUP(②選手情報入力!I27,種目情報!$A$4:$B$21,2,FALSE),VLOOKUP(②選手情報入力!I27,種目情報!$E$4:$F$20,2,FALSE))))</f>
        <v/>
      </c>
      <c r="P19" t="str">
        <f>IF(E19="","",IF(②選手情報入力!J27="","",②選手情報入力!J27))</f>
        <v/>
      </c>
      <c r="Q19" s="33" t="str">
        <f>IF(E19="","",IF(②選手情報入力!I27="","",0))</f>
        <v/>
      </c>
      <c r="R19" t="str">
        <f>IF(E19="","",IF(②選手情報入力!I27="","",IF(I19=1,VLOOKUP(②選手情報入力!I27,種目情報!$A$4:$C$21,3,FALSE),VLOOKUP(②選手情報入力!I27,種目情報!$E$4:$G$20,3,FALSE))))</f>
        <v/>
      </c>
      <c r="S19" t="str">
        <f>IF(E19="","",IF(②選手情報入力!L27="","",IF(I19=1,VLOOKUP(②選手情報入力!L27,種目情報!$A$4:$B$21,2,FALSE),VLOOKUP(②選手情報入力!L27,種目情報!$E$4:$F$20,2,FALSE))))</f>
        <v/>
      </c>
      <c r="T19" t="str">
        <f>IF(E19="","",IF(②選手情報入力!M27="","",②選手情報入力!M27))</f>
        <v/>
      </c>
      <c r="U19" s="33" t="str">
        <f>IF(E19="","",IF(②選手情報入力!L27="","",0))</f>
        <v/>
      </c>
      <c r="V19" t="str">
        <f>IF(E19="","",IF(②選手情報入力!L27="","",IF(I19=1,VLOOKUP(②選手情報入力!L27,種目情報!$A$4:$C$21,3,FALSE),VLOOKUP(②選手情報入力!L27,種目情報!$E$4:$G$20,3,FALSE))))</f>
        <v/>
      </c>
      <c r="Y19" s="33"/>
      <c r="AA19" t="str">
        <f>IF(E19="","",IF(②選手情報入力!P27="","",IF(I19=1,種目情報!$J$4,種目情報!$J$6)))</f>
        <v/>
      </c>
      <c r="AB19" t="str">
        <f>IF(E19="","",IF(②選手情報入力!P27="","",IF(I19=1,IF(②選手情報入力!$N$5="","",②選手情報入力!$N$5),IF(②選手情報入力!$N$6="","",②選手情報入力!$N$6))))</f>
        <v/>
      </c>
      <c r="AC19" t="str">
        <f>IF(E19="","",IF(②選手情報入力!P27="","",0))</f>
        <v/>
      </c>
      <c r="AD19" t="str">
        <f>IF(E19="","",IF(②選手情報入力!P27="","",2))</f>
        <v/>
      </c>
      <c r="AE19" t="str">
        <f>IF(E19="","",IF(②選手情報入力!Q27="","",IF(I19=1,種目情報!$J$5,種目情報!$J$7)))</f>
        <v/>
      </c>
      <c r="AF19" t="str">
        <f>IF(E19="","",IF(②選手情報入力!Q27="","",IF(I19=1,IF(②選手情報入力!$P$5="","",②選手情報入力!$P$5),IF(②選手情報入力!$P$6="","",②選手情報入力!$P$6))))</f>
        <v/>
      </c>
      <c r="AG19" t="str">
        <f>IF(E19="","",IF(②選手情報入力!Q27="","",0))</f>
        <v/>
      </c>
      <c r="AH19" t="str">
        <f>IF(E19="","",IF(②選手情報入力!Q27="","",2))</f>
        <v/>
      </c>
    </row>
    <row r="20" spans="1:34">
      <c r="A20" t="str">
        <f>IF(E20="","",I20*1000000+①団体情報入力!$D$3*1000+②選手情報入力!A28)</f>
        <v/>
      </c>
      <c r="B20" t="str">
        <f>IF(E20="","",①団体情報入力!$D$3)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0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1"/>
        <v/>
      </c>
      <c r="M20" t="str">
        <f t="shared" si="2"/>
        <v/>
      </c>
      <c r="O20" t="str">
        <f>IF(E20="","",IF(②選手情報入力!I28="","",IF(I20=1,VLOOKUP(②選手情報入力!I28,種目情報!$A$4:$B$21,2,FALSE),VLOOKUP(②選手情報入力!I28,種目情報!$E$4:$F$20,2,FALSE))))</f>
        <v/>
      </c>
      <c r="P20" t="str">
        <f>IF(E20="","",IF(②選手情報入力!J28="","",②選手情報入力!J28))</f>
        <v/>
      </c>
      <c r="Q20" s="33" t="str">
        <f>IF(E20="","",IF(②選手情報入力!I28="","",0))</f>
        <v/>
      </c>
      <c r="R20" t="str">
        <f>IF(E20="","",IF(②選手情報入力!I28="","",IF(I20=1,VLOOKUP(②選手情報入力!I28,種目情報!$A$4:$C$21,3,FALSE),VLOOKUP(②選手情報入力!I28,種目情報!$E$4:$G$20,3,FALSE))))</f>
        <v/>
      </c>
      <c r="S20" s="250" t="str">
        <f>IF(E20="","",IF(②選手情報入力!L28="","",IF(I20=1,VLOOKUP(②選手情報入力!L28,種目情報!$A$4:$B$21,2,FALSE),VLOOKUP(②選手情報入力!L28,種目情報!$E$4:$F$20,2,FALSE))))</f>
        <v/>
      </c>
      <c r="T20" t="str">
        <f>IF(E20="","",IF(②選手情報入力!M28="","",②選手情報入力!M28))</f>
        <v/>
      </c>
      <c r="U20" s="33" t="str">
        <f>IF(E20="","",IF(②選手情報入力!L28="","",0))</f>
        <v/>
      </c>
      <c r="V20" t="str">
        <f>IF(E20="","",IF(②選手情報入力!L28="","",IF(I20=1,VLOOKUP(②選手情報入力!L28,種目情報!$A$4:$C$21,3,FALSE),VLOOKUP(②選手情報入力!L28,種目情報!$E$4:$G$20,3,FALSE))))</f>
        <v/>
      </c>
      <c r="Y20" s="33"/>
      <c r="AA20" t="str">
        <f>IF(E20="","",IF(②選手情報入力!P28="","",IF(I20=1,種目情報!$J$4,種目情報!$J$6)))</f>
        <v/>
      </c>
      <c r="AB20" t="str">
        <f>IF(E20="","",IF(②選手情報入力!P28="","",IF(I20=1,IF(②選手情報入力!$N$5="","",②選手情報入力!$N$5),IF(②選手情報入力!$N$6="","",②選手情報入力!$N$6))))</f>
        <v/>
      </c>
      <c r="AC20" t="str">
        <f>IF(E20="","",IF(②選手情報入力!P28="","",0))</f>
        <v/>
      </c>
      <c r="AD20" t="str">
        <f>IF(E20="","",IF(②選手情報入力!P28="","",2))</f>
        <v/>
      </c>
      <c r="AE20" t="str">
        <f>IF(E20="","",IF(②選手情報入力!Q28="","",IF(I20=1,種目情報!$J$5,種目情報!$J$7)))</f>
        <v/>
      </c>
      <c r="AF20" t="str">
        <f>IF(E20="","",IF(②選手情報入力!Q28="","",IF(I20=1,IF(②選手情報入力!$P$5="","",②選手情報入力!$P$5),IF(②選手情報入力!$P$6="","",②選手情報入力!$P$6))))</f>
        <v/>
      </c>
      <c r="AG20" t="str">
        <f>IF(E20="","",IF(②選手情報入力!Q28="","",0))</f>
        <v/>
      </c>
      <c r="AH20" t="str">
        <f>IF(E20="","",IF(②選手情報入力!Q28="","",2))</f>
        <v/>
      </c>
    </row>
    <row r="21" spans="1:34">
      <c r="A21" t="str">
        <f>IF(E21="","",I21*1000000+①団体情報入力!$D$3*1000+②選手情報入力!A29)</f>
        <v/>
      </c>
      <c r="B21" t="str">
        <f>IF(E21="","",①団体情報入力!$D$3)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0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1"/>
        <v/>
      </c>
      <c r="M21" t="str">
        <f t="shared" si="2"/>
        <v/>
      </c>
      <c r="O21" t="str">
        <f>IF(E21="","",IF(②選手情報入力!I29="","",IF(I21=1,VLOOKUP(②選手情報入力!I29,種目情報!$A$4:$B$21,2,FALSE),VLOOKUP(②選手情報入力!I29,種目情報!$E$4:$F$20,2,FALSE))))</f>
        <v/>
      </c>
      <c r="P21" t="str">
        <f>IF(E21="","",IF(②選手情報入力!J29="","",②選手情報入力!J29))</f>
        <v/>
      </c>
      <c r="Q21" s="33" t="str">
        <f>IF(E21="","",IF(②選手情報入力!I29="","",0))</f>
        <v/>
      </c>
      <c r="R21" t="str">
        <f>IF(E21="","",IF(②選手情報入力!I29="","",IF(I21=1,VLOOKUP(②選手情報入力!I29,種目情報!$A$4:$C$21,3,FALSE),VLOOKUP(②選手情報入力!I29,種目情報!$E$4:$G$20,3,FALSE))))</f>
        <v/>
      </c>
      <c r="S21" s="250" t="str">
        <f>IF(E21="","",IF(②選手情報入力!L29="","",IF(I21=1,VLOOKUP(②選手情報入力!L29,種目情報!$A$4:$B$21,2,FALSE),VLOOKUP(②選手情報入力!L29,種目情報!$E$4:$F$20,2,FALSE))))</f>
        <v/>
      </c>
      <c r="T21" t="str">
        <f>IF(E21="","",IF(②選手情報入力!M29="","",②選手情報入力!M29))</f>
        <v/>
      </c>
      <c r="U21" s="33" t="str">
        <f>IF(E21="","",IF(②選手情報入力!L29="","",0))</f>
        <v/>
      </c>
      <c r="V21" t="str">
        <f>IF(E21="","",IF(②選手情報入力!L29="","",IF(I21=1,VLOOKUP(②選手情報入力!L29,種目情報!$A$4:$C$21,3,FALSE),VLOOKUP(②選手情報入力!L29,種目情報!$E$4:$G$20,3,FALSE))))</f>
        <v/>
      </c>
      <c r="Y21" s="33"/>
      <c r="AA21" t="str">
        <f>IF(E21="","",IF(②選手情報入力!P29="","",IF(I21=1,種目情報!$J$4,種目情報!$J$6)))</f>
        <v/>
      </c>
      <c r="AB21" t="str">
        <f>IF(E21="","",IF(②選手情報入力!P29="","",IF(I21=1,IF(②選手情報入力!$N$5="","",②選手情報入力!$N$5),IF(②選手情報入力!$N$6="","",②選手情報入力!$N$6))))</f>
        <v/>
      </c>
      <c r="AC21" t="str">
        <f>IF(E21="","",IF(②選手情報入力!P29="","",0))</f>
        <v/>
      </c>
      <c r="AD21" t="str">
        <f>IF(E21="","",IF(②選手情報入力!P29="","",2))</f>
        <v/>
      </c>
      <c r="AE21" t="str">
        <f>IF(E21="","",IF(②選手情報入力!Q29="","",IF(I21=1,種目情報!$J$5,種目情報!$J$7)))</f>
        <v/>
      </c>
      <c r="AF21" t="str">
        <f>IF(E21="","",IF(②選手情報入力!Q29="","",IF(I21=1,IF(②選手情報入力!$P$5="","",②選手情報入力!$P$5),IF(②選手情報入力!$P$6="","",②選手情報入力!$P$6))))</f>
        <v/>
      </c>
      <c r="AG21" t="str">
        <f>IF(E21="","",IF(②選手情報入力!Q29="","",0))</f>
        <v/>
      </c>
      <c r="AH21" t="str">
        <f>IF(E21="","",IF(②選手情報入力!Q29="","",2))</f>
        <v/>
      </c>
    </row>
    <row r="22" spans="1:34">
      <c r="A22" t="str">
        <f>IF(E22="","",I22*1000000+①団体情報入力!$D$3*1000+②選手情報入力!A30)</f>
        <v/>
      </c>
      <c r="B22" t="str">
        <f>IF(E22="","",①団体情報入力!$D$3)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0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1"/>
        <v/>
      </c>
      <c r="M22" t="str">
        <f t="shared" si="2"/>
        <v/>
      </c>
      <c r="O22" t="str">
        <f>IF(E22="","",IF(②選手情報入力!I30="","",IF(I22=1,VLOOKUP(②選手情報入力!I30,種目情報!$A$4:$B$21,2,FALSE),VLOOKUP(②選手情報入力!I30,種目情報!$E$4:$F$20,2,FALSE))))</f>
        <v/>
      </c>
      <c r="P22" t="str">
        <f>IF(E22="","",IF(②選手情報入力!J30="","",②選手情報入力!J30))</f>
        <v/>
      </c>
      <c r="Q22" s="33" t="str">
        <f>IF(E22="","",IF(②選手情報入力!I30="","",0))</f>
        <v/>
      </c>
      <c r="R22" t="str">
        <f>IF(E22="","",IF(②選手情報入力!I30="","",IF(I22=1,VLOOKUP(②選手情報入力!I30,種目情報!$A$4:$C$21,3,FALSE),VLOOKUP(②選手情報入力!I30,種目情報!$E$4:$G$20,3,FALSE))))</f>
        <v/>
      </c>
      <c r="S22" t="str">
        <f>IF(E22="","",IF(②選手情報入力!L30="","",IF(I22=1,VLOOKUP(②選手情報入力!L30,種目情報!$A$4:$B$21,2,FALSE),VLOOKUP(②選手情報入力!L30,種目情報!$E$4:$F$20,2,FALSE))))</f>
        <v/>
      </c>
      <c r="T22" t="str">
        <f>IF(E22="","",IF(②選手情報入力!M30="","",②選手情報入力!M30))</f>
        <v/>
      </c>
      <c r="U22" s="33" t="str">
        <f>IF(E22="","",IF(②選手情報入力!L30="","",0))</f>
        <v/>
      </c>
      <c r="V22" t="str">
        <f>IF(E22="","",IF(②選手情報入力!L30="","",IF(I22=1,VLOOKUP(②選手情報入力!L30,種目情報!$A$4:$C$21,3,FALSE),VLOOKUP(②選手情報入力!L30,種目情報!$E$4:$G$20,3,FALSE))))</f>
        <v/>
      </c>
      <c r="Y22" s="33"/>
      <c r="AA22" t="str">
        <f>IF(E22="","",IF(②選手情報入力!P30="","",IF(I22=1,種目情報!$J$4,種目情報!$J$6)))</f>
        <v/>
      </c>
      <c r="AB22" t="str">
        <f>IF(E22="","",IF(②選手情報入力!P30="","",IF(I22=1,IF(②選手情報入力!$N$5="","",②選手情報入力!$N$5),IF(②選手情報入力!$N$6="","",②選手情報入力!$N$6))))</f>
        <v/>
      </c>
      <c r="AC22" t="str">
        <f>IF(E22="","",IF(②選手情報入力!P30="","",0))</f>
        <v/>
      </c>
      <c r="AD22" t="str">
        <f>IF(E22="","",IF(②選手情報入力!P30="","",2))</f>
        <v/>
      </c>
      <c r="AE22" t="str">
        <f>IF(E22="","",IF(②選手情報入力!Q30="","",IF(I22=1,種目情報!$J$5,種目情報!$J$7)))</f>
        <v/>
      </c>
      <c r="AF22" t="str">
        <f>IF(E22="","",IF(②選手情報入力!Q30="","",IF(I22=1,IF(②選手情報入力!$P$5="","",②選手情報入力!$P$5),IF(②選手情報入力!$P$6="","",②選手情報入力!$P$6))))</f>
        <v/>
      </c>
      <c r="AG22" t="str">
        <f>IF(E22="","",IF(②選手情報入力!Q30="","",0))</f>
        <v/>
      </c>
      <c r="AH22" t="str">
        <f>IF(E22="","",IF(②選手情報入力!Q30="","",2))</f>
        <v/>
      </c>
    </row>
    <row r="23" spans="1:34">
      <c r="A23" t="str">
        <f>IF(E23="","",I23*1000000+①団体情報入力!$D$3*1000+②選手情報入力!A31)</f>
        <v/>
      </c>
      <c r="B23" t="str">
        <f>IF(E23="","",①団体情報入力!$D$3)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0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1"/>
        <v/>
      </c>
      <c r="M23" t="str">
        <f t="shared" si="2"/>
        <v/>
      </c>
      <c r="O23" t="str">
        <f>IF(E23="","",IF(②選手情報入力!I31="","",IF(I23=1,VLOOKUP(②選手情報入力!I31,種目情報!$A$4:$B$21,2,FALSE),VLOOKUP(②選手情報入力!I31,種目情報!$E$4:$F$20,2,FALSE))))</f>
        <v/>
      </c>
      <c r="P23" t="str">
        <f>IF(E23="","",IF(②選手情報入力!J31="","",②選手情報入力!J31))</f>
        <v/>
      </c>
      <c r="Q23" s="33" t="str">
        <f>IF(E23="","",IF(②選手情報入力!I31="","",0))</f>
        <v/>
      </c>
      <c r="R23" t="str">
        <f>IF(E23="","",IF(②選手情報入力!I31="","",IF(I23=1,VLOOKUP(②選手情報入力!I31,種目情報!$A$4:$C$21,3,FALSE),VLOOKUP(②選手情報入力!I31,種目情報!$E$4:$G$20,3,FALSE))))</f>
        <v/>
      </c>
      <c r="S23" t="str">
        <f>IF(E23="","",IF(②選手情報入力!L31="","",IF(I23=1,VLOOKUP(②選手情報入力!L31,種目情報!$A$4:$B$21,2,FALSE),VLOOKUP(②選手情報入力!L31,種目情報!$E$4:$F$20,2,FALSE))))</f>
        <v/>
      </c>
      <c r="T23" t="str">
        <f>IF(E23="","",IF(②選手情報入力!M31="","",②選手情報入力!M31))</f>
        <v/>
      </c>
      <c r="U23" s="33" t="str">
        <f>IF(E23="","",IF(②選手情報入力!L31="","",0))</f>
        <v/>
      </c>
      <c r="V23" t="str">
        <f>IF(E23="","",IF(②選手情報入力!L31="","",IF(I23=1,VLOOKUP(②選手情報入力!L31,種目情報!$A$4:$C$21,3,FALSE),VLOOKUP(②選手情報入力!L31,種目情報!$E$4:$G$20,3,FALSE))))</f>
        <v/>
      </c>
      <c r="Y23" s="33"/>
      <c r="AA23" t="str">
        <f>IF(E23="","",IF(②選手情報入力!P31="","",IF(I23=1,種目情報!$J$4,種目情報!$J$6)))</f>
        <v/>
      </c>
      <c r="AB23" t="str">
        <f>IF(E23="","",IF(②選手情報入力!P31="","",IF(I23=1,IF(②選手情報入力!$N$5="","",②選手情報入力!$N$5),IF(②選手情報入力!$N$6="","",②選手情報入力!$N$6))))</f>
        <v/>
      </c>
      <c r="AC23" t="str">
        <f>IF(E23="","",IF(②選手情報入力!P31="","",0))</f>
        <v/>
      </c>
      <c r="AD23" t="str">
        <f>IF(E23="","",IF(②選手情報入力!P31="","",2))</f>
        <v/>
      </c>
      <c r="AE23" t="str">
        <f>IF(E23="","",IF(②選手情報入力!Q31="","",IF(I23=1,種目情報!$J$5,種目情報!$J$7)))</f>
        <v/>
      </c>
      <c r="AF23" t="str">
        <f>IF(E23="","",IF(②選手情報入力!Q31="","",IF(I23=1,IF(②選手情報入力!$P$5="","",②選手情報入力!$P$5),IF(②選手情報入力!$P$6="","",②選手情報入力!$P$6))))</f>
        <v/>
      </c>
      <c r="AG23" t="str">
        <f>IF(E23="","",IF(②選手情報入力!Q31="","",0))</f>
        <v/>
      </c>
      <c r="AH23" t="str">
        <f>IF(E23="","",IF(②選手情報入力!Q31="","",2))</f>
        <v/>
      </c>
    </row>
    <row r="24" spans="1:34">
      <c r="A24" t="str">
        <f>IF(E24="","",I24*1000000+①団体情報入力!$D$3*1000+②選手情報入力!A32)</f>
        <v/>
      </c>
      <c r="B24" t="str">
        <f>IF(E24="","",①団体情報入力!$D$3)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0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1"/>
        <v/>
      </c>
      <c r="M24" t="str">
        <f t="shared" si="2"/>
        <v/>
      </c>
      <c r="O24" t="str">
        <f>IF(E24="","",IF(②選手情報入力!I32="","",IF(I24=1,VLOOKUP(②選手情報入力!I32,種目情報!$A$4:$B$21,2,FALSE),VLOOKUP(②選手情報入力!I32,種目情報!$E$4:$F$20,2,FALSE))))</f>
        <v/>
      </c>
      <c r="P24" t="str">
        <f>IF(E24="","",IF(②選手情報入力!J32="","",②選手情報入力!J32))</f>
        <v/>
      </c>
      <c r="Q24" s="33" t="str">
        <f>IF(E24="","",IF(②選手情報入力!I32="","",0))</f>
        <v/>
      </c>
      <c r="R24" t="str">
        <f>IF(E24="","",IF(②選手情報入力!I32="","",IF(I24=1,VLOOKUP(②選手情報入力!I32,種目情報!$A$4:$C$21,3,FALSE),VLOOKUP(②選手情報入力!I32,種目情報!$E$4:$G$20,3,FALSE))))</f>
        <v/>
      </c>
      <c r="S24" t="str">
        <f>IF(E24="","",IF(②選手情報入力!L32="","",IF(I24=1,VLOOKUP(②選手情報入力!L32,種目情報!$A$4:$B$21,2,FALSE),VLOOKUP(②選手情報入力!L32,種目情報!$E$4:$F$20,2,FALSE))))</f>
        <v/>
      </c>
      <c r="T24" t="str">
        <f>IF(E24="","",IF(②選手情報入力!M32="","",②選手情報入力!M32))</f>
        <v/>
      </c>
      <c r="U24" s="33" t="str">
        <f>IF(E24="","",IF(②選手情報入力!L32="","",0))</f>
        <v/>
      </c>
      <c r="V24" t="str">
        <f>IF(E24="","",IF(②選手情報入力!L32="","",IF(I24=1,VLOOKUP(②選手情報入力!L32,種目情報!$A$4:$C$21,3,FALSE),VLOOKUP(②選手情報入力!L32,種目情報!$E$4:$G$20,3,FALSE))))</f>
        <v/>
      </c>
      <c r="Y24" s="33"/>
      <c r="AA24" t="str">
        <f>IF(E24="","",IF(②選手情報入力!P32="","",IF(I24=1,種目情報!$J$4,種目情報!$J$6)))</f>
        <v/>
      </c>
      <c r="AB24" t="str">
        <f>IF(E24="","",IF(②選手情報入力!P32="","",IF(I24=1,IF(②選手情報入力!$N$5="","",②選手情報入力!$N$5),IF(②選手情報入力!$N$6="","",②選手情報入力!$N$6))))</f>
        <v/>
      </c>
      <c r="AC24" t="str">
        <f>IF(E24="","",IF(②選手情報入力!P32="","",0))</f>
        <v/>
      </c>
      <c r="AD24" t="str">
        <f>IF(E24="","",IF(②選手情報入力!P32="","",2))</f>
        <v/>
      </c>
      <c r="AE24" t="str">
        <f>IF(E24="","",IF(②選手情報入力!Q32="","",IF(I24=1,種目情報!$J$5,種目情報!$J$7)))</f>
        <v/>
      </c>
      <c r="AF24" t="str">
        <f>IF(E24="","",IF(②選手情報入力!Q32="","",IF(I24=1,IF(②選手情報入力!$P$5="","",②選手情報入力!$P$5),IF(②選手情報入力!$P$6="","",②選手情報入力!$P$6))))</f>
        <v/>
      </c>
      <c r="AG24" t="str">
        <f>IF(E24="","",IF(②選手情報入力!Q32="","",0))</f>
        <v/>
      </c>
      <c r="AH24" t="str">
        <f>IF(E24="","",IF(②選手情報入力!Q32="","",2))</f>
        <v/>
      </c>
    </row>
    <row r="25" spans="1:34">
      <c r="A25" t="str">
        <f>IF(E25="","",I25*1000000+①団体情報入力!$D$3*1000+②選手情報入力!A33)</f>
        <v/>
      </c>
      <c r="B25" t="str">
        <f>IF(E25="","",①団体情報入力!$D$3)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0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1"/>
        <v/>
      </c>
      <c r="M25" t="str">
        <f t="shared" si="2"/>
        <v/>
      </c>
      <c r="O25" t="str">
        <f>IF(E25="","",IF(②選手情報入力!I33="","",IF(I25=1,VLOOKUP(②選手情報入力!I33,種目情報!$A$4:$B$21,2,FALSE),VLOOKUP(②選手情報入力!I33,種目情報!$E$4:$F$20,2,FALSE))))</f>
        <v/>
      </c>
      <c r="P25" t="str">
        <f>IF(E25="","",IF(②選手情報入力!J33="","",②選手情報入力!J33))</f>
        <v/>
      </c>
      <c r="Q25" s="33" t="str">
        <f>IF(E25="","",IF(②選手情報入力!I33="","",0))</f>
        <v/>
      </c>
      <c r="R25" t="str">
        <f>IF(E25="","",IF(②選手情報入力!I33="","",IF(I25=1,VLOOKUP(②選手情報入力!I33,種目情報!$A$4:$C$21,3,FALSE),VLOOKUP(②選手情報入力!I33,種目情報!$E$4:$G$20,3,FALSE))))</f>
        <v/>
      </c>
      <c r="S25" t="str">
        <f>IF(E25="","",IF(②選手情報入力!L33="","",IF(I25=1,VLOOKUP(②選手情報入力!L33,種目情報!$A$4:$B$21,2,FALSE),VLOOKUP(②選手情報入力!L33,種目情報!$E$4:$F$20,2,FALSE))))</f>
        <v/>
      </c>
      <c r="T25" t="str">
        <f>IF(E25="","",IF(②選手情報入力!M33="","",②選手情報入力!M33))</f>
        <v/>
      </c>
      <c r="U25" s="33" t="str">
        <f>IF(E25="","",IF(②選手情報入力!L33="","",0))</f>
        <v/>
      </c>
      <c r="V25" t="str">
        <f>IF(E25="","",IF(②選手情報入力!L33="","",IF(I25=1,VLOOKUP(②選手情報入力!L33,種目情報!$A$4:$C$21,3,FALSE),VLOOKUP(②選手情報入力!L33,種目情報!$E$4:$G$20,3,FALSE))))</f>
        <v/>
      </c>
      <c r="Y25" s="33"/>
      <c r="AA25" t="str">
        <f>IF(E25="","",IF(②選手情報入力!P33="","",IF(I25=1,種目情報!$J$4,種目情報!$J$6)))</f>
        <v/>
      </c>
      <c r="AB25" t="str">
        <f>IF(E25="","",IF(②選手情報入力!P33="","",IF(I25=1,IF(②選手情報入力!$N$5="","",②選手情報入力!$N$5),IF(②選手情報入力!$N$6="","",②選手情報入力!$N$6))))</f>
        <v/>
      </c>
      <c r="AC25" t="str">
        <f>IF(E25="","",IF(②選手情報入力!P33="","",0))</f>
        <v/>
      </c>
      <c r="AD25" t="str">
        <f>IF(E25="","",IF(②選手情報入力!P33="","",2))</f>
        <v/>
      </c>
      <c r="AE25" t="str">
        <f>IF(E25="","",IF(②選手情報入力!Q33="","",IF(I25=1,種目情報!$J$5,種目情報!$J$7)))</f>
        <v/>
      </c>
      <c r="AF25" t="str">
        <f>IF(E25="","",IF(②選手情報入力!Q33="","",IF(I25=1,IF(②選手情報入力!$P$5="","",②選手情報入力!$P$5),IF(②選手情報入力!$P$6="","",②選手情報入力!$P$6))))</f>
        <v/>
      </c>
      <c r="AG25" t="str">
        <f>IF(E25="","",IF(②選手情報入力!Q33="","",0))</f>
        <v/>
      </c>
      <c r="AH25" t="str">
        <f>IF(E25="","",IF(②選手情報入力!Q33="","",2))</f>
        <v/>
      </c>
    </row>
    <row r="26" spans="1:34">
      <c r="A26" t="str">
        <f>IF(E26="","",I26*1000000+①団体情報入力!$D$3*1000+②選手情報入力!A34)</f>
        <v/>
      </c>
      <c r="B26" t="str">
        <f>IF(E26="","",①団体情報入力!$D$3)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0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1"/>
        <v/>
      </c>
      <c r="M26" t="str">
        <f t="shared" si="2"/>
        <v/>
      </c>
      <c r="O26" t="str">
        <f>IF(E26="","",IF(②選手情報入力!I34="","",IF(I26=1,VLOOKUP(②選手情報入力!I34,種目情報!$A$4:$B$21,2,FALSE),VLOOKUP(②選手情報入力!I34,種目情報!$E$4:$F$20,2,FALSE))))</f>
        <v/>
      </c>
      <c r="P26" t="str">
        <f>IF(E26="","",IF(②選手情報入力!J34="","",②選手情報入力!J34))</f>
        <v/>
      </c>
      <c r="Q26" s="33" t="str">
        <f>IF(E26="","",IF(②選手情報入力!I34="","",0))</f>
        <v/>
      </c>
      <c r="R26" t="str">
        <f>IF(E26="","",IF(②選手情報入力!I34="","",IF(I26=1,VLOOKUP(②選手情報入力!I34,種目情報!$A$4:$C$21,3,FALSE),VLOOKUP(②選手情報入力!I34,種目情報!$E$4:$G$20,3,FALSE))))</f>
        <v/>
      </c>
      <c r="S26" t="str">
        <f>IF(E26="","",IF(②選手情報入力!L34="","",IF(I26=1,VLOOKUP(②選手情報入力!L34,種目情報!$A$4:$B$21,2,FALSE),VLOOKUP(②選手情報入力!L34,種目情報!$E$4:$F$20,2,FALSE))))</f>
        <v/>
      </c>
      <c r="T26" t="str">
        <f>IF(E26="","",IF(②選手情報入力!M34="","",②選手情報入力!M34))</f>
        <v/>
      </c>
      <c r="U26" s="33" t="str">
        <f>IF(E26="","",IF(②選手情報入力!L34="","",0))</f>
        <v/>
      </c>
      <c r="V26" t="str">
        <f>IF(E26="","",IF(②選手情報入力!L34="","",IF(I26=1,VLOOKUP(②選手情報入力!L34,種目情報!$A$4:$C$21,3,FALSE),VLOOKUP(②選手情報入力!L34,種目情報!$E$4:$G$20,3,FALSE))))</f>
        <v/>
      </c>
      <c r="Y26" s="33"/>
      <c r="AA26" t="str">
        <f>IF(E26="","",IF(②選手情報入力!P34="","",IF(I26=1,種目情報!$J$4,種目情報!$J$6)))</f>
        <v/>
      </c>
      <c r="AB26" t="str">
        <f>IF(E26="","",IF(②選手情報入力!P34="","",IF(I26=1,IF(②選手情報入力!$N$5="","",②選手情報入力!$N$5),IF(②選手情報入力!$N$6="","",②選手情報入力!$N$6))))</f>
        <v/>
      </c>
      <c r="AC26" t="str">
        <f>IF(E26="","",IF(②選手情報入力!P34="","",0))</f>
        <v/>
      </c>
      <c r="AD26" t="str">
        <f>IF(E26="","",IF(②選手情報入力!P34="","",2))</f>
        <v/>
      </c>
      <c r="AE26" t="str">
        <f>IF(E26="","",IF(②選手情報入力!Q34="","",IF(I26=1,種目情報!$J$5,種目情報!$J$7)))</f>
        <v/>
      </c>
      <c r="AF26" t="str">
        <f>IF(E26="","",IF(②選手情報入力!Q34="","",IF(I26=1,IF(②選手情報入力!$P$5="","",②選手情報入力!$P$5),IF(②選手情報入力!$P$6="","",②選手情報入力!$P$6))))</f>
        <v/>
      </c>
      <c r="AG26" t="str">
        <f>IF(E26="","",IF(②選手情報入力!Q34="","",0))</f>
        <v/>
      </c>
      <c r="AH26" t="str">
        <f>IF(E26="","",IF(②選手情報入力!Q34="","",2))</f>
        <v/>
      </c>
    </row>
    <row r="27" spans="1:34">
      <c r="A27" t="str">
        <f>IF(E27="","",I27*1000000+①団体情報入力!$D$3*1000+②選手情報入力!A35)</f>
        <v/>
      </c>
      <c r="B27" t="str">
        <f>IF(E27="","",①団体情報入力!$D$3)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0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1"/>
        <v/>
      </c>
      <c r="M27" t="str">
        <f t="shared" si="2"/>
        <v/>
      </c>
      <c r="O27" t="str">
        <f>IF(E27="","",IF(②選手情報入力!I35="","",IF(I27=1,VLOOKUP(②選手情報入力!I35,種目情報!$A$4:$B$21,2,FALSE),VLOOKUP(②選手情報入力!I35,種目情報!$E$4:$F$20,2,FALSE))))</f>
        <v/>
      </c>
      <c r="P27" t="str">
        <f>IF(E27="","",IF(②選手情報入力!J35="","",②選手情報入力!J35))</f>
        <v/>
      </c>
      <c r="Q27" s="33" t="str">
        <f>IF(E27="","",IF(②選手情報入力!I35="","",0))</f>
        <v/>
      </c>
      <c r="R27" t="str">
        <f>IF(E27="","",IF(②選手情報入力!I35="","",IF(I27=1,VLOOKUP(②選手情報入力!I35,種目情報!$A$4:$C$21,3,FALSE),VLOOKUP(②選手情報入力!I35,種目情報!$E$4:$G$20,3,FALSE))))</f>
        <v/>
      </c>
      <c r="S27" t="str">
        <f>IF(E27="","",IF(②選手情報入力!L35="","",IF(I27=1,VLOOKUP(②選手情報入力!L35,種目情報!$A$4:$B$21,2,FALSE),VLOOKUP(②選手情報入力!L35,種目情報!$E$4:$F$20,2,FALSE))))</f>
        <v/>
      </c>
      <c r="T27" t="str">
        <f>IF(E27="","",IF(②選手情報入力!M35="","",②選手情報入力!M35))</f>
        <v/>
      </c>
      <c r="U27" s="33" t="str">
        <f>IF(E27="","",IF(②選手情報入力!L35="","",0))</f>
        <v/>
      </c>
      <c r="V27" t="str">
        <f>IF(E27="","",IF(②選手情報入力!L35="","",IF(I27=1,VLOOKUP(②選手情報入力!L35,種目情報!$A$4:$C$21,3,FALSE),VLOOKUP(②選手情報入力!L35,種目情報!$E$4:$G$20,3,FALSE))))</f>
        <v/>
      </c>
      <c r="Y27" s="33"/>
      <c r="AA27" t="str">
        <f>IF(E27="","",IF(②選手情報入力!P35="","",IF(I27=1,種目情報!$J$4,種目情報!$J$6)))</f>
        <v/>
      </c>
      <c r="AB27" t="str">
        <f>IF(E27="","",IF(②選手情報入力!P35="","",IF(I27=1,IF(②選手情報入力!$N$5="","",②選手情報入力!$N$5),IF(②選手情報入力!$N$6="","",②選手情報入力!$N$6))))</f>
        <v/>
      </c>
      <c r="AC27" t="str">
        <f>IF(E27="","",IF(②選手情報入力!P35="","",0))</f>
        <v/>
      </c>
      <c r="AD27" t="str">
        <f>IF(E27="","",IF(②選手情報入力!P35="","",2))</f>
        <v/>
      </c>
      <c r="AE27" t="str">
        <f>IF(E27="","",IF(②選手情報入力!Q35="","",IF(I27=1,種目情報!$J$5,種目情報!$J$7)))</f>
        <v/>
      </c>
      <c r="AF27" t="str">
        <f>IF(E27="","",IF(②選手情報入力!Q35="","",IF(I27=1,IF(②選手情報入力!$P$5="","",②選手情報入力!$P$5),IF(②選手情報入力!$P$6="","",②選手情報入力!$P$6))))</f>
        <v/>
      </c>
      <c r="AG27" t="str">
        <f>IF(E27="","",IF(②選手情報入力!Q35="","",0))</f>
        <v/>
      </c>
      <c r="AH27" t="str">
        <f>IF(E27="","",IF(②選手情報入力!Q35="","",2))</f>
        <v/>
      </c>
    </row>
    <row r="28" spans="1:34">
      <c r="A28" t="str">
        <f>IF(E28="","",I28*1000000+①団体情報入力!$D$3*1000+②選手情報入力!A36)</f>
        <v/>
      </c>
      <c r="B28" t="str">
        <f>IF(E28="","",①団体情報入力!$D$3)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0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1"/>
        <v/>
      </c>
      <c r="M28" t="str">
        <f t="shared" si="2"/>
        <v/>
      </c>
      <c r="O28" t="str">
        <f>IF(E28="","",IF(②選手情報入力!I36="","",IF(I28=1,VLOOKUP(②選手情報入力!I36,種目情報!$A$4:$B$21,2,FALSE),VLOOKUP(②選手情報入力!I36,種目情報!$E$4:$F$20,2,FALSE))))</f>
        <v/>
      </c>
      <c r="P28" t="str">
        <f>IF(E28="","",IF(②選手情報入力!J36="","",②選手情報入力!J36))</f>
        <v/>
      </c>
      <c r="Q28" s="33" t="str">
        <f>IF(E28="","",IF(②選手情報入力!I36="","",0))</f>
        <v/>
      </c>
      <c r="R28" t="str">
        <f>IF(E28="","",IF(②選手情報入力!I36="","",IF(I28=1,VLOOKUP(②選手情報入力!I36,種目情報!$A$4:$C$21,3,FALSE),VLOOKUP(②選手情報入力!I36,種目情報!$E$4:$G$20,3,FALSE))))</f>
        <v/>
      </c>
      <c r="S28" t="str">
        <f>IF(E28="","",IF(②選手情報入力!L36="","",IF(I28=1,VLOOKUP(②選手情報入力!L36,種目情報!$A$4:$B$21,2,FALSE),VLOOKUP(②選手情報入力!L36,種目情報!$E$4:$F$20,2,FALSE))))</f>
        <v/>
      </c>
      <c r="T28" t="str">
        <f>IF(E28="","",IF(②選手情報入力!M36="","",②選手情報入力!M36))</f>
        <v/>
      </c>
      <c r="U28" s="33" t="str">
        <f>IF(E28="","",IF(②選手情報入力!L36="","",0))</f>
        <v/>
      </c>
      <c r="V28" t="str">
        <f>IF(E28="","",IF(②選手情報入力!L36="","",IF(I28=1,VLOOKUP(②選手情報入力!L36,種目情報!$A$4:$C$21,3,FALSE),VLOOKUP(②選手情報入力!L36,種目情報!$E$4:$G$20,3,FALSE))))</f>
        <v/>
      </c>
      <c r="Y28" s="33"/>
      <c r="AA28" t="str">
        <f>IF(E28="","",IF(②選手情報入力!P36="","",IF(I28=1,種目情報!$J$4,種目情報!$J$6)))</f>
        <v/>
      </c>
      <c r="AB28" t="str">
        <f>IF(E28="","",IF(②選手情報入力!P36="","",IF(I28=1,IF(②選手情報入力!$N$5="","",②選手情報入力!$N$5),IF(②選手情報入力!$N$6="","",②選手情報入力!$N$6))))</f>
        <v/>
      </c>
      <c r="AC28" t="str">
        <f>IF(E28="","",IF(②選手情報入力!P36="","",0))</f>
        <v/>
      </c>
      <c r="AD28" t="str">
        <f>IF(E28="","",IF(②選手情報入力!P36="","",2))</f>
        <v/>
      </c>
      <c r="AE28" t="str">
        <f>IF(E28="","",IF(②選手情報入力!Q36="","",IF(I28=1,種目情報!$J$5,種目情報!$J$7)))</f>
        <v/>
      </c>
      <c r="AF28" t="str">
        <f>IF(E28="","",IF(②選手情報入力!Q36="","",IF(I28=1,IF(②選手情報入力!$P$5="","",②選手情報入力!$P$5),IF(②選手情報入力!$P$6="","",②選手情報入力!$P$6))))</f>
        <v/>
      </c>
      <c r="AG28" t="str">
        <f>IF(E28="","",IF(②選手情報入力!Q36="","",0))</f>
        <v/>
      </c>
      <c r="AH28" t="str">
        <f>IF(E28="","",IF(②選手情報入力!Q36="","",2))</f>
        <v/>
      </c>
    </row>
    <row r="29" spans="1:34">
      <c r="A29" t="str">
        <f>IF(E29="","",I29*1000000+①団体情報入力!$D$3*1000+②選手情報入力!A37)</f>
        <v/>
      </c>
      <c r="B29" t="str">
        <f>IF(E29="","",①団体情報入力!$D$3)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0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1"/>
        <v/>
      </c>
      <c r="M29" t="str">
        <f t="shared" si="2"/>
        <v/>
      </c>
      <c r="O29" t="str">
        <f>IF(E29="","",IF(②選手情報入力!I37="","",IF(I29=1,VLOOKUP(②選手情報入力!I37,種目情報!$A$4:$B$21,2,FALSE),VLOOKUP(②選手情報入力!I37,種目情報!$E$4:$F$20,2,FALSE))))</f>
        <v/>
      </c>
      <c r="P29" t="str">
        <f>IF(E29="","",IF(②選手情報入力!J37="","",②選手情報入力!J37))</f>
        <v/>
      </c>
      <c r="Q29" s="33" t="str">
        <f>IF(E29="","",IF(②選手情報入力!I37="","",0))</f>
        <v/>
      </c>
      <c r="R29" t="str">
        <f>IF(E29="","",IF(②選手情報入力!I37="","",IF(I29=1,VLOOKUP(②選手情報入力!I37,種目情報!$A$4:$C$21,3,FALSE),VLOOKUP(②選手情報入力!I37,種目情報!$E$4:$G$20,3,FALSE))))</f>
        <v/>
      </c>
      <c r="S29" t="str">
        <f>IF(E29="","",IF(②選手情報入力!L37="","",IF(I29=1,VLOOKUP(②選手情報入力!L37,種目情報!$A$4:$B$21,2,FALSE),VLOOKUP(②選手情報入力!L37,種目情報!$E$4:$F$20,2,FALSE))))</f>
        <v/>
      </c>
      <c r="T29" t="str">
        <f>IF(E29="","",IF(②選手情報入力!M37="","",②選手情報入力!M37))</f>
        <v/>
      </c>
      <c r="U29" s="33" t="str">
        <f>IF(E29="","",IF(②選手情報入力!L37="","",0))</f>
        <v/>
      </c>
      <c r="V29" t="str">
        <f>IF(E29="","",IF(②選手情報入力!L37="","",IF(I29=1,VLOOKUP(②選手情報入力!L37,種目情報!$A$4:$C$21,3,FALSE),VLOOKUP(②選手情報入力!L37,種目情報!$E$4:$G$20,3,FALSE))))</f>
        <v/>
      </c>
      <c r="Y29" s="33"/>
      <c r="AA29" t="str">
        <f>IF(E29="","",IF(②選手情報入力!P37="","",IF(I29=1,種目情報!$J$4,種目情報!$J$6)))</f>
        <v/>
      </c>
      <c r="AB29" t="str">
        <f>IF(E29="","",IF(②選手情報入力!P37="","",IF(I29=1,IF(②選手情報入力!$N$5="","",②選手情報入力!$N$5),IF(②選手情報入力!$N$6="","",②選手情報入力!$N$6))))</f>
        <v/>
      </c>
      <c r="AC29" t="str">
        <f>IF(E29="","",IF(②選手情報入力!P37="","",0))</f>
        <v/>
      </c>
      <c r="AD29" t="str">
        <f>IF(E29="","",IF(②選手情報入力!P37="","",2))</f>
        <v/>
      </c>
      <c r="AE29" t="str">
        <f>IF(E29="","",IF(②選手情報入力!Q37="","",IF(I29=1,種目情報!$J$5,種目情報!$J$7)))</f>
        <v/>
      </c>
      <c r="AF29" t="str">
        <f>IF(E29="","",IF(②選手情報入力!Q37="","",IF(I29=1,IF(②選手情報入力!$P$5="","",②選手情報入力!$P$5),IF(②選手情報入力!$P$6="","",②選手情報入力!$P$6))))</f>
        <v/>
      </c>
      <c r="AG29" t="str">
        <f>IF(E29="","",IF(②選手情報入力!Q37="","",0))</f>
        <v/>
      </c>
      <c r="AH29" t="str">
        <f>IF(E29="","",IF(②選手情報入力!Q37="","",2))</f>
        <v/>
      </c>
    </row>
    <row r="30" spans="1:34">
      <c r="A30" t="str">
        <f>IF(E30="","",I30*1000000+①団体情報入力!$D$3*1000+②選手情報入力!A38)</f>
        <v/>
      </c>
      <c r="B30" t="str">
        <f>IF(E30="","",①団体情報入力!$D$3)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0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1"/>
        <v/>
      </c>
      <c r="M30" t="str">
        <f t="shared" si="2"/>
        <v/>
      </c>
      <c r="O30" t="str">
        <f>IF(E30="","",IF(②選手情報入力!I38="","",IF(I30=1,VLOOKUP(②選手情報入力!I38,種目情報!$A$4:$B$21,2,FALSE),VLOOKUP(②選手情報入力!I38,種目情報!$E$4:$F$20,2,FALSE))))</f>
        <v/>
      </c>
      <c r="P30" t="str">
        <f>IF(E30="","",IF(②選手情報入力!J38="","",②選手情報入力!J38))</f>
        <v/>
      </c>
      <c r="Q30" s="33" t="str">
        <f>IF(E30="","",IF(②選手情報入力!I38="","",0))</f>
        <v/>
      </c>
      <c r="R30" t="str">
        <f>IF(E30="","",IF(②選手情報入力!I38="","",IF(I30=1,VLOOKUP(②選手情報入力!I38,種目情報!$A$4:$C$21,3,FALSE),VLOOKUP(②選手情報入力!I38,種目情報!$E$4:$G$20,3,FALSE))))</f>
        <v/>
      </c>
      <c r="S30" t="str">
        <f>IF(E30="","",IF(②選手情報入力!L38="","",IF(I30=1,VLOOKUP(②選手情報入力!L38,種目情報!$A$4:$B$21,2,FALSE),VLOOKUP(②選手情報入力!L38,種目情報!$E$4:$F$20,2,FALSE))))</f>
        <v/>
      </c>
      <c r="T30" t="str">
        <f>IF(E30="","",IF(②選手情報入力!M38="","",②選手情報入力!M38))</f>
        <v/>
      </c>
      <c r="U30" s="33" t="str">
        <f>IF(E30="","",IF(②選手情報入力!L38="","",0))</f>
        <v/>
      </c>
      <c r="V30" t="str">
        <f>IF(E30="","",IF(②選手情報入力!L38="","",IF(I30=1,VLOOKUP(②選手情報入力!L38,種目情報!$A$4:$C$21,3,FALSE),VLOOKUP(②選手情報入力!L38,種目情報!$E$4:$G$20,3,FALSE))))</f>
        <v/>
      </c>
      <c r="Y30" s="33"/>
      <c r="AA30" t="str">
        <f>IF(E30="","",IF(②選手情報入力!P38="","",IF(I30=1,種目情報!$J$4,種目情報!$J$6)))</f>
        <v/>
      </c>
      <c r="AB30" t="str">
        <f>IF(E30="","",IF(②選手情報入力!P38="","",IF(I30=1,IF(②選手情報入力!$N$5="","",②選手情報入力!$N$5),IF(②選手情報入力!$N$6="","",②選手情報入力!$N$6))))</f>
        <v/>
      </c>
      <c r="AC30" t="str">
        <f>IF(E30="","",IF(②選手情報入力!P38="","",0))</f>
        <v/>
      </c>
      <c r="AD30" t="str">
        <f>IF(E30="","",IF(②選手情報入力!P38="","",2))</f>
        <v/>
      </c>
      <c r="AE30" t="str">
        <f>IF(E30="","",IF(②選手情報入力!Q38="","",IF(I30=1,種目情報!$J$5,種目情報!$J$7)))</f>
        <v/>
      </c>
      <c r="AF30" t="str">
        <f>IF(E30="","",IF(②選手情報入力!Q38="","",IF(I30=1,IF(②選手情報入力!$P$5="","",②選手情報入力!$P$5),IF(②選手情報入力!$P$6="","",②選手情報入力!$P$6))))</f>
        <v/>
      </c>
      <c r="AG30" t="str">
        <f>IF(E30="","",IF(②選手情報入力!Q38="","",0))</f>
        <v/>
      </c>
      <c r="AH30" t="str">
        <f>IF(E30="","",IF(②選手情報入力!Q38="","",2))</f>
        <v/>
      </c>
    </row>
    <row r="31" spans="1:34">
      <c r="A31" t="str">
        <f>IF(E31="","",I31*1000000+①団体情報入力!$D$3*1000+②選手情報入力!A39)</f>
        <v/>
      </c>
      <c r="B31" t="str">
        <f>IF(E31="","",①団体情報入力!$D$3)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0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1"/>
        <v/>
      </c>
      <c r="M31" t="str">
        <f t="shared" si="2"/>
        <v/>
      </c>
      <c r="O31" t="str">
        <f>IF(E31="","",IF(②選手情報入力!I39="","",IF(I31=1,VLOOKUP(②選手情報入力!I39,種目情報!$A$4:$B$21,2,FALSE),VLOOKUP(②選手情報入力!I39,種目情報!$E$4:$F$20,2,FALSE))))</f>
        <v/>
      </c>
      <c r="P31" t="str">
        <f>IF(E31="","",IF(②選手情報入力!J39="","",②選手情報入力!J39))</f>
        <v/>
      </c>
      <c r="Q31" s="33" t="str">
        <f>IF(E31="","",IF(②選手情報入力!I39="","",0))</f>
        <v/>
      </c>
      <c r="R31" t="str">
        <f>IF(E31="","",IF(②選手情報入力!I39="","",IF(I31=1,VLOOKUP(②選手情報入力!I39,種目情報!$A$4:$C$21,3,FALSE),VLOOKUP(②選手情報入力!I39,種目情報!$E$4:$G$20,3,FALSE))))</f>
        <v/>
      </c>
      <c r="S31" t="str">
        <f>IF(E31="","",IF(②選手情報入力!L39="","",IF(I31=1,VLOOKUP(②選手情報入力!L39,種目情報!$A$4:$B$21,2,FALSE),VLOOKUP(②選手情報入力!L39,種目情報!$E$4:$F$20,2,FALSE))))</f>
        <v/>
      </c>
      <c r="T31" t="str">
        <f>IF(E31="","",IF(②選手情報入力!M39="","",②選手情報入力!M39))</f>
        <v/>
      </c>
      <c r="U31" s="33" t="str">
        <f>IF(E31="","",IF(②選手情報入力!L39="","",0))</f>
        <v/>
      </c>
      <c r="V31" t="str">
        <f>IF(E31="","",IF(②選手情報入力!L39="","",IF(I31=1,VLOOKUP(②選手情報入力!L39,種目情報!$A$4:$C$21,3,FALSE),VLOOKUP(②選手情報入力!L39,種目情報!$E$4:$G$20,3,FALSE))))</f>
        <v/>
      </c>
      <c r="Y31" s="33"/>
      <c r="AA31" t="str">
        <f>IF(E31="","",IF(②選手情報入力!P39="","",IF(I31=1,種目情報!$J$4,種目情報!$J$6)))</f>
        <v/>
      </c>
      <c r="AB31" t="str">
        <f>IF(E31="","",IF(②選手情報入力!P39="","",IF(I31=1,IF(②選手情報入力!$N$5="","",②選手情報入力!$N$5),IF(②選手情報入力!$N$6="","",②選手情報入力!$N$6))))</f>
        <v/>
      </c>
      <c r="AC31" t="str">
        <f>IF(E31="","",IF(②選手情報入力!P39="","",0))</f>
        <v/>
      </c>
      <c r="AD31" t="str">
        <f>IF(E31="","",IF(②選手情報入力!P39="","",2))</f>
        <v/>
      </c>
      <c r="AE31" t="str">
        <f>IF(E31="","",IF(②選手情報入力!Q39="","",IF(I31=1,種目情報!$J$5,種目情報!$J$7)))</f>
        <v/>
      </c>
      <c r="AF31" t="str">
        <f>IF(E31="","",IF(②選手情報入力!Q39="","",IF(I31=1,IF(②選手情報入力!$P$5="","",②選手情報入力!$P$5),IF(②選手情報入力!$P$6="","",②選手情報入力!$P$6))))</f>
        <v/>
      </c>
      <c r="AG31" t="str">
        <f>IF(E31="","",IF(②選手情報入力!Q39="","",0))</f>
        <v/>
      </c>
      <c r="AH31" t="str">
        <f>IF(E31="","",IF(②選手情報入力!Q39="","",2))</f>
        <v/>
      </c>
    </row>
    <row r="32" spans="1:34">
      <c r="A32" t="str">
        <f>IF(E32="","",I32*1000000+①団体情報入力!$D$3*1000+②選手情報入力!A40)</f>
        <v/>
      </c>
      <c r="B32" t="str">
        <f>IF(E32="","",①団体情報入力!$D$3)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0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1"/>
        <v/>
      </c>
      <c r="M32" t="str">
        <f t="shared" si="2"/>
        <v/>
      </c>
      <c r="O32" t="str">
        <f>IF(E32="","",IF(②選手情報入力!I40="","",IF(I32=1,VLOOKUP(②選手情報入力!I40,種目情報!$A$4:$B$21,2,FALSE),VLOOKUP(②選手情報入力!I40,種目情報!$E$4:$F$20,2,FALSE))))</f>
        <v/>
      </c>
      <c r="P32" t="str">
        <f>IF(E32="","",IF(②選手情報入力!J40="","",②選手情報入力!J40))</f>
        <v/>
      </c>
      <c r="Q32" s="33" t="str">
        <f>IF(E32="","",IF(②選手情報入力!I40="","",0))</f>
        <v/>
      </c>
      <c r="R32" t="str">
        <f>IF(E32="","",IF(②選手情報入力!I40="","",IF(I32=1,VLOOKUP(②選手情報入力!I40,種目情報!$A$4:$C$21,3,FALSE),VLOOKUP(②選手情報入力!I40,種目情報!$E$4:$G$20,3,FALSE))))</f>
        <v/>
      </c>
      <c r="S32" t="str">
        <f>IF(E32="","",IF(②選手情報入力!L40="","",IF(I32=1,VLOOKUP(②選手情報入力!L40,種目情報!$A$4:$B$21,2,FALSE),VLOOKUP(②選手情報入力!L40,種目情報!$E$4:$F$20,2,FALSE))))</f>
        <v/>
      </c>
      <c r="T32" t="str">
        <f>IF(E32="","",IF(②選手情報入力!M40="","",②選手情報入力!M40))</f>
        <v/>
      </c>
      <c r="U32" s="33" t="str">
        <f>IF(E32="","",IF(②選手情報入力!L40="","",0))</f>
        <v/>
      </c>
      <c r="V32" t="str">
        <f>IF(E32="","",IF(②選手情報入力!L40="","",IF(I32=1,VLOOKUP(②選手情報入力!L40,種目情報!$A$4:$C$21,3,FALSE),VLOOKUP(②選手情報入力!L40,種目情報!$E$4:$G$20,3,FALSE))))</f>
        <v/>
      </c>
      <c r="Y32" s="33"/>
      <c r="AA32" t="str">
        <f>IF(E32="","",IF(②選手情報入力!P40="","",IF(I32=1,種目情報!$J$4,種目情報!$J$6)))</f>
        <v/>
      </c>
      <c r="AB32" t="str">
        <f>IF(E32="","",IF(②選手情報入力!P40="","",IF(I32=1,IF(②選手情報入力!$N$5="","",②選手情報入力!$N$5),IF(②選手情報入力!$N$6="","",②選手情報入力!$N$6))))</f>
        <v/>
      </c>
      <c r="AC32" t="str">
        <f>IF(E32="","",IF(②選手情報入力!P40="","",0))</f>
        <v/>
      </c>
      <c r="AD32" t="str">
        <f>IF(E32="","",IF(②選手情報入力!P40="","",2))</f>
        <v/>
      </c>
      <c r="AE32" t="str">
        <f>IF(E32="","",IF(②選手情報入力!Q40="","",IF(I32=1,種目情報!$J$5,種目情報!$J$7)))</f>
        <v/>
      </c>
      <c r="AF32" t="str">
        <f>IF(E32="","",IF(②選手情報入力!Q40="","",IF(I32=1,IF(②選手情報入力!$P$5="","",②選手情報入力!$P$5),IF(②選手情報入力!$P$6="","",②選手情報入力!$P$6))))</f>
        <v/>
      </c>
      <c r="AG32" t="str">
        <f>IF(E32="","",IF(②選手情報入力!Q40="","",0))</f>
        <v/>
      </c>
      <c r="AH32" t="str">
        <f>IF(E32="","",IF(②選手情報入力!Q40="","",2))</f>
        <v/>
      </c>
    </row>
    <row r="33" spans="1:35">
      <c r="A33" t="str">
        <f>IF(E33="","",I33*1000000+①団体情報入力!$D$3*1000+②選手情報入力!A41)</f>
        <v/>
      </c>
      <c r="B33" t="str">
        <f>IF(E33="","",①団体情報入力!$D$3)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0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1"/>
        <v/>
      </c>
      <c r="M33" t="str">
        <f t="shared" si="2"/>
        <v/>
      </c>
      <c r="O33" t="str">
        <f>IF(E33="","",IF(②選手情報入力!I41="","",IF(I33=1,VLOOKUP(②選手情報入力!I41,種目情報!$A$4:$B$21,2,FALSE),VLOOKUP(②選手情報入力!I41,種目情報!$E$4:$F$20,2,FALSE))))</f>
        <v/>
      </c>
      <c r="P33" t="str">
        <f>IF(E33="","",IF(②選手情報入力!J41="","",②選手情報入力!J41))</f>
        <v/>
      </c>
      <c r="Q33" s="33" t="str">
        <f>IF(E33="","",IF(②選手情報入力!I41="","",0))</f>
        <v/>
      </c>
      <c r="R33" t="str">
        <f>IF(E33="","",IF(②選手情報入力!I41="","",IF(I33=1,VLOOKUP(②選手情報入力!I41,種目情報!$A$4:$C$21,3,FALSE),VLOOKUP(②選手情報入力!I41,種目情報!$E$4:$G$20,3,FALSE))))</f>
        <v/>
      </c>
      <c r="S33" t="str">
        <f>IF(E33="","",IF(②選手情報入力!L41="","",IF(I33=1,VLOOKUP(②選手情報入力!L41,種目情報!$A$4:$B$21,2,FALSE),VLOOKUP(②選手情報入力!L41,種目情報!$E$4:$F$20,2,FALSE))))</f>
        <v/>
      </c>
      <c r="T33" t="str">
        <f>IF(E33="","",IF(②選手情報入力!M41="","",②選手情報入力!M41))</f>
        <v/>
      </c>
      <c r="U33" s="33" t="str">
        <f>IF(E33="","",IF(②選手情報入力!L41="","",0))</f>
        <v/>
      </c>
      <c r="V33" t="str">
        <f>IF(E33="","",IF(②選手情報入力!L41="","",IF(I33=1,VLOOKUP(②選手情報入力!L41,種目情報!$A$4:$C$21,3,FALSE),VLOOKUP(②選手情報入力!L41,種目情報!$E$4:$G$20,3,FALSE))))</f>
        <v/>
      </c>
      <c r="Y33" s="33"/>
      <c r="AA33" t="str">
        <f>IF(E33="","",IF(②選手情報入力!P41="","",IF(I33=1,種目情報!$J$4,種目情報!$J$6)))</f>
        <v/>
      </c>
      <c r="AB33" t="str">
        <f>IF(E33="","",IF(②選手情報入力!P41="","",IF(I33=1,IF(②選手情報入力!$N$5="","",②選手情報入力!$N$5),IF(②選手情報入力!$N$6="","",②選手情報入力!$N$6))))</f>
        <v/>
      </c>
      <c r="AC33" t="str">
        <f>IF(E33="","",IF(②選手情報入力!P41="","",0))</f>
        <v/>
      </c>
      <c r="AD33" t="str">
        <f>IF(E33="","",IF(②選手情報入力!P41="","",2))</f>
        <v/>
      </c>
      <c r="AE33" t="str">
        <f>IF(E33="","",IF(②選手情報入力!Q41="","",IF(I33=1,種目情報!$J$5,種目情報!$J$7)))</f>
        <v/>
      </c>
      <c r="AF33" t="str">
        <f>IF(E33="","",IF(②選手情報入力!Q41="","",IF(I33=1,IF(②選手情報入力!$P$5="","",②選手情報入力!$P$5),IF(②選手情報入力!$P$6="","",②選手情報入力!$P$6))))</f>
        <v/>
      </c>
      <c r="AG33" t="str">
        <f>IF(E33="","",IF(②選手情報入力!Q41="","",0))</f>
        <v/>
      </c>
      <c r="AH33" t="str">
        <f>IF(E33="","",IF(②選手情報入力!Q41="","",2))</f>
        <v/>
      </c>
    </row>
    <row r="34" spans="1:35">
      <c r="A34" t="str">
        <f>IF(E34="","",I34*1000000+①団体情報入力!$D$3*1000+②選手情報入力!A42)</f>
        <v/>
      </c>
      <c r="B34" t="str">
        <f>IF(E34="","",①団体情報入力!$D$3)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0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1"/>
        <v/>
      </c>
      <c r="M34" t="str">
        <f t="shared" si="2"/>
        <v/>
      </c>
      <c r="O34" t="str">
        <f>IF(E34="","",IF(②選手情報入力!I42="","",IF(I34=1,VLOOKUP(②選手情報入力!I42,種目情報!$A$4:$B$21,2,FALSE),VLOOKUP(②選手情報入力!I42,種目情報!$E$4:$F$20,2,FALSE))))</f>
        <v/>
      </c>
      <c r="P34" t="str">
        <f>IF(E34="","",IF(②選手情報入力!J42="","",②選手情報入力!J42))</f>
        <v/>
      </c>
      <c r="Q34" s="33" t="str">
        <f>IF(E34="","",IF(②選手情報入力!I42="","",0))</f>
        <v/>
      </c>
      <c r="R34" t="str">
        <f>IF(E34="","",IF(②選手情報入力!I42="","",IF(I34=1,VLOOKUP(②選手情報入力!I42,種目情報!$A$4:$C$21,3,FALSE),VLOOKUP(②選手情報入力!I42,種目情報!$E$4:$G$20,3,FALSE))))</f>
        <v/>
      </c>
      <c r="S34" t="str">
        <f>IF(E34="","",IF(②選手情報入力!L42="","",IF(I34=1,VLOOKUP(②選手情報入力!L42,種目情報!$A$4:$B$21,2,FALSE),VLOOKUP(②選手情報入力!L42,種目情報!$E$4:$F$20,2,FALSE))))</f>
        <v/>
      </c>
      <c r="T34" t="str">
        <f>IF(E34="","",IF(②選手情報入力!M42="","",②選手情報入力!M42))</f>
        <v/>
      </c>
      <c r="U34" s="33" t="str">
        <f>IF(E34="","",IF(②選手情報入力!L42="","",0))</f>
        <v/>
      </c>
      <c r="V34" t="str">
        <f>IF(E34="","",IF(②選手情報入力!L42="","",IF(I34=1,VLOOKUP(②選手情報入力!L42,種目情報!$A$4:$C$21,3,FALSE),VLOOKUP(②選手情報入力!L42,種目情報!$E$4:$G$20,3,FALSE))))</f>
        <v/>
      </c>
      <c r="Y34" s="33"/>
      <c r="AA34" t="str">
        <f>IF(E34="","",IF(②選手情報入力!P42="","",IF(I34=1,種目情報!$J$4,種目情報!$J$6)))</f>
        <v/>
      </c>
      <c r="AB34" t="str">
        <f>IF(E34="","",IF(②選手情報入力!P42="","",IF(I34=1,IF(②選手情報入力!$N$5="","",②選手情報入力!$N$5),IF(②選手情報入力!$N$6="","",②選手情報入力!$N$6))))</f>
        <v/>
      </c>
      <c r="AC34" t="str">
        <f>IF(E34="","",IF(②選手情報入力!P42="","",0))</f>
        <v/>
      </c>
      <c r="AD34" t="str">
        <f>IF(E34="","",IF(②選手情報入力!P42="","",2))</f>
        <v/>
      </c>
      <c r="AE34" t="str">
        <f>IF(E34="","",IF(②選手情報入力!Q42="","",IF(I34=1,種目情報!$J$5,種目情報!$J$7)))</f>
        <v/>
      </c>
      <c r="AF34" t="str">
        <f>IF(E34="","",IF(②選手情報入力!Q42="","",IF(I34=1,IF(②選手情報入力!$P$5="","",②選手情報入力!$P$5),IF(②選手情報入力!$P$6="","",②選手情報入力!$P$6))))</f>
        <v/>
      </c>
      <c r="AG34" t="str">
        <f>IF(E34="","",IF(②選手情報入力!Q42="","",0))</f>
        <v/>
      </c>
      <c r="AH34" t="str">
        <f>IF(E34="","",IF(②選手情報入力!Q42="","",2))</f>
        <v/>
      </c>
    </row>
    <row r="35" spans="1:35">
      <c r="A35" t="str">
        <f>IF(E35="","",I35*1000000+①団体情報入力!$D$3*1000+②選手情報入力!A43)</f>
        <v/>
      </c>
      <c r="B35" t="str">
        <f>IF(E35="","",①団体情報入力!$D$3)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0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1"/>
        <v/>
      </c>
      <c r="M35" t="str">
        <f t="shared" si="2"/>
        <v/>
      </c>
      <c r="O35" t="str">
        <f>IF(E35="","",IF(②選手情報入力!I43="","",IF(I35=1,VLOOKUP(②選手情報入力!I43,種目情報!$A$4:$B$21,2,FALSE),VLOOKUP(②選手情報入力!I43,種目情報!$E$4:$F$20,2,FALSE))))</f>
        <v/>
      </c>
      <c r="P35" t="str">
        <f>IF(E35="","",IF(②選手情報入力!J43="","",②選手情報入力!J43))</f>
        <v/>
      </c>
      <c r="Q35" s="33" t="str">
        <f>IF(E35="","",IF(②選手情報入力!I43="","",0))</f>
        <v/>
      </c>
      <c r="R35" t="str">
        <f>IF(E35="","",IF(②選手情報入力!I43="","",IF(I35=1,VLOOKUP(②選手情報入力!I43,種目情報!$A$4:$C$21,3,FALSE),VLOOKUP(②選手情報入力!I43,種目情報!$E$4:$G$20,3,FALSE))))</f>
        <v/>
      </c>
      <c r="S35" t="str">
        <f>IF(E35="","",IF(②選手情報入力!L43="","",IF(I35=1,VLOOKUP(②選手情報入力!L43,種目情報!$A$4:$B$21,2,FALSE),VLOOKUP(②選手情報入力!L43,種目情報!$E$4:$F$20,2,FALSE))))</f>
        <v/>
      </c>
      <c r="T35" t="str">
        <f>IF(E35="","",IF(②選手情報入力!M43="","",②選手情報入力!M43))</f>
        <v/>
      </c>
      <c r="U35" s="33" t="str">
        <f>IF(E35="","",IF(②選手情報入力!L43="","",0))</f>
        <v/>
      </c>
      <c r="V35" t="str">
        <f>IF(E35="","",IF(②選手情報入力!L43="","",IF(I35=1,VLOOKUP(②選手情報入力!L43,種目情報!$A$4:$C$21,3,FALSE),VLOOKUP(②選手情報入力!L43,種目情報!$E$4:$G$20,3,FALSE))))</f>
        <v/>
      </c>
      <c r="Y35" s="33"/>
      <c r="AA35" t="str">
        <f>IF(E35="","",IF(②選手情報入力!P43="","",IF(I35=1,種目情報!$J$4,種目情報!$J$6)))</f>
        <v/>
      </c>
      <c r="AB35" t="str">
        <f>IF(E35="","",IF(②選手情報入力!P43="","",IF(I35=1,IF(②選手情報入力!$N$5="","",②選手情報入力!$N$5),IF(②選手情報入力!$N$6="","",②選手情報入力!$N$6))))</f>
        <v/>
      </c>
      <c r="AC35" t="str">
        <f>IF(E35="","",IF(②選手情報入力!P43="","",0))</f>
        <v/>
      </c>
      <c r="AD35" t="str">
        <f>IF(E35="","",IF(②選手情報入力!P43="","",2))</f>
        <v/>
      </c>
      <c r="AE35" t="str">
        <f>IF(E35="","",IF(②選手情報入力!Q43="","",IF(I35=1,種目情報!$J$5,種目情報!$J$7)))</f>
        <v/>
      </c>
      <c r="AF35" t="str">
        <f>IF(E35="","",IF(②選手情報入力!Q43="","",IF(I35=1,IF(②選手情報入力!$P$5="","",②選手情報入力!$P$5),IF(②選手情報入力!$P$6="","",②選手情報入力!$P$6))))</f>
        <v/>
      </c>
      <c r="AG35" t="str">
        <f>IF(E35="","",IF(②選手情報入力!Q43="","",0))</f>
        <v/>
      </c>
      <c r="AH35" t="str">
        <f>IF(E35="","",IF(②選手情報入力!Q43="","",2))</f>
        <v/>
      </c>
    </row>
    <row r="36" spans="1:35">
      <c r="A36" t="str">
        <f>IF(E36="","",I36*1000000+①団体情報入力!$D$3*1000+②選手情報入力!A44)</f>
        <v/>
      </c>
      <c r="B36" t="str">
        <f>IF(E36="","",①団体情報入力!$D$3)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0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1"/>
        <v/>
      </c>
      <c r="M36" t="str">
        <f t="shared" si="2"/>
        <v/>
      </c>
      <c r="O36" t="str">
        <f>IF(E36="","",IF(②選手情報入力!I44="","",IF(I36=1,VLOOKUP(②選手情報入力!I44,種目情報!$A$4:$B$21,2,FALSE),VLOOKUP(②選手情報入力!I44,種目情報!$E$4:$F$20,2,FALSE))))</f>
        <v/>
      </c>
      <c r="P36" t="str">
        <f>IF(E36="","",IF(②選手情報入力!J44="","",②選手情報入力!J44))</f>
        <v/>
      </c>
      <c r="Q36" s="33" t="str">
        <f>IF(E36="","",IF(②選手情報入力!I44="","",0))</f>
        <v/>
      </c>
      <c r="R36" t="str">
        <f>IF(E36="","",IF(②選手情報入力!I44="","",IF(I36=1,VLOOKUP(②選手情報入力!I44,種目情報!$A$4:$C$21,3,FALSE),VLOOKUP(②選手情報入力!I44,種目情報!$E$4:$G$20,3,FALSE))))</f>
        <v/>
      </c>
      <c r="S36" t="str">
        <f>IF(E36="","",IF(②選手情報入力!L44="","",IF(I36=1,VLOOKUP(②選手情報入力!L44,種目情報!$A$4:$B$21,2,FALSE),VLOOKUP(②選手情報入力!L44,種目情報!$E$4:$F$20,2,FALSE))))</f>
        <v/>
      </c>
      <c r="T36" t="str">
        <f>IF(E36="","",IF(②選手情報入力!M44="","",②選手情報入力!M44))</f>
        <v/>
      </c>
      <c r="U36" s="33" t="str">
        <f>IF(E36="","",IF(②選手情報入力!L44="","",0))</f>
        <v/>
      </c>
      <c r="V36" t="str">
        <f>IF(E36="","",IF(②選手情報入力!L44="","",IF(I36=1,VLOOKUP(②選手情報入力!L44,種目情報!$A$4:$C$21,3,FALSE),VLOOKUP(②選手情報入力!L44,種目情報!$E$4:$G$20,3,FALSE))))</f>
        <v/>
      </c>
      <c r="Y36" s="33"/>
      <c r="AA36" t="str">
        <f>IF(E36="","",IF(②選手情報入力!P44="","",IF(I36=1,種目情報!$J$4,種目情報!$J$6)))</f>
        <v/>
      </c>
      <c r="AB36" t="str">
        <f>IF(E36="","",IF(②選手情報入力!P44="","",IF(I36=1,IF(②選手情報入力!$N$5="","",②選手情報入力!$N$5),IF(②選手情報入力!$N$6="","",②選手情報入力!$N$6))))</f>
        <v/>
      </c>
      <c r="AC36" t="str">
        <f>IF(E36="","",IF(②選手情報入力!P44="","",0))</f>
        <v/>
      </c>
      <c r="AD36" t="str">
        <f>IF(E36="","",IF(②選手情報入力!P44="","",2))</f>
        <v/>
      </c>
      <c r="AE36" t="str">
        <f>IF(E36="","",IF(②選手情報入力!Q44="","",IF(I36=1,種目情報!$J$5,種目情報!$J$7)))</f>
        <v/>
      </c>
      <c r="AF36" t="str">
        <f>IF(E36="","",IF(②選手情報入力!Q44="","",IF(I36=1,IF(②選手情報入力!$P$5="","",②選手情報入力!$P$5),IF(②選手情報入力!$P$6="","",②選手情報入力!$P$6))))</f>
        <v/>
      </c>
      <c r="AG36" t="str">
        <f>IF(E36="","",IF(②選手情報入力!Q44="","",0))</f>
        <v/>
      </c>
      <c r="AH36" t="str">
        <f>IF(E36="","",IF(②選手情報入力!Q44="","",2))</f>
        <v/>
      </c>
    </row>
    <row r="37" spans="1:35">
      <c r="A37" t="str">
        <f>IF(E37="","",I37*1000000+①団体情報入力!$D$3*1000+②選手情報入力!A45)</f>
        <v/>
      </c>
      <c r="B37" t="str">
        <f>IF(E37="","",①団体情報入力!$D$3)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0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1"/>
        <v/>
      </c>
      <c r="M37" t="str">
        <f t="shared" si="2"/>
        <v/>
      </c>
      <c r="O37" t="str">
        <f>IF(E37="","",IF(②選手情報入力!I45="","",IF(I37=1,VLOOKUP(②選手情報入力!I45,種目情報!$A$4:$B$21,2,FALSE),VLOOKUP(②選手情報入力!I45,種目情報!$E$4:$F$20,2,FALSE))))</f>
        <v/>
      </c>
      <c r="P37" t="str">
        <f>IF(E37="","",IF(②選手情報入力!J45="","",②選手情報入力!J45))</f>
        <v/>
      </c>
      <c r="Q37" s="33" t="str">
        <f>IF(E37="","",IF(②選手情報入力!I45="","",0))</f>
        <v/>
      </c>
      <c r="R37" t="str">
        <f>IF(E37="","",IF(②選手情報入力!I45="","",IF(I37=1,VLOOKUP(②選手情報入力!I45,種目情報!$A$4:$C$21,3,FALSE),VLOOKUP(②選手情報入力!I45,種目情報!$E$4:$G$20,3,FALSE))))</f>
        <v/>
      </c>
      <c r="S37" t="str">
        <f>IF(E37="","",IF(②選手情報入力!L45="","",IF(I37=1,VLOOKUP(②選手情報入力!L45,種目情報!$A$4:$B$21,2,FALSE),VLOOKUP(②選手情報入力!L45,種目情報!$E$4:$F$20,2,FALSE))))</f>
        <v/>
      </c>
      <c r="T37" t="str">
        <f>IF(E37="","",IF(②選手情報入力!M45="","",②選手情報入力!M45))</f>
        <v/>
      </c>
      <c r="U37" s="33" t="str">
        <f>IF(E37="","",IF(②選手情報入力!L45="","",0))</f>
        <v/>
      </c>
      <c r="V37" t="str">
        <f>IF(E37="","",IF(②選手情報入力!L45="","",IF(I37=1,VLOOKUP(②選手情報入力!L45,種目情報!$A$4:$C$21,3,FALSE),VLOOKUP(②選手情報入力!L45,種目情報!$E$4:$G$20,3,FALSE))))</f>
        <v/>
      </c>
      <c r="Y37" s="33"/>
      <c r="AA37" t="str">
        <f>IF(E37="","",IF(②選手情報入力!P45="","",IF(I37=1,種目情報!$J$4,種目情報!$J$6)))</f>
        <v/>
      </c>
      <c r="AB37" t="str">
        <f>IF(E37="","",IF(②選手情報入力!P45="","",IF(I37=1,IF(②選手情報入力!$N$5="","",②選手情報入力!$N$5),IF(②選手情報入力!$N$6="","",②選手情報入力!$N$6))))</f>
        <v/>
      </c>
      <c r="AC37" t="str">
        <f>IF(E37="","",IF(②選手情報入力!P45="","",0))</f>
        <v/>
      </c>
      <c r="AD37" t="str">
        <f>IF(E37="","",IF(②選手情報入力!P45="","",2))</f>
        <v/>
      </c>
      <c r="AE37" t="str">
        <f>IF(E37="","",IF(②選手情報入力!Q45="","",IF(I37=1,種目情報!$J$5,種目情報!$J$7)))</f>
        <v/>
      </c>
      <c r="AF37" t="str">
        <f>IF(E37="","",IF(②選手情報入力!Q45="","",IF(I37=1,IF(②選手情報入力!$P$5="","",②選手情報入力!$P$5),IF(②選手情報入力!$P$6="","",②選手情報入力!$P$6))))</f>
        <v/>
      </c>
      <c r="AG37" t="str">
        <f>IF(E37="","",IF(②選手情報入力!Q45="","",0))</f>
        <v/>
      </c>
      <c r="AH37" t="str">
        <f>IF(E37="","",IF(②選手情報入力!Q45="","",2))</f>
        <v/>
      </c>
    </row>
    <row r="38" spans="1:35">
      <c r="A38" t="str">
        <f>IF(E38="","",I38*1000000+①団体情報入力!$D$3*1000+②選手情報入力!A46)</f>
        <v/>
      </c>
      <c r="B38" t="str">
        <f>IF(E38="","",①団体情報入力!$D$3)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0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1"/>
        <v/>
      </c>
      <c r="M38" t="str">
        <f t="shared" si="2"/>
        <v/>
      </c>
      <c r="O38" t="str">
        <f>IF(E38="","",IF(②選手情報入力!I46="","",IF(I38=1,VLOOKUP(②選手情報入力!I46,種目情報!$A$4:$B$21,2,FALSE),VLOOKUP(②選手情報入力!I46,種目情報!$E$4:$F$20,2,FALSE))))</f>
        <v/>
      </c>
      <c r="P38" t="str">
        <f>IF(E38="","",IF(②選手情報入力!J46="","",②選手情報入力!J46))</f>
        <v/>
      </c>
      <c r="Q38" s="33" t="str">
        <f>IF(E38="","",IF(②選手情報入力!I46="","",0))</f>
        <v/>
      </c>
      <c r="R38" t="str">
        <f>IF(E38="","",IF(②選手情報入力!I46="","",IF(I38=1,VLOOKUP(②選手情報入力!I46,種目情報!$A$4:$C$21,3,FALSE),VLOOKUP(②選手情報入力!I46,種目情報!$E$4:$G$20,3,FALSE))))</f>
        <v/>
      </c>
      <c r="S38" t="str">
        <f>IF(E38="","",IF(②選手情報入力!L46="","",IF(I38=1,VLOOKUP(②選手情報入力!L46,種目情報!$A$4:$B$21,2,FALSE),VLOOKUP(②選手情報入力!L46,種目情報!$E$4:$F$20,2,FALSE))))</f>
        <v/>
      </c>
      <c r="T38" t="str">
        <f>IF(E38="","",IF(②選手情報入力!M46="","",②選手情報入力!M46))</f>
        <v/>
      </c>
      <c r="U38" s="33" t="str">
        <f>IF(E38="","",IF(②選手情報入力!L46="","",0))</f>
        <v/>
      </c>
      <c r="V38" t="str">
        <f>IF(E38="","",IF(②選手情報入力!L46="","",IF(I38=1,VLOOKUP(②選手情報入力!L46,種目情報!$A$4:$C$21,3,FALSE),VLOOKUP(②選手情報入力!L46,種目情報!$E$4:$G$20,3,FALSE))))</f>
        <v/>
      </c>
      <c r="Y38" s="33"/>
      <c r="AA38" t="str">
        <f>IF(E38="","",IF(②選手情報入力!P46="","",IF(I38=1,種目情報!$J$4,種目情報!$J$6)))</f>
        <v/>
      </c>
      <c r="AB38" t="str">
        <f>IF(E38="","",IF(②選手情報入力!P46="","",IF(I38=1,IF(②選手情報入力!$N$5="","",②選手情報入力!$N$5),IF(②選手情報入力!$N$6="","",②選手情報入力!$N$6))))</f>
        <v/>
      </c>
      <c r="AC38" t="str">
        <f>IF(E38="","",IF(②選手情報入力!P46="","",0))</f>
        <v/>
      </c>
      <c r="AD38" t="str">
        <f>IF(E38="","",IF(②選手情報入力!P46="","",2))</f>
        <v/>
      </c>
      <c r="AE38" t="str">
        <f>IF(E38="","",IF(②選手情報入力!Q46="","",IF(I38=1,種目情報!$J$5,種目情報!$J$7)))</f>
        <v/>
      </c>
      <c r="AF38" t="str">
        <f>IF(E38="","",IF(②選手情報入力!Q46="","",IF(I38=1,IF(②選手情報入力!$P$5="","",②選手情報入力!$P$5),IF(②選手情報入力!$P$6="","",②選手情報入力!$P$6))))</f>
        <v/>
      </c>
      <c r="AG38" t="str">
        <f>IF(E38="","",IF(②選手情報入力!Q46="","",0))</f>
        <v/>
      </c>
      <c r="AH38" t="str">
        <f>IF(E38="","",IF(②選手情報入力!Q46="","",2))</f>
        <v/>
      </c>
    </row>
    <row r="39" spans="1:35">
      <c r="A39" t="str">
        <f>IF(E39="","",I39*1000000+①団体情報入力!$D$3*1000+②選手情報入力!A47)</f>
        <v/>
      </c>
      <c r="B39" t="str">
        <f>IF(E39="","",①団体情報入力!$D$3)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0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1"/>
        <v/>
      </c>
      <c r="M39" t="str">
        <f t="shared" si="2"/>
        <v/>
      </c>
      <c r="O39" t="str">
        <f>IF(E39="","",IF(②選手情報入力!I47="","",IF(I39=1,VLOOKUP(②選手情報入力!I47,種目情報!$A$4:$B$21,2,FALSE),VLOOKUP(②選手情報入力!I47,種目情報!$E$4:$F$20,2,FALSE))))</f>
        <v/>
      </c>
      <c r="P39" t="str">
        <f>IF(E39="","",IF(②選手情報入力!J47="","",②選手情報入力!J47))</f>
        <v/>
      </c>
      <c r="Q39" s="33" t="str">
        <f>IF(E39="","",IF(②選手情報入力!I47="","",0))</f>
        <v/>
      </c>
      <c r="R39" t="str">
        <f>IF(E39="","",IF(②選手情報入力!I47="","",IF(I39=1,VLOOKUP(②選手情報入力!I47,種目情報!$A$4:$C$21,3,FALSE),VLOOKUP(②選手情報入力!I47,種目情報!$E$4:$G$20,3,FALSE))))</f>
        <v/>
      </c>
      <c r="S39" t="str">
        <f>IF(E39="","",IF(②選手情報入力!L47="","",IF(I39=1,VLOOKUP(②選手情報入力!L47,種目情報!$A$4:$B$21,2,FALSE),VLOOKUP(②選手情報入力!L47,種目情報!$E$4:$F$20,2,FALSE))))</f>
        <v/>
      </c>
      <c r="T39" t="str">
        <f>IF(E39="","",IF(②選手情報入力!M47="","",②選手情報入力!M47))</f>
        <v/>
      </c>
      <c r="U39" s="33" t="str">
        <f>IF(E39="","",IF(②選手情報入力!L47="","",0))</f>
        <v/>
      </c>
      <c r="V39" t="str">
        <f>IF(E39="","",IF(②選手情報入力!L47="","",IF(I39=1,VLOOKUP(②選手情報入力!L47,種目情報!$A$4:$C$21,3,FALSE),VLOOKUP(②選手情報入力!L47,種目情報!$E$4:$G$20,3,FALSE))))</f>
        <v/>
      </c>
      <c r="Y39" s="33"/>
      <c r="AA39" t="str">
        <f>IF(E39="","",IF(②選手情報入力!P47="","",IF(I39=1,種目情報!$J$4,種目情報!$J$6)))</f>
        <v/>
      </c>
      <c r="AB39" t="str">
        <f>IF(E39="","",IF(②選手情報入力!P47="","",IF(I39=1,IF(②選手情報入力!$N$5="","",②選手情報入力!$N$5),IF(②選手情報入力!$N$6="","",②選手情報入力!$N$6))))</f>
        <v/>
      </c>
      <c r="AC39" t="str">
        <f>IF(E39="","",IF(②選手情報入力!P47="","",0))</f>
        <v/>
      </c>
      <c r="AD39" t="str">
        <f>IF(E39="","",IF(②選手情報入力!P47="","",2))</f>
        <v/>
      </c>
      <c r="AE39" t="str">
        <f>IF(E39="","",IF(②選手情報入力!Q47="","",IF(I39=1,種目情報!$J$5,種目情報!$J$7)))</f>
        <v/>
      </c>
      <c r="AF39" t="str">
        <f>IF(E39="","",IF(②選手情報入力!Q47="","",IF(I39=1,IF(②選手情報入力!$P$5="","",②選手情報入力!$P$5),IF(②選手情報入力!$P$6="","",②選手情報入力!$P$6))))</f>
        <v/>
      </c>
      <c r="AG39" t="str">
        <f>IF(E39="","",IF(②選手情報入力!Q47="","",0))</f>
        <v/>
      </c>
      <c r="AH39" t="str">
        <f>IF(E39="","",IF(②選手情報入力!Q47="","",2))</f>
        <v/>
      </c>
    </row>
    <row r="40" spans="1:35">
      <c r="A40" t="str">
        <f>IF(E40="","",I40*1000000+①団体情報入力!$D$3*1000+②選手情報入力!A48)</f>
        <v/>
      </c>
      <c r="B40" t="str">
        <f>IF(E40="","",①団体情報入力!$D$3)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0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1"/>
        <v/>
      </c>
      <c r="M40" t="str">
        <f t="shared" si="2"/>
        <v/>
      </c>
      <c r="O40" t="str">
        <f>IF(E40="","",IF(②選手情報入力!I48="","",IF(I40=1,VLOOKUP(②選手情報入力!I48,種目情報!$A$4:$B$21,2,FALSE),VLOOKUP(②選手情報入力!I48,種目情報!$E$4:$F$20,2,FALSE))))</f>
        <v/>
      </c>
      <c r="P40" t="str">
        <f>IF(E40="","",IF(②選手情報入力!J48="","",②選手情報入力!J48))</f>
        <v/>
      </c>
      <c r="Q40" s="33" t="str">
        <f>IF(E40="","",IF(②選手情報入力!I48="","",0))</f>
        <v/>
      </c>
      <c r="R40" t="str">
        <f>IF(E40="","",IF(②選手情報入力!I48="","",IF(I40=1,VLOOKUP(②選手情報入力!I48,種目情報!$A$4:$C$21,3,FALSE),VLOOKUP(②選手情報入力!I48,種目情報!$E$4:$G$20,3,FALSE))))</f>
        <v/>
      </c>
      <c r="S40" t="str">
        <f>IF(E40="","",IF(②選手情報入力!L48="","",IF(I40=1,VLOOKUP(②選手情報入力!L48,種目情報!$A$4:$B$21,2,FALSE),VLOOKUP(②選手情報入力!L48,種目情報!$E$4:$F$20,2,FALSE))))</f>
        <v/>
      </c>
      <c r="T40" t="str">
        <f>IF(E40="","",IF(②選手情報入力!M48="","",②選手情報入力!M48))</f>
        <v/>
      </c>
      <c r="U40" s="33" t="str">
        <f>IF(E40="","",IF(②選手情報入力!L48="","",0))</f>
        <v/>
      </c>
      <c r="V40" t="str">
        <f>IF(E40="","",IF(②選手情報入力!L48="","",IF(I40=1,VLOOKUP(②選手情報入力!L48,種目情報!$A$4:$C$21,3,FALSE),VLOOKUP(②選手情報入力!L48,種目情報!$E$4:$G$20,3,FALSE))))</f>
        <v/>
      </c>
      <c r="Y40" s="33"/>
      <c r="AA40" t="str">
        <f>IF(E40="","",IF(②選手情報入力!P48="","",IF(I40=1,種目情報!$J$4,種目情報!$J$6)))</f>
        <v/>
      </c>
      <c r="AB40" t="str">
        <f>IF(E40="","",IF(②選手情報入力!P48="","",IF(I40=1,IF(②選手情報入力!$N$5="","",②選手情報入力!$N$5),IF(②選手情報入力!$N$6="","",②選手情報入力!$N$6))))</f>
        <v/>
      </c>
      <c r="AC40" t="str">
        <f>IF(E40="","",IF(②選手情報入力!P48="","",0))</f>
        <v/>
      </c>
      <c r="AD40" t="str">
        <f>IF(E40="","",IF(②選手情報入力!P48="","",2))</f>
        <v/>
      </c>
      <c r="AE40" t="str">
        <f>IF(E40="","",IF(②選手情報入力!Q48="","",IF(I40=1,種目情報!$J$5,種目情報!$J$7)))</f>
        <v/>
      </c>
      <c r="AF40" t="str">
        <f>IF(E40="","",IF(②選手情報入力!Q48="","",IF(I40=1,IF(②選手情報入力!$P$5="","",②選手情報入力!$P$5),IF(②選手情報入力!$P$6="","",②選手情報入力!$P$6))))</f>
        <v/>
      </c>
      <c r="AG40" t="str">
        <f>IF(E40="","",IF(②選手情報入力!Q48="","",0))</f>
        <v/>
      </c>
      <c r="AH40" t="str">
        <f>IF(E40="","",IF(②選手情報入力!Q48="","",2))</f>
        <v/>
      </c>
    </row>
    <row r="41" spans="1:35">
      <c r="A41" t="str">
        <f>IF(E41="","",I41*1000000+①団体情報入力!$D$3*1000+②選手情報入力!A49)</f>
        <v/>
      </c>
      <c r="B41" t="str">
        <f>IF(E41="","",①団体情報入力!$D$3)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0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1"/>
        <v/>
      </c>
      <c r="M41" t="str">
        <f t="shared" si="2"/>
        <v/>
      </c>
      <c r="O41" t="str">
        <f>IF(E41="","",IF(②選手情報入力!I49="","",IF(I41=1,VLOOKUP(②選手情報入力!I49,種目情報!$A$4:$B$21,2,FALSE),VLOOKUP(②選手情報入力!I49,種目情報!$E$4:$F$20,2,FALSE))))</f>
        <v/>
      </c>
      <c r="P41" t="str">
        <f>IF(E41="","",IF(②選手情報入力!J49="","",②選手情報入力!J49))</f>
        <v/>
      </c>
      <c r="Q41" s="33" t="str">
        <f>IF(E41="","",IF(②選手情報入力!I49="","",0))</f>
        <v/>
      </c>
      <c r="R41" t="str">
        <f>IF(E41="","",IF(②選手情報入力!I49="","",IF(I41=1,VLOOKUP(②選手情報入力!I49,種目情報!$A$4:$C$21,3,FALSE),VLOOKUP(②選手情報入力!I49,種目情報!$E$4:$G$20,3,FALSE))))</f>
        <v/>
      </c>
      <c r="S41" t="str">
        <f>IF(E41="","",IF(②選手情報入力!L49="","",IF(I41=1,VLOOKUP(②選手情報入力!L49,種目情報!$A$4:$B$21,2,FALSE),VLOOKUP(②選手情報入力!L49,種目情報!$E$4:$F$20,2,FALSE))))</f>
        <v/>
      </c>
      <c r="T41" t="str">
        <f>IF(E41="","",IF(②選手情報入力!M49="","",②選手情報入力!M49))</f>
        <v/>
      </c>
      <c r="U41" s="33" t="str">
        <f>IF(E41="","",IF(②選手情報入力!L49="","",0))</f>
        <v/>
      </c>
      <c r="V41" t="str">
        <f>IF(E41="","",IF(②選手情報入力!L49="","",IF(I41=1,VLOOKUP(②選手情報入力!L49,種目情報!$A$4:$C$21,3,FALSE),VLOOKUP(②選手情報入力!L49,種目情報!$E$4:$G$20,3,FALSE))))</f>
        <v/>
      </c>
      <c r="Y41" s="33"/>
      <c r="AA41" t="str">
        <f>IF(E41="","",IF(②選手情報入力!P49="","",IF(I41=1,種目情報!$J$4,種目情報!$J$6)))</f>
        <v/>
      </c>
      <c r="AB41" t="str">
        <f>IF(E41="","",IF(②選手情報入力!P49="","",IF(I41=1,IF(②選手情報入力!$N$5="","",②選手情報入力!$N$5),IF(②選手情報入力!$N$6="","",②選手情報入力!$N$6))))</f>
        <v/>
      </c>
      <c r="AC41" t="str">
        <f>IF(E41="","",IF(②選手情報入力!P49="","",0))</f>
        <v/>
      </c>
      <c r="AD41" t="str">
        <f>IF(E41="","",IF(②選手情報入力!P49="","",2))</f>
        <v/>
      </c>
      <c r="AE41" t="str">
        <f>IF(E41="","",IF(②選手情報入力!Q49="","",IF(I41=1,種目情報!$J$5,種目情報!$J$7)))</f>
        <v/>
      </c>
      <c r="AF41" t="str">
        <f>IF(E41="","",IF(②選手情報入力!Q49="","",IF(I41=1,IF(②選手情報入力!$P$5="","",②選手情報入力!$P$5),IF(②選手情報入力!$P$6="","",②選手情報入力!$P$6))))</f>
        <v/>
      </c>
      <c r="AG41" t="str">
        <f>IF(E41="","",IF(②選手情報入力!Q49="","",0))</f>
        <v/>
      </c>
      <c r="AH41" t="str">
        <f>IF(E41="","",IF(②選手情報入力!Q49="","",2))</f>
        <v/>
      </c>
    </row>
    <row r="42" spans="1:3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M33"/>
  <sheetViews>
    <sheetView workbookViewId="0"/>
  </sheetViews>
  <sheetFormatPr defaultRowHeight="13.5"/>
  <cols>
    <col min="1" max="1" width="10" bestFit="1" customWidth="1"/>
    <col min="2" max="2" width="10.5" bestFit="1" customWidth="1"/>
    <col min="3" max="3" width="9.25" bestFit="1" customWidth="1"/>
    <col min="4" max="4" width="13" bestFit="1" customWidth="1"/>
    <col min="5" max="5" width="13.5" bestFit="1" customWidth="1"/>
    <col min="6" max="6" width="15.625" bestFit="1" customWidth="1"/>
    <col min="7" max="7" width="3.375" bestFit="1" customWidth="1"/>
    <col min="8" max="8" width="10.375" bestFit="1" customWidth="1"/>
    <col min="9" max="9" width="9.5" bestFit="1" customWidth="1"/>
    <col min="10" max="10" width="20.375" bestFit="1" customWidth="1"/>
    <col min="11" max="11" width="19.375" bestFit="1" customWidth="1"/>
    <col min="12" max="12" width="26.875" bestFit="1" customWidth="1"/>
    <col min="13" max="13" width="18.875" bestFit="1" customWidth="1"/>
  </cols>
  <sheetData>
    <row r="1" spans="1:13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3</v>
      </c>
      <c r="I1" t="s">
        <v>8</v>
      </c>
      <c r="J1" t="s">
        <v>72</v>
      </c>
      <c r="K1" t="s">
        <v>73</v>
      </c>
      <c r="L1" t="s">
        <v>74</v>
      </c>
      <c r="M1" t="s">
        <v>75</v>
      </c>
    </row>
    <row r="2" spans="1:13">
      <c r="A2" t="str">
        <f>IF(③リレー情報確認!C8="","",410000+①団体情報入力!$D$3*10)</f>
        <v/>
      </c>
      <c r="B2" t="str">
        <f>IF(A2="","",①団体情報入力!$D$3)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>IF(A2="","",0)</f>
        <v/>
      </c>
      <c r="M2" t="str">
        <f>IF(A2="","",種目情報!$K$4)</f>
        <v/>
      </c>
    </row>
    <row r="3" spans="1:13">
      <c r="A3" s="250" t="str">
        <f>IF(③リレー情報確認!C9="","",410000+①団体情報入力!$D$3*10)</f>
        <v/>
      </c>
      <c r="B3" s="250" t="str">
        <f>IF(A3="","",①団体情報入力!$D$3)</f>
        <v/>
      </c>
      <c r="C3" s="250" t="str">
        <f>IF(A3="","",③リレー情報確認!$J$1)</f>
        <v/>
      </c>
      <c r="D3" s="250" t="str">
        <f>IF(A3="","",③リレー情報確認!$P$1)</f>
        <v/>
      </c>
      <c r="E3" s="250"/>
      <c r="F3" s="250"/>
      <c r="G3" s="250">
        <v>2</v>
      </c>
      <c r="H3" s="250" t="str">
        <f>IF(A3="","",③リレー情報確認!E9)</f>
        <v/>
      </c>
      <c r="I3" s="250" t="str">
        <f>IF(A3="","",③リレー情報確認!D9)</f>
        <v/>
      </c>
      <c r="J3" s="250" t="str">
        <f>IF(A3="","",種目情報!$J$4)</f>
        <v/>
      </c>
      <c r="K3" s="250" t="str">
        <f>IF(A3="","",③リレー情報確認!$F$8)</f>
        <v/>
      </c>
      <c r="L3" s="250" t="str">
        <f t="shared" ref="L3:L9" si="0">IF(A3="","",0)</f>
        <v/>
      </c>
      <c r="M3" s="250" t="str">
        <f>IF(A3="","",種目情報!$K$4)</f>
        <v/>
      </c>
    </row>
    <row r="4" spans="1:13">
      <c r="A4" s="250" t="str">
        <f>IF(③リレー情報確認!C10="","",410000+①団体情報入力!$D$3*10)</f>
        <v/>
      </c>
      <c r="B4" s="250" t="str">
        <f>IF(A4="","",①団体情報入力!$D$3)</f>
        <v/>
      </c>
      <c r="C4" s="250" t="str">
        <f>IF(A4="","",③リレー情報確認!$J$1)</f>
        <v/>
      </c>
      <c r="D4" s="250" t="str">
        <f>IF(A4="","",③リレー情報確認!$P$1)</f>
        <v/>
      </c>
      <c r="E4" s="250"/>
      <c r="F4" s="250"/>
      <c r="G4" s="250">
        <v>3</v>
      </c>
      <c r="H4" s="250" t="str">
        <f>IF(A4="","",③リレー情報確認!E10)</f>
        <v/>
      </c>
      <c r="I4" s="250" t="str">
        <f>IF(A4="","",③リレー情報確認!D10)</f>
        <v/>
      </c>
      <c r="J4" s="250" t="str">
        <f>IF(A4="","",種目情報!$J$4)</f>
        <v/>
      </c>
      <c r="K4" s="250" t="str">
        <f>IF(A4="","",③リレー情報確認!$F$8)</f>
        <v/>
      </c>
      <c r="L4" s="250" t="str">
        <f t="shared" si="0"/>
        <v/>
      </c>
      <c r="M4" s="250" t="str">
        <f>IF(A4="","",種目情報!$K$4)</f>
        <v/>
      </c>
    </row>
    <row r="5" spans="1:13">
      <c r="A5" s="250" t="str">
        <f>IF(③リレー情報確認!C11="","",410000+①団体情報入力!$D$3*10)</f>
        <v/>
      </c>
      <c r="B5" s="250" t="str">
        <f>IF(A5="","",①団体情報入力!$D$3)</f>
        <v/>
      </c>
      <c r="C5" s="250" t="str">
        <f>IF(A5="","",③リレー情報確認!$J$1)</f>
        <v/>
      </c>
      <c r="D5" s="250" t="str">
        <f>IF(A5="","",③リレー情報確認!$P$1)</f>
        <v/>
      </c>
      <c r="E5" s="250"/>
      <c r="F5" s="250"/>
      <c r="G5" s="250">
        <v>4</v>
      </c>
      <c r="H5" s="250" t="str">
        <f>IF(A5="","",③リレー情報確認!E11)</f>
        <v/>
      </c>
      <c r="I5" s="250" t="str">
        <f>IF(A5="","",③リレー情報確認!D11)</f>
        <v/>
      </c>
      <c r="J5" s="250" t="str">
        <f>IF(A5="","",種目情報!$J$4)</f>
        <v/>
      </c>
      <c r="K5" s="250" t="str">
        <f>IF(A5="","",③リレー情報確認!$F$8)</f>
        <v/>
      </c>
      <c r="L5" s="250" t="str">
        <f t="shared" si="0"/>
        <v/>
      </c>
      <c r="M5" s="250" t="str">
        <f>IF(A5="","",種目情報!$K$4)</f>
        <v/>
      </c>
    </row>
    <row r="6" spans="1:13">
      <c r="A6" s="250" t="str">
        <f>IF(③リレー情報確認!C12="","",410000+①団体情報入力!$D$3*10)</f>
        <v/>
      </c>
      <c r="B6" s="250" t="str">
        <f>IF(A6="","",①団体情報入力!$D$3)</f>
        <v/>
      </c>
      <c r="C6" s="250" t="str">
        <f>IF(A6="","",③リレー情報確認!$J$1)</f>
        <v/>
      </c>
      <c r="D6" s="250" t="str">
        <f>IF(A6="","",③リレー情報確認!$P$1)</f>
        <v/>
      </c>
      <c r="E6" s="250"/>
      <c r="F6" s="250"/>
      <c r="G6" s="250">
        <v>5</v>
      </c>
      <c r="H6" s="250" t="str">
        <f>IF(A6="","",③リレー情報確認!E12)</f>
        <v/>
      </c>
      <c r="I6" s="250" t="str">
        <f>IF(A6="","",③リレー情報確認!D12)</f>
        <v/>
      </c>
      <c r="J6" s="250" t="str">
        <f>IF(A6="","",種目情報!$J$4)</f>
        <v/>
      </c>
      <c r="K6" s="250" t="str">
        <f>IF(A6="","",③リレー情報確認!$F$8)</f>
        <v/>
      </c>
      <c r="L6" s="250" t="str">
        <f t="shared" si="0"/>
        <v/>
      </c>
      <c r="M6" s="250" t="str">
        <f>IF(A6="","",種目情報!$K$4)</f>
        <v/>
      </c>
    </row>
    <row r="7" spans="1:13">
      <c r="A7" s="250" t="str">
        <f>IF(③リレー情報確認!C13="","",410000+①団体情報入力!$D$3*10)</f>
        <v/>
      </c>
      <c r="B7" s="250" t="str">
        <f>IF(A7="","",①団体情報入力!$D$3)</f>
        <v/>
      </c>
      <c r="C7" s="250" t="str">
        <f>IF(A7="","",③リレー情報確認!$J$1)</f>
        <v/>
      </c>
      <c r="D7" s="250" t="str">
        <f>IF(A7="","",③リレー情報確認!$P$1)</f>
        <v/>
      </c>
      <c r="E7" s="250"/>
      <c r="F7" s="250"/>
      <c r="G7" s="250">
        <v>6</v>
      </c>
      <c r="H7" s="250" t="str">
        <f>IF(A7="","",③リレー情報確認!E13)</f>
        <v/>
      </c>
      <c r="I7" s="250" t="str">
        <f>IF(A7="","",③リレー情報確認!D13)</f>
        <v/>
      </c>
      <c r="J7" s="250" t="str">
        <f>IF(A7="","",種目情報!$J$4)</f>
        <v/>
      </c>
      <c r="K7" s="250" t="str">
        <f>IF(A7="","",③リレー情報確認!$F$8)</f>
        <v/>
      </c>
      <c r="L7" s="250" t="str">
        <f t="shared" si="0"/>
        <v/>
      </c>
      <c r="M7" s="250" t="str">
        <f>IF(A7="","",種目情報!$K$4)</f>
        <v/>
      </c>
    </row>
    <row r="8" spans="1:13" s="250" customFormat="1">
      <c r="A8" s="250" t="str">
        <f>IF(③リレー情報確認!C14="","",410000+①団体情報入力!$D$3*10)</f>
        <v/>
      </c>
      <c r="B8" s="250" t="str">
        <f>IF(A8="","",①団体情報入力!$D$3)</f>
        <v/>
      </c>
      <c r="C8" s="250" t="str">
        <f>IF(A8="","",③リレー情報確認!$J$1)</f>
        <v/>
      </c>
      <c r="D8" s="250" t="str">
        <f>IF(A8="","",③リレー情報確認!$P$1)</f>
        <v/>
      </c>
      <c r="G8" s="250">
        <v>7</v>
      </c>
      <c r="H8" s="250" t="str">
        <f>IF(A8="","",③リレー情報確認!E14)</f>
        <v/>
      </c>
      <c r="I8" s="250" t="str">
        <f>IF(A8="","",③リレー情報確認!D14)</f>
        <v/>
      </c>
      <c r="J8" s="250" t="str">
        <f>IF(A8="","",種目情報!$J$4)</f>
        <v/>
      </c>
      <c r="K8" s="250" t="str">
        <f>IF(A8="","",③リレー情報確認!$F$8)</f>
        <v/>
      </c>
      <c r="L8" s="250" t="str">
        <f t="shared" si="0"/>
        <v/>
      </c>
      <c r="M8" s="250" t="str">
        <f>IF(A8="","",種目情報!$K$4)</f>
        <v/>
      </c>
    </row>
    <row r="9" spans="1:13" s="250" customFormat="1">
      <c r="A9" s="250" t="str">
        <f>IF(③リレー情報確認!C15="","",410000+①団体情報入力!$D$3*10)</f>
        <v/>
      </c>
      <c r="B9" s="250" t="str">
        <f>IF(A9="","",①団体情報入力!$D$3)</f>
        <v/>
      </c>
      <c r="C9" s="250" t="str">
        <f>IF(A9="","",③リレー情報確認!$J$1)</f>
        <v/>
      </c>
      <c r="D9" s="250" t="str">
        <f>IF(A9="","",③リレー情報確認!$P$1)</f>
        <v/>
      </c>
      <c r="G9" s="250">
        <v>8</v>
      </c>
      <c r="H9" s="250" t="str">
        <f>IF(A9="","",③リレー情報確認!E15)</f>
        <v/>
      </c>
      <c r="I9" s="250" t="str">
        <f>IF(A9="","",③リレー情報確認!D15)</f>
        <v/>
      </c>
      <c r="J9" s="250" t="str">
        <f>IF(A9="","",種目情報!$J$4)</f>
        <v/>
      </c>
      <c r="K9" s="250" t="str">
        <f>IF(A9="","",③リレー情報確認!$F$8)</f>
        <v/>
      </c>
      <c r="L9" s="250" t="str">
        <f t="shared" si="0"/>
        <v/>
      </c>
      <c r="M9" s="250" t="str">
        <f>IF(A9="","",種目情報!$K$4)</f>
        <v/>
      </c>
    </row>
    <row r="10" spans="1:13">
      <c r="A10" s="13" t="str">
        <f>IF(③リレー情報確認!I8="","",1610000+①団体情報入力!$D$3*10)</f>
        <v/>
      </c>
      <c r="B10" s="13" t="str">
        <f>IF(A10="","",①団体情報入力!$D$3)</f>
        <v/>
      </c>
      <c r="C10" s="13" t="str">
        <f>IF(A10="","",③リレー情報確認!$J$1)</f>
        <v/>
      </c>
      <c r="D10" s="13" t="str">
        <f>IF(A10="","",③リレー情報確認!$P$1)</f>
        <v/>
      </c>
      <c r="E10" s="13"/>
      <c r="F10" s="13"/>
      <c r="G10" s="13">
        <v>1</v>
      </c>
      <c r="H10" s="13" t="str">
        <f>IF(A10="","",③リレー情報確認!K8)</f>
        <v/>
      </c>
      <c r="I10" s="13" t="str">
        <f>IF(A10="","",③リレー情報確認!J8)</f>
        <v/>
      </c>
      <c r="J10" s="13" t="str">
        <f>IF(A10="","",種目情報!$J$5)</f>
        <v/>
      </c>
      <c r="K10" s="13" t="str">
        <f>IF(A10="","",③リレー情報確認!$L$8)</f>
        <v/>
      </c>
      <c r="L10" s="13" t="str">
        <f>IF(A10="","",0)</f>
        <v/>
      </c>
      <c r="M10" s="13" t="str">
        <f>IF(A10="","",種目情報!$K$5)</f>
        <v/>
      </c>
    </row>
    <row r="11" spans="1:13">
      <c r="A11" s="13" t="str">
        <f>IF(③リレー情報確認!I9="","",1610000+①団体情報入力!$D$3*10)</f>
        <v/>
      </c>
      <c r="B11" s="13" t="str">
        <f>IF(A11="","",①団体情報入力!$D$3)</f>
        <v/>
      </c>
      <c r="C11" s="13" t="str">
        <f>IF(A11="","",③リレー情報確認!$J$1)</f>
        <v/>
      </c>
      <c r="D11" s="13" t="str">
        <f>IF(A11="","",③リレー情報確認!$P$1)</f>
        <v/>
      </c>
      <c r="E11" s="13"/>
      <c r="F11" s="13"/>
      <c r="G11" s="13">
        <v>2</v>
      </c>
      <c r="H11" s="13" t="str">
        <f>IF(A11="","",③リレー情報確認!K9)</f>
        <v/>
      </c>
      <c r="I11" s="13" t="str">
        <f>IF(A11="","",③リレー情報確認!J9)</f>
        <v/>
      </c>
      <c r="J11" s="13" t="str">
        <f>IF(A11="","",種目情報!$J$5)</f>
        <v/>
      </c>
      <c r="K11" s="13" t="str">
        <f>IF(A11="","",③リレー情報確認!$L$8)</f>
        <v/>
      </c>
      <c r="L11" s="13" t="str">
        <f t="shared" ref="L11:L17" si="1">IF(A11="","",0)</f>
        <v/>
      </c>
      <c r="M11" s="13" t="str">
        <f>IF(A11="","",種目情報!$K$5)</f>
        <v/>
      </c>
    </row>
    <row r="12" spans="1:13">
      <c r="A12" s="13" t="str">
        <f>IF(③リレー情報確認!I10="","",1610000+①団体情報入力!$D$3*10)</f>
        <v/>
      </c>
      <c r="B12" s="13" t="str">
        <f>IF(A12="","",①団体情報入力!$D$3)</f>
        <v/>
      </c>
      <c r="C12" s="13" t="str">
        <f>IF(A12="","",③リレー情報確認!$J$1)</f>
        <v/>
      </c>
      <c r="D12" s="13" t="str">
        <f>IF(A12="","",③リレー情報確認!$P$1)</f>
        <v/>
      </c>
      <c r="E12" s="13"/>
      <c r="F12" s="13"/>
      <c r="G12" s="13">
        <v>3</v>
      </c>
      <c r="H12" s="13" t="str">
        <f>IF(A12="","",③リレー情報確認!K10)</f>
        <v/>
      </c>
      <c r="I12" s="13" t="str">
        <f>IF(A12="","",③リレー情報確認!J10)</f>
        <v/>
      </c>
      <c r="J12" s="13" t="str">
        <f>IF(A12="","",種目情報!$J$5)</f>
        <v/>
      </c>
      <c r="K12" s="13" t="str">
        <f>IF(A12="","",③リレー情報確認!$L$8)</f>
        <v/>
      </c>
      <c r="L12" s="13" t="str">
        <f t="shared" si="1"/>
        <v/>
      </c>
      <c r="M12" s="13" t="str">
        <f>IF(A12="","",種目情報!$K$5)</f>
        <v/>
      </c>
    </row>
    <row r="13" spans="1:13">
      <c r="A13" s="13" t="str">
        <f>IF(③リレー情報確認!I11="","",1610000+①団体情報入力!$D$3*10)</f>
        <v/>
      </c>
      <c r="B13" s="13" t="str">
        <f>IF(A13="","",①団体情報入力!$D$3)</f>
        <v/>
      </c>
      <c r="C13" s="13" t="str">
        <f>IF(A13="","",③リレー情報確認!$J$1)</f>
        <v/>
      </c>
      <c r="D13" s="13" t="str">
        <f>IF(A13="","",③リレー情報確認!$P$1)</f>
        <v/>
      </c>
      <c r="E13" s="13"/>
      <c r="F13" s="13"/>
      <c r="G13" s="13">
        <v>4</v>
      </c>
      <c r="H13" s="13" t="str">
        <f>IF(A13="","",③リレー情報確認!K11)</f>
        <v/>
      </c>
      <c r="I13" s="13" t="str">
        <f>IF(A13="","",③リレー情報確認!J11)</f>
        <v/>
      </c>
      <c r="J13" s="13" t="str">
        <f>IF(A13="","",種目情報!$J$5)</f>
        <v/>
      </c>
      <c r="K13" s="13" t="str">
        <f>IF(A13="","",③リレー情報確認!$L$8)</f>
        <v/>
      </c>
      <c r="L13" s="13" t="str">
        <f t="shared" si="1"/>
        <v/>
      </c>
      <c r="M13" s="13" t="str">
        <f>IF(A13="","",種目情報!$K$5)</f>
        <v/>
      </c>
    </row>
    <row r="14" spans="1:13">
      <c r="A14" s="13" t="str">
        <f>IF(③リレー情報確認!I12="","",1610000+①団体情報入力!$D$3*10)</f>
        <v/>
      </c>
      <c r="B14" s="13" t="str">
        <f>IF(A14="","",①団体情報入力!$D$3)</f>
        <v/>
      </c>
      <c r="C14" s="13" t="str">
        <f>IF(A14="","",③リレー情報確認!$J$1)</f>
        <v/>
      </c>
      <c r="D14" s="13" t="str">
        <f>IF(A14="","",③リレー情報確認!$P$1)</f>
        <v/>
      </c>
      <c r="E14" s="13"/>
      <c r="F14" s="13"/>
      <c r="G14" s="13">
        <v>5</v>
      </c>
      <c r="H14" s="13" t="str">
        <f>IF(A14="","",③リレー情報確認!K12)</f>
        <v/>
      </c>
      <c r="I14" s="13" t="str">
        <f>IF(A14="","",③リレー情報確認!J12)</f>
        <v/>
      </c>
      <c r="J14" s="13" t="str">
        <f>IF(A14="","",種目情報!$J$5)</f>
        <v/>
      </c>
      <c r="K14" s="13" t="str">
        <f>IF(A14="","",③リレー情報確認!$L$8)</f>
        <v/>
      </c>
      <c r="L14" s="13" t="str">
        <f t="shared" si="1"/>
        <v/>
      </c>
      <c r="M14" s="13" t="str">
        <f>IF(A14="","",種目情報!$K$5)</f>
        <v/>
      </c>
    </row>
    <row r="15" spans="1:13">
      <c r="A15" s="13" t="str">
        <f>IF(③リレー情報確認!I13="","",1610000+①団体情報入力!$D$3*10)</f>
        <v/>
      </c>
      <c r="B15" s="13" t="str">
        <f>IF(A15="","",①団体情報入力!$D$3)</f>
        <v/>
      </c>
      <c r="C15" s="13" t="str">
        <f>IF(A15="","",③リレー情報確認!$J$1)</f>
        <v/>
      </c>
      <c r="D15" s="13" t="str">
        <f>IF(A15="","",③リレー情報確認!$P$1)</f>
        <v/>
      </c>
      <c r="E15" s="13"/>
      <c r="F15" s="13"/>
      <c r="G15" s="13">
        <v>6</v>
      </c>
      <c r="H15" s="13" t="str">
        <f>IF(A15="","",③リレー情報確認!K13)</f>
        <v/>
      </c>
      <c r="I15" s="13" t="str">
        <f>IF(A15="","",③リレー情報確認!J13)</f>
        <v/>
      </c>
      <c r="J15" s="13" t="str">
        <f>IF(A15="","",種目情報!$J$5)</f>
        <v/>
      </c>
      <c r="K15" s="13" t="str">
        <f>IF(A15="","",③リレー情報確認!$L$8)</f>
        <v/>
      </c>
      <c r="L15" s="13" t="str">
        <f t="shared" si="1"/>
        <v/>
      </c>
      <c r="M15" s="13" t="str">
        <f>IF(A15="","",種目情報!$K$5)</f>
        <v/>
      </c>
    </row>
    <row r="16" spans="1:13" s="250" customFormat="1">
      <c r="A16" s="13" t="str">
        <f>IF(③リレー情報確認!I14="","",1610000+①団体情報入力!$D$3*10)</f>
        <v/>
      </c>
      <c r="B16" s="13" t="str">
        <f>IF(A16="","",①団体情報入力!$D$3)</f>
        <v/>
      </c>
      <c r="C16" s="13" t="str">
        <f>IF(A16="","",③リレー情報確認!$J$1)</f>
        <v/>
      </c>
      <c r="D16" s="13" t="str">
        <f>IF(A16="","",③リレー情報確認!$P$1)</f>
        <v/>
      </c>
      <c r="E16" s="13"/>
      <c r="F16" s="13"/>
      <c r="G16" s="13">
        <v>7</v>
      </c>
      <c r="H16" s="13" t="str">
        <f>IF(A16="","",③リレー情報確認!K14)</f>
        <v/>
      </c>
      <c r="I16" s="13" t="str">
        <f>IF(A16="","",③リレー情報確認!J14)</f>
        <v/>
      </c>
      <c r="J16" s="13" t="str">
        <f>IF(A16="","",種目情報!$J$5)</f>
        <v/>
      </c>
      <c r="K16" s="13" t="str">
        <f>IF(A16="","",③リレー情報確認!$L$8)</f>
        <v/>
      </c>
      <c r="L16" s="13" t="str">
        <f t="shared" si="1"/>
        <v/>
      </c>
      <c r="M16" s="13" t="str">
        <f>IF(A16="","",種目情報!$K$5)</f>
        <v/>
      </c>
    </row>
    <row r="17" spans="1:13" s="250" customFormat="1">
      <c r="A17" s="13" t="str">
        <f>IF(③リレー情報確認!I15="","",1610000+①団体情報入力!$D$3*10)</f>
        <v/>
      </c>
      <c r="B17" s="13" t="str">
        <f>IF(A17="","",①団体情報入力!$D$3)</f>
        <v/>
      </c>
      <c r="C17" s="13" t="str">
        <f>IF(A17="","",③リレー情報確認!$J$1)</f>
        <v/>
      </c>
      <c r="D17" s="13" t="str">
        <f>IF(A17="","",③リレー情報確認!$P$1)</f>
        <v/>
      </c>
      <c r="E17" s="13"/>
      <c r="F17" s="13"/>
      <c r="G17" s="13">
        <v>8</v>
      </c>
      <c r="H17" s="13" t="str">
        <f>IF(A17="","",③リレー情報確認!K15)</f>
        <v/>
      </c>
      <c r="I17" s="13" t="str">
        <f>IF(A17="","",③リレー情報確認!J15)</f>
        <v/>
      </c>
      <c r="J17" s="13" t="str">
        <f>IF(A17="","",種目情報!$J$5)</f>
        <v/>
      </c>
      <c r="K17" s="13" t="str">
        <f>IF(A17="","",③リレー情報確認!$L$8)</f>
        <v/>
      </c>
      <c r="L17" s="13" t="str">
        <f t="shared" si="1"/>
        <v/>
      </c>
      <c r="M17" s="13" t="str">
        <f>IF(A17="","",種目情報!$K$5)</f>
        <v/>
      </c>
    </row>
    <row r="18" spans="1:13">
      <c r="A18" t="str">
        <f>IF(③リレー情報確認!O8="","",420000+①団体情報入力!$D$3*10)</f>
        <v/>
      </c>
      <c r="B18" t="str">
        <f>IF(A18="","",①団体情報入力!$D$3)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1</v>
      </c>
      <c r="H18" t="str">
        <f>IF(A18="","",③リレー情報確認!Q8)</f>
        <v/>
      </c>
      <c r="I18" t="str">
        <f>IF(A18="","",③リレー情報確認!P8)</f>
        <v/>
      </c>
      <c r="J18" t="str">
        <f>IF(A18="","",種目情報!$J$6)</f>
        <v/>
      </c>
      <c r="K18" t="str">
        <f>IF(A18="","",③リレー情報確認!$R$8)</f>
        <v/>
      </c>
      <c r="L18" t="str">
        <f>IF(A18="","",0)</f>
        <v/>
      </c>
      <c r="M18" t="str">
        <f>IF(A18="","",種目情報!$K$6)</f>
        <v/>
      </c>
    </row>
    <row r="19" spans="1:13">
      <c r="A19" s="250" t="str">
        <f>IF(③リレー情報確認!O9="","",420000+①団体情報入力!$D$3*10)</f>
        <v/>
      </c>
      <c r="B19" s="250" t="str">
        <f>IF(A19="","",①団体情報入力!$D$3)</f>
        <v/>
      </c>
      <c r="C19" s="250" t="str">
        <f>IF(A19="","",③リレー情報確認!$J$1)</f>
        <v/>
      </c>
      <c r="D19" s="250" t="str">
        <f>IF(A19="","",③リレー情報確認!$P$1)</f>
        <v/>
      </c>
      <c r="E19" s="250"/>
      <c r="F19" s="250"/>
      <c r="G19" s="250">
        <v>2</v>
      </c>
      <c r="H19" s="250" t="str">
        <f>IF(A19="","",③リレー情報確認!Q9)</f>
        <v/>
      </c>
      <c r="I19" s="250" t="str">
        <f>IF(A19="","",③リレー情報確認!P9)</f>
        <v/>
      </c>
      <c r="J19" s="250" t="str">
        <f>IF(A19="","",種目情報!$J$6)</f>
        <v/>
      </c>
      <c r="K19" s="250" t="str">
        <f>IF(A19="","",③リレー情報確認!$R$8)</f>
        <v/>
      </c>
      <c r="L19" s="250" t="str">
        <f t="shared" ref="L19:L25" si="2">IF(A19="","",0)</f>
        <v/>
      </c>
      <c r="M19" s="250" t="str">
        <f>IF(A19="","",種目情報!$K$6)</f>
        <v/>
      </c>
    </row>
    <row r="20" spans="1:13">
      <c r="A20" s="250" t="str">
        <f>IF(③リレー情報確認!O10="","",420000+①団体情報入力!$D$3*10)</f>
        <v/>
      </c>
      <c r="B20" s="250" t="str">
        <f>IF(A20="","",①団体情報入力!$D$3)</f>
        <v/>
      </c>
      <c r="C20" s="250" t="str">
        <f>IF(A20="","",③リレー情報確認!$J$1)</f>
        <v/>
      </c>
      <c r="D20" s="250" t="str">
        <f>IF(A20="","",③リレー情報確認!$P$1)</f>
        <v/>
      </c>
      <c r="E20" s="250"/>
      <c r="F20" s="250"/>
      <c r="G20" s="250">
        <v>3</v>
      </c>
      <c r="H20" s="250" t="str">
        <f>IF(A20="","",③リレー情報確認!Q10)</f>
        <v/>
      </c>
      <c r="I20" s="250" t="str">
        <f>IF(A20="","",③リレー情報確認!P10)</f>
        <v/>
      </c>
      <c r="J20" s="250" t="str">
        <f>IF(A20="","",種目情報!$J$6)</f>
        <v/>
      </c>
      <c r="K20" s="250" t="str">
        <f>IF(A20="","",③リレー情報確認!$R$8)</f>
        <v/>
      </c>
      <c r="L20" s="250" t="str">
        <f t="shared" si="2"/>
        <v/>
      </c>
      <c r="M20" s="250" t="str">
        <f>IF(A20="","",種目情報!$K$6)</f>
        <v/>
      </c>
    </row>
    <row r="21" spans="1:13">
      <c r="A21" s="250" t="str">
        <f>IF(③リレー情報確認!O11="","",420000+①団体情報入力!$D$3*10)</f>
        <v/>
      </c>
      <c r="B21" s="250" t="str">
        <f>IF(A21="","",①団体情報入力!$D$3)</f>
        <v/>
      </c>
      <c r="C21" s="250" t="str">
        <f>IF(A21="","",③リレー情報確認!$J$1)</f>
        <v/>
      </c>
      <c r="D21" s="250" t="str">
        <f>IF(A21="","",③リレー情報確認!$P$1)</f>
        <v/>
      </c>
      <c r="E21" s="250"/>
      <c r="F21" s="250"/>
      <c r="G21" s="250">
        <v>4</v>
      </c>
      <c r="H21" s="250" t="str">
        <f>IF(A21="","",③リレー情報確認!Q11)</f>
        <v/>
      </c>
      <c r="I21" s="250" t="str">
        <f>IF(A21="","",③リレー情報確認!P11)</f>
        <v/>
      </c>
      <c r="J21" s="250" t="str">
        <f>IF(A21="","",種目情報!$J$6)</f>
        <v/>
      </c>
      <c r="K21" s="250" t="str">
        <f>IF(A21="","",③リレー情報確認!$R$8)</f>
        <v/>
      </c>
      <c r="L21" s="250" t="str">
        <f t="shared" si="2"/>
        <v/>
      </c>
      <c r="M21" s="250" t="str">
        <f>IF(A21="","",種目情報!$K$6)</f>
        <v/>
      </c>
    </row>
    <row r="22" spans="1:13">
      <c r="A22" s="250" t="str">
        <f>IF(③リレー情報確認!O12="","",420000+①団体情報入力!$D$3*10)</f>
        <v/>
      </c>
      <c r="B22" s="250" t="str">
        <f>IF(A22="","",①団体情報入力!$D$3)</f>
        <v/>
      </c>
      <c r="C22" s="250" t="str">
        <f>IF(A22="","",③リレー情報確認!$J$1)</f>
        <v/>
      </c>
      <c r="D22" s="250" t="str">
        <f>IF(A22="","",③リレー情報確認!$P$1)</f>
        <v/>
      </c>
      <c r="E22" s="250"/>
      <c r="F22" s="250"/>
      <c r="G22" s="250">
        <v>5</v>
      </c>
      <c r="H22" s="250" t="str">
        <f>IF(A22="","",③リレー情報確認!Q12)</f>
        <v/>
      </c>
      <c r="I22" s="250" t="str">
        <f>IF(A22="","",③リレー情報確認!P12)</f>
        <v/>
      </c>
      <c r="J22" s="250" t="str">
        <f>IF(A22="","",種目情報!$J$6)</f>
        <v/>
      </c>
      <c r="K22" s="250" t="str">
        <f>IF(A22="","",③リレー情報確認!$R$8)</f>
        <v/>
      </c>
      <c r="L22" s="250" t="str">
        <f t="shared" si="2"/>
        <v/>
      </c>
      <c r="M22" s="250" t="str">
        <f>IF(A22="","",種目情報!$K$6)</f>
        <v/>
      </c>
    </row>
    <row r="23" spans="1:13">
      <c r="A23" s="250" t="str">
        <f>IF(③リレー情報確認!O13="","",420000+①団体情報入力!$D$3*10)</f>
        <v/>
      </c>
      <c r="B23" s="250" t="str">
        <f>IF(A23="","",①団体情報入力!$D$3)</f>
        <v/>
      </c>
      <c r="C23" s="250" t="str">
        <f>IF(A23="","",③リレー情報確認!$J$1)</f>
        <v/>
      </c>
      <c r="D23" s="250" t="str">
        <f>IF(A23="","",③リレー情報確認!$P$1)</f>
        <v/>
      </c>
      <c r="E23" s="250"/>
      <c r="F23" s="250"/>
      <c r="G23" s="250">
        <v>6</v>
      </c>
      <c r="H23" s="250" t="str">
        <f>IF(A23="","",③リレー情報確認!Q13)</f>
        <v/>
      </c>
      <c r="I23" s="250" t="str">
        <f>IF(A23="","",③リレー情報確認!P13)</f>
        <v/>
      </c>
      <c r="J23" s="250" t="str">
        <f>IF(A23="","",種目情報!$J$6)</f>
        <v/>
      </c>
      <c r="K23" s="250" t="str">
        <f>IF(A23="","",③リレー情報確認!$R$8)</f>
        <v/>
      </c>
      <c r="L23" s="250" t="str">
        <f t="shared" si="2"/>
        <v/>
      </c>
      <c r="M23" s="250" t="str">
        <f>IF(A23="","",種目情報!$K$6)</f>
        <v/>
      </c>
    </row>
    <row r="24" spans="1:13" s="250" customFormat="1">
      <c r="A24" s="250" t="str">
        <f>IF(③リレー情報確認!O14="","",420000+①団体情報入力!$D$3*10)</f>
        <v/>
      </c>
      <c r="B24" s="250" t="str">
        <f>IF(A24="","",①団体情報入力!$D$3)</f>
        <v/>
      </c>
      <c r="C24" s="250" t="str">
        <f>IF(A24="","",③リレー情報確認!$J$1)</f>
        <v/>
      </c>
      <c r="D24" s="250" t="str">
        <f>IF(A24="","",③リレー情報確認!$P$1)</f>
        <v/>
      </c>
      <c r="G24" s="250">
        <v>7</v>
      </c>
      <c r="H24" s="250" t="str">
        <f>IF(A24="","",③リレー情報確認!Q14)</f>
        <v/>
      </c>
      <c r="I24" s="250" t="str">
        <f>IF(A24="","",③リレー情報確認!P14)</f>
        <v/>
      </c>
      <c r="J24" s="250" t="str">
        <f>IF(A24="","",種目情報!$J$6)</f>
        <v/>
      </c>
      <c r="K24" s="250" t="str">
        <f>IF(A24="","",③リレー情報確認!$R$8)</f>
        <v/>
      </c>
      <c r="L24" s="250" t="str">
        <f t="shared" si="2"/>
        <v/>
      </c>
      <c r="M24" s="250" t="str">
        <f>IF(A24="","",種目情報!$K$6)</f>
        <v/>
      </c>
    </row>
    <row r="25" spans="1:13" s="250" customFormat="1">
      <c r="A25" s="250" t="str">
        <f>IF(③リレー情報確認!O15="","",420000+①団体情報入力!$D$3*10)</f>
        <v/>
      </c>
      <c r="B25" s="250" t="str">
        <f>IF(A25="","",①団体情報入力!$D$3)</f>
        <v/>
      </c>
      <c r="C25" s="250" t="str">
        <f>IF(A25="","",③リレー情報確認!$J$1)</f>
        <v/>
      </c>
      <c r="D25" s="250" t="str">
        <f>IF(A25="","",③リレー情報確認!$P$1)</f>
        <v/>
      </c>
      <c r="G25" s="250">
        <v>8</v>
      </c>
      <c r="H25" s="250" t="str">
        <f>IF(A25="","",③リレー情報確認!Q15)</f>
        <v/>
      </c>
      <c r="I25" s="250" t="str">
        <f>IF(A25="","",③リレー情報確認!P15)</f>
        <v/>
      </c>
      <c r="J25" s="250" t="str">
        <f>IF(A25="","",種目情報!$J$6)</f>
        <v/>
      </c>
      <c r="K25" s="250" t="str">
        <f>IF(A25="","",③リレー情報確認!$R$8)</f>
        <v/>
      </c>
      <c r="L25" s="250" t="str">
        <f t="shared" si="2"/>
        <v/>
      </c>
      <c r="M25" s="250" t="str">
        <f>IF(A25="","",種目情報!$K$6)</f>
        <v/>
      </c>
    </row>
    <row r="26" spans="1:13">
      <c r="A26" s="12" t="str">
        <f>IF(③リレー情報確認!U8="","",1620000+①団体情報入力!$D$3*10)</f>
        <v/>
      </c>
      <c r="B26" s="12" t="str">
        <f>IF(A26="","",①団体情報入力!$D$3)</f>
        <v/>
      </c>
      <c r="C26" s="12" t="str">
        <f>IF(A26="","",③リレー情報確認!$J$1)</f>
        <v/>
      </c>
      <c r="D26" s="12" t="str">
        <f>IF(A26="","",③リレー情報確認!$P$1)</f>
        <v/>
      </c>
      <c r="E26" s="12"/>
      <c r="F26" s="12"/>
      <c r="G26" s="12">
        <v>1</v>
      </c>
      <c r="H26" s="12" t="str">
        <f>IF(A26="","",③リレー情報確認!W8)</f>
        <v/>
      </c>
      <c r="I26" s="12" t="str">
        <f>IF(A26="","",③リレー情報確認!V8)</f>
        <v/>
      </c>
      <c r="J26" s="12" t="str">
        <f>IF(A26="","",種目情報!$J$7)</f>
        <v/>
      </c>
      <c r="K26" s="12" t="str">
        <f>IF(A26="","",③リレー情報確認!$X$8)</f>
        <v/>
      </c>
      <c r="L26" s="12" t="str">
        <f t="shared" ref="L26" si="3">IF(A26="","",0)</f>
        <v/>
      </c>
      <c r="M26" s="12" t="str">
        <f>IF(A26="","",種目情報!$K$7)</f>
        <v/>
      </c>
    </row>
    <row r="27" spans="1:13">
      <c r="A27" s="12" t="str">
        <f>IF(③リレー情報確認!U9="","",1620000+①団体情報入力!$D$3*10)</f>
        <v/>
      </c>
      <c r="B27" s="12" t="str">
        <f>IF(A27="","",①団体情報入力!$D$3)</f>
        <v/>
      </c>
      <c r="C27" s="12" t="str">
        <f>IF(A27="","",③リレー情報確認!$J$1)</f>
        <v/>
      </c>
      <c r="D27" s="12" t="str">
        <f>IF(A27="","",③リレー情報確認!$P$1)</f>
        <v/>
      </c>
      <c r="E27" s="12"/>
      <c r="F27" s="12"/>
      <c r="G27" s="12">
        <v>2</v>
      </c>
      <c r="H27" s="12" t="str">
        <f>IF(A27="","",③リレー情報確認!W9)</f>
        <v/>
      </c>
      <c r="I27" s="12" t="str">
        <f>IF(A27="","",③リレー情報確認!V9)</f>
        <v/>
      </c>
      <c r="J27" s="12" t="str">
        <f>IF(A27="","",種目情報!$J$7)</f>
        <v/>
      </c>
      <c r="K27" s="12" t="str">
        <f>IF(A27="","",③リレー情報確認!$X$8)</f>
        <v/>
      </c>
      <c r="L27" s="12" t="str">
        <f t="shared" ref="L27:L33" si="4">IF(A27="","",0)</f>
        <v/>
      </c>
      <c r="M27" s="12" t="str">
        <f>IF(A27="","",種目情報!$K$7)</f>
        <v/>
      </c>
    </row>
    <row r="28" spans="1:13">
      <c r="A28" s="12" t="str">
        <f>IF(③リレー情報確認!U10="","",1620000+①団体情報入力!$D$3*10)</f>
        <v/>
      </c>
      <c r="B28" s="12" t="str">
        <f>IF(A28="","",①団体情報入力!$D$3)</f>
        <v/>
      </c>
      <c r="C28" s="12" t="str">
        <f>IF(A28="","",③リレー情報確認!$J$1)</f>
        <v/>
      </c>
      <c r="D28" s="12" t="str">
        <f>IF(A28="","",③リレー情報確認!$P$1)</f>
        <v/>
      </c>
      <c r="E28" s="12"/>
      <c r="F28" s="12"/>
      <c r="G28" s="12">
        <v>3</v>
      </c>
      <c r="H28" s="12" t="str">
        <f>IF(A28="","",③リレー情報確認!W10)</f>
        <v/>
      </c>
      <c r="I28" s="12" t="str">
        <f>IF(A28="","",③リレー情報確認!V10)</f>
        <v/>
      </c>
      <c r="J28" s="12" t="str">
        <f>IF(A28="","",種目情報!$J$7)</f>
        <v/>
      </c>
      <c r="K28" s="12" t="str">
        <f>IF(A28="","",③リレー情報確認!$X$8)</f>
        <v/>
      </c>
      <c r="L28" s="12" t="str">
        <f t="shared" si="4"/>
        <v/>
      </c>
      <c r="M28" s="12" t="str">
        <f>IF(A28="","",種目情報!$K$7)</f>
        <v/>
      </c>
    </row>
    <row r="29" spans="1:13">
      <c r="A29" s="12" t="str">
        <f>IF(③リレー情報確認!U11="","",1620000+①団体情報入力!$D$3*10)</f>
        <v/>
      </c>
      <c r="B29" s="12" t="str">
        <f>IF(A29="","",①団体情報入力!$D$3)</f>
        <v/>
      </c>
      <c r="C29" s="12" t="str">
        <f>IF(A29="","",③リレー情報確認!$J$1)</f>
        <v/>
      </c>
      <c r="D29" s="12" t="str">
        <f>IF(A29="","",③リレー情報確認!$P$1)</f>
        <v/>
      </c>
      <c r="E29" s="12"/>
      <c r="F29" s="12"/>
      <c r="G29" s="12">
        <v>4</v>
      </c>
      <c r="H29" s="12" t="str">
        <f>IF(A29="","",③リレー情報確認!W11)</f>
        <v/>
      </c>
      <c r="I29" s="12" t="str">
        <f>IF(A29="","",③リレー情報確認!V11)</f>
        <v/>
      </c>
      <c r="J29" s="12" t="str">
        <f>IF(A29="","",種目情報!$J$7)</f>
        <v/>
      </c>
      <c r="K29" s="12" t="str">
        <f>IF(A29="","",③リレー情報確認!$X$8)</f>
        <v/>
      </c>
      <c r="L29" s="12" t="str">
        <f t="shared" si="4"/>
        <v/>
      </c>
      <c r="M29" s="12" t="str">
        <f>IF(A29="","",種目情報!$K$7)</f>
        <v/>
      </c>
    </row>
    <row r="30" spans="1:13">
      <c r="A30" s="12" t="str">
        <f>IF(③リレー情報確認!U12="","",1620000+①団体情報入力!$D$3*10)</f>
        <v/>
      </c>
      <c r="B30" s="12" t="str">
        <f>IF(A30="","",①団体情報入力!$D$3)</f>
        <v/>
      </c>
      <c r="C30" s="12" t="str">
        <f>IF(A30="","",③リレー情報確認!$J$1)</f>
        <v/>
      </c>
      <c r="D30" s="12" t="str">
        <f>IF(A30="","",③リレー情報確認!$P$1)</f>
        <v/>
      </c>
      <c r="E30" s="12"/>
      <c r="F30" s="12"/>
      <c r="G30" s="12">
        <v>5</v>
      </c>
      <c r="H30" s="12" t="str">
        <f>IF(A30="","",③リレー情報確認!W12)</f>
        <v/>
      </c>
      <c r="I30" s="12" t="str">
        <f>IF(A30="","",③リレー情報確認!V12)</f>
        <v/>
      </c>
      <c r="J30" s="12" t="str">
        <f>IF(A30="","",種目情報!$J$7)</f>
        <v/>
      </c>
      <c r="K30" s="12" t="str">
        <f>IF(A30="","",③リレー情報確認!$X$8)</f>
        <v/>
      </c>
      <c r="L30" s="12" t="str">
        <f t="shared" si="4"/>
        <v/>
      </c>
      <c r="M30" s="12" t="str">
        <f>IF(A30="","",種目情報!$K$7)</f>
        <v/>
      </c>
    </row>
    <row r="31" spans="1:13">
      <c r="A31" s="12" t="str">
        <f>IF(③リレー情報確認!U13="","",1620000+①団体情報入力!$D$3*10)</f>
        <v/>
      </c>
      <c r="B31" s="12" t="str">
        <f>IF(A31="","",①団体情報入力!$D$3)</f>
        <v/>
      </c>
      <c r="C31" s="12" t="str">
        <f>IF(A31="","",③リレー情報確認!$J$1)</f>
        <v/>
      </c>
      <c r="D31" s="12" t="str">
        <f>IF(A31="","",③リレー情報確認!$P$1)</f>
        <v/>
      </c>
      <c r="E31" s="12"/>
      <c r="F31" s="12"/>
      <c r="G31" s="12">
        <v>6</v>
      </c>
      <c r="H31" s="12" t="str">
        <f>IF(A31="","",③リレー情報確認!W13)</f>
        <v/>
      </c>
      <c r="I31" s="12" t="str">
        <f>IF(A31="","",③リレー情報確認!V13)</f>
        <v/>
      </c>
      <c r="J31" s="12" t="str">
        <f>IF(A31="","",種目情報!$J$7)</f>
        <v/>
      </c>
      <c r="K31" s="12" t="str">
        <f>IF(A31="","",③リレー情報確認!$X$8)</f>
        <v/>
      </c>
      <c r="L31" s="12" t="str">
        <f t="shared" si="4"/>
        <v/>
      </c>
      <c r="M31" s="12" t="str">
        <f>IF(A31="","",種目情報!$K$7)</f>
        <v/>
      </c>
    </row>
    <row r="32" spans="1:13">
      <c r="A32" s="12" t="str">
        <f>IF(③リレー情報確認!U14="","",1620000+①団体情報入力!$D$3*10)</f>
        <v/>
      </c>
      <c r="B32" s="12" t="str">
        <f>IF(A32="","",①団体情報入力!$D$3)</f>
        <v/>
      </c>
      <c r="C32" s="12" t="str">
        <f>IF(A32="","",③リレー情報確認!$J$1)</f>
        <v/>
      </c>
      <c r="D32" s="12" t="str">
        <f>IF(A32="","",③リレー情報確認!$P$1)</f>
        <v/>
      </c>
      <c r="E32" s="12"/>
      <c r="F32" s="12"/>
      <c r="G32" s="12">
        <v>7</v>
      </c>
      <c r="H32" s="12" t="str">
        <f>IF(A32="","",③リレー情報確認!W14)</f>
        <v/>
      </c>
      <c r="I32" s="12" t="str">
        <f>IF(A32="","",③リレー情報確認!V14)</f>
        <v/>
      </c>
      <c r="J32" s="12" t="str">
        <f>IF(A32="","",種目情報!$J$7)</f>
        <v/>
      </c>
      <c r="K32" s="12" t="str">
        <f>IF(A32="","",③リレー情報確認!$X$8)</f>
        <v/>
      </c>
      <c r="L32" s="12" t="str">
        <f t="shared" si="4"/>
        <v/>
      </c>
      <c r="M32" s="12" t="str">
        <f>IF(A32="","",種目情報!$K$7)</f>
        <v/>
      </c>
    </row>
    <row r="33" spans="1:13">
      <c r="A33" s="12" t="str">
        <f>IF(③リレー情報確認!U15="","",1620000+①団体情報入力!$D$3*10)</f>
        <v/>
      </c>
      <c r="B33" s="12" t="str">
        <f>IF(A33="","",①団体情報入力!$D$3)</f>
        <v/>
      </c>
      <c r="C33" s="12" t="str">
        <f>IF(A33="","",③リレー情報確認!$J$1)</f>
        <v/>
      </c>
      <c r="D33" s="12" t="str">
        <f>IF(A33="","",③リレー情報確認!$P$1)</f>
        <v/>
      </c>
      <c r="E33" s="12"/>
      <c r="F33" s="12"/>
      <c r="G33" s="12">
        <v>8</v>
      </c>
      <c r="H33" s="12" t="str">
        <f>IF(A33="","",③リレー情報確認!W15)</f>
        <v/>
      </c>
      <c r="I33" s="12" t="str">
        <f>IF(A33="","",③リレー情報確認!V15)</f>
        <v/>
      </c>
      <c r="J33" s="12" t="str">
        <f>IF(A33="","",種目情報!$J$7)</f>
        <v/>
      </c>
      <c r="K33" s="12" t="str">
        <f>IF(A33="","",③リレー情報確認!$X$8)</f>
        <v/>
      </c>
      <c r="L33" s="12" t="str">
        <f t="shared" si="4"/>
        <v/>
      </c>
      <c r="M33" s="12" t="str">
        <f>IF(A33="","",種目情報!$K$7)</f>
        <v/>
      </c>
    </row>
  </sheetData>
  <phoneticPr fontId="4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59999389629810485"/>
  </sheetPr>
  <dimension ref="A1:M223"/>
  <sheetViews>
    <sheetView workbookViewId="0">
      <selection activeCell="D9" sqref="D9"/>
    </sheetView>
  </sheetViews>
  <sheetFormatPr defaultColWidth="9" defaultRowHeight="13.5"/>
  <cols>
    <col min="1" max="1" width="5.875" style="3" customWidth="1"/>
    <col min="2" max="2" width="19.5" style="3" customWidth="1"/>
    <col min="3" max="3" width="5.875" style="3" customWidth="1"/>
    <col min="4" max="4" width="19.5" style="3" customWidth="1"/>
    <col min="5" max="5" width="5.875" style="3" customWidth="1"/>
    <col min="6" max="6" width="19.5" style="3" customWidth="1"/>
    <col min="7" max="7" width="5.875" style="3" customWidth="1"/>
    <col min="8" max="8" width="19.5" style="3" customWidth="1"/>
    <col min="9" max="9" width="4.5" style="3" customWidth="1"/>
    <col min="10" max="10" width="16.25" style="3" customWidth="1"/>
    <col min="11" max="12" width="9" style="3" customWidth="1"/>
    <col min="13" max="13" width="25.5" style="3" customWidth="1"/>
    <col min="14" max="14" width="11.625" style="3" customWidth="1"/>
    <col min="15" max="21" width="9" style="3" customWidth="1"/>
    <col min="22" max="16384" width="9" style="3"/>
  </cols>
  <sheetData>
    <row r="1" spans="1:13" ht="17.25">
      <c r="A1" s="9" t="s">
        <v>224</v>
      </c>
    </row>
    <row r="2" spans="1:13" ht="14.25" thickBot="1"/>
    <row r="3" spans="1:13" ht="28.9" customHeight="1">
      <c r="B3" s="442" t="s">
        <v>212</v>
      </c>
      <c r="C3" s="443"/>
      <c r="D3" s="439"/>
      <c r="E3" s="440"/>
      <c r="F3" s="441"/>
      <c r="G3" s="207" t="s">
        <v>213</v>
      </c>
    </row>
    <row r="4" spans="1:13" ht="28.9" customHeight="1">
      <c r="B4" s="442" t="s">
        <v>216</v>
      </c>
      <c r="C4" s="443"/>
      <c r="D4" s="444"/>
      <c r="E4" s="445"/>
      <c r="F4" s="446"/>
      <c r="G4" s="5" t="s">
        <v>99</v>
      </c>
      <c r="H4" s="4"/>
    </row>
    <row r="5" spans="1:13" ht="28.9" customHeight="1">
      <c r="B5" s="442" t="s">
        <v>217</v>
      </c>
      <c r="C5" s="443"/>
      <c r="D5" s="447"/>
      <c r="E5" s="448"/>
      <c r="F5" s="449"/>
      <c r="G5" s="5" t="s">
        <v>226</v>
      </c>
      <c r="H5" s="4"/>
    </row>
    <row r="6" spans="1:13" ht="28.9" customHeight="1">
      <c r="B6" s="442" t="s">
        <v>214</v>
      </c>
      <c r="C6" s="443"/>
      <c r="D6" s="447"/>
      <c r="E6" s="448"/>
      <c r="F6" s="449"/>
      <c r="G6" s="5" t="s">
        <v>215</v>
      </c>
    </row>
    <row r="7" spans="1:13" ht="28.9" customHeight="1">
      <c r="B7" s="442" t="s">
        <v>210</v>
      </c>
      <c r="C7" s="443"/>
      <c r="D7" s="450"/>
      <c r="E7" s="451"/>
      <c r="F7" s="452"/>
      <c r="G7" s="5" t="s">
        <v>99</v>
      </c>
    </row>
    <row r="8" spans="1:13" ht="28.9" customHeight="1" thickBot="1">
      <c r="B8" s="442" t="s">
        <v>37</v>
      </c>
      <c r="C8" s="443"/>
      <c r="D8" s="436"/>
      <c r="E8" s="437"/>
      <c r="F8" s="438"/>
      <c r="G8" s="5" t="s">
        <v>139</v>
      </c>
      <c r="I8" s="4"/>
    </row>
    <row r="9" spans="1:13" ht="30" customHeight="1" thickBot="1">
      <c r="A9" s="193"/>
      <c r="B9" s="434" t="s">
        <v>227</v>
      </c>
      <c r="C9" s="435"/>
      <c r="D9" s="213"/>
      <c r="E9" s="214" t="s">
        <v>228</v>
      </c>
      <c r="F9" s="215"/>
      <c r="G9" s="193"/>
      <c r="H9" s="215"/>
      <c r="M9"/>
    </row>
    <row r="10" spans="1:13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M10"/>
    </row>
    <row r="11" spans="1:13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M11"/>
    </row>
    <row r="12" spans="1:13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M12"/>
    </row>
    <row r="13" spans="1:13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M13"/>
    </row>
    <row r="14" spans="1:13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M14"/>
    </row>
    <row r="15" spans="1:13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M15"/>
    </row>
    <row r="16" spans="1:13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M16"/>
    </row>
    <row r="17" spans="1:13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M17"/>
    </row>
    <row r="18" spans="1:13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M18"/>
    </row>
    <row r="19" spans="1:13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M19"/>
    </row>
    <row r="20" spans="1:13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M20"/>
    </row>
    <row r="21" spans="1:13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M21"/>
    </row>
    <row r="22" spans="1:13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M22"/>
    </row>
    <row r="23" spans="1:13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M23"/>
    </row>
    <row r="24" spans="1:13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M24"/>
    </row>
    <row r="25" spans="1:13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M25"/>
    </row>
    <row r="26" spans="1:13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M26"/>
    </row>
    <row r="27" spans="1:13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M27"/>
    </row>
    <row r="28" spans="1:13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M28"/>
    </row>
    <row r="29" spans="1:13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M29"/>
    </row>
    <row r="30" spans="1:13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M30"/>
    </row>
    <row r="31" spans="1:13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M31"/>
    </row>
    <row r="32" spans="1:13">
      <c r="A32" s="193"/>
      <c r="B32" s="193"/>
      <c r="C32" s="193"/>
      <c r="D32" s="193"/>
      <c r="E32" s="193"/>
      <c r="F32" s="193"/>
      <c r="G32" s="193"/>
      <c r="H32" s="193"/>
      <c r="M32"/>
    </row>
    <row r="33" spans="1:13">
      <c r="A33" s="193"/>
      <c r="B33" s="193"/>
      <c r="C33" s="193"/>
      <c r="D33" s="193"/>
      <c r="E33" s="193"/>
      <c r="F33" s="193"/>
      <c r="G33" s="193"/>
      <c r="H33" s="193"/>
      <c r="M33"/>
    </row>
    <row r="34" spans="1:13">
      <c r="A34" s="193"/>
      <c r="B34" s="193"/>
      <c r="C34" s="193"/>
      <c r="D34" s="193"/>
      <c r="E34" s="193"/>
      <c r="F34" s="193"/>
      <c r="G34" s="193"/>
      <c r="H34" s="193"/>
      <c r="M34"/>
    </row>
    <row r="35" spans="1:13">
      <c r="A35" s="193"/>
      <c r="B35" s="193"/>
      <c r="C35" s="193"/>
      <c r="D35" s="193"/>
      <c r="E35" s="193"/>
      <c r="F35" s="193"/>
      <c r="G35" s="193"/>
      <c r="H35" s="193"/>
      <c r="M35"/>
    </row>
    <row r="36" spans="1:13">
      <c r="A36" s="193"/>
      <c r="B36" s="193"/>
      <c r="C36" s="193"/>
      <c r="D36" s="193"/>
      <c r="E36" s="193"/>
      <c r="F36" s="193"/>
      <c r="G36" s="193"/>
      <c r="H36" s="193"/>
      <c r="M36"/>
    </row>
    <row r="37" spans="1:13">
      <c r="A37" s="193"/>
      <c r="B37" s="193"/>
      <c r="C37" s="193"/>
      <c r="D37" s="193"/>
      <c r="E37" s="193"/>
      <c r="F37" s="193"/>
      <c r="G37" s="193"/>
      <c r="H37" s="193"/>
      <c r="M37"/>
    </row>
    <row r="38" spans="1:13">
      <c r="A38" s="193"/>
      <c r="B38" s="193"/>
      <c r="C38" s="193"/>
      <c r="D38" s="193"/>
      <c r="E38" s="193"/>
      <c r="F38" s="193"/>
      <c r="G38" s="193"/>
      <c r="H38" s="193"/>
      <c r="M38"/>
    </row>
    <row r="39" spans="1:13">
      <c r="A39" s="193"/>
      <c r="B39" s="193"/>
      <c r="C39" s="193"/>
      <c r="D39" s="193"/>
      <c r="E39" s="193"/>
      <c r="F39" s="193"/>
      <c r="G39" s="193"/>
      <c r="H39" s="193"/>
      <c r="M39"/>
    </row>
    <row r="40" spans="1:13">
      <c r="A40" s="193"/>
      <c r="B40" s="193"/>
      <c r="C40" s="193"/>
      <c r="D40" s="193"/>
      <c r="E40" s="193"/>
      <c r="F40" s="193"/>
      <c r="G40" s="193"/>
      <c r="H40" s="193"/>
      <c r="M40"/>
    </row>
    <row r="41" spans="1:13">
      <c r="A41" s="193"/>
      <c r="B41" s="193"/>
      <c r="C41" s="193"/>
      <c r="D41" s="193"/>
      <c r="E41" s="193"/>
      <c r="F41" s="193"/>
      <c r="G41" s="193"/>
      <c r="H41" s="193"/>
      <c r="M41"/>
    </row>
    <row r="42" spans="1:13">
      <c r="A42" s="193"/>
      <c r="B42" s="193"/>
      <c r="C42" s="193"/>
      <c r="D42" s="193"/>
      <c r="E42" s="193"/>
      <c r="F42" s="193"/>
      <c r="G42" s="193"/>
      <c r="H42" s="193"/>
      <c r="M42"/>
    </row>
    <row r="43" spans="1:13">
      <c r="A43" s="193"/>
      <c r="B43" s="193"/>
      <c r="C43" s="193"/>
      <c r="D43" s="193"/>
      <c r="E43" s="193"/>
      <c r="F43" s="193"/>
      <c r="G43" s="193"/>
      <c r="H43" s="193"/>
      <c r="M43"/>
    </row>
    <row r="44" spans="1:13">
      <c r="A44" s="193"/>
      <c r="B44" s="193"/>
      <c r="C44" s="193"/>
      <c r="D44" s="193"/>
      <c r="E44" s="193"/>
      <c r="F44" s="193"/>
      <c r="G44" s="193"/>
      <c r="H44" s="193"/>
      <c r="M44"/>
    </row>
    <row r="45" spans="1:13">
      <c r="A45" s="193"/>
      <c r="B45" s="193"/>
      <c r="C45" s="193"/>
      <c r="D45" s="193"/>
      <c r="E45" s="193"/>
      <c r="F45" s="193"/>
      <c r="G45" s="193"/>
      <c r="H45" s="193"/>
      <c r="M45"/>
    </row>
    <row r="46" spans="1:13">
      <c r="A46" s="193"/>
      <c r="B46" s="193"/>
      <c r="C46" s="193"/>
      <c r="D46" s="193"/>
      <c r="E46" s="193"/>
      <c r="F46" s="193"/>
      <c r="G46" s="193"/>
      <c r="H46" s="193"/>
      <c r="M46"/>
    </row>
    <row r="47" spans="1:13">
      <c r="A47" s="193"/>
      <c r="B47" s="193"/>
      <c r="C47" s="193"/>
      <c r="D47" s="193"/>
      <c r="E47" s="193"/>
      <c r="F47" s="193"/>
      <c r="G47" s="193"/>
      <c r="H47" s="193"/>
      <c r="M47"/>
    </row>
    <row r="48" spans="1:13">
      <c r="A48" s="193"/>
      <c r="B48" s="193"/>
      <c r="C48" s="193"/>
      <c r="D48" s="193"/>
      <c r="E48" s="193"/>
      <c r="F48" s="193"/>
      <c r="G48" s="193"/>
      <c r="H48" s="193"/>
      <c r="M48"/>
    </row>
    <row r="49" spans="1:13">
      <c r="A49" s="193"/>
      <c r="B49" s="193"/>
      <c r="C49" s="193"/>
      <c r="D49" s="193"/>
      <c r="E49" s="193"/>
      <c r="F49" s="193"/>
      <c r="G49" s="193"/>
      <c r="H49" s="193"/>
      <c r="M49"/>
    </row>
    <row r="50" spans="1:13">
      <c r="A50" s="193"/>
      <c r="B50" s="193"/>
      <c r="C50" s="193"/>
      <c r="D50" s="193"/>
      <c r="E50" s="193"/>
      <c r="F50" s="193"/>
      <c r="G50" s="193"/>
      <c r="H50" s="193"/>
      <c r="M50"/>
    </row>
    <row r="51" spans="1:13">
      <c r="A51" s="193"/>
      <c r="B51" s="193"/>
      <c r="C51" s="193"/>
      <c r="D51" s="193"/>
      <c r="E51" s="193"/>
      <c r="F51" s="193"/>
      <c r="G51" s="193"/>
      <c r="H51" s="193"/>
      <c r="M51"/>
    </row>
    <row r="52" spans="1:13">
      <c r="A52" s="193"/>
      <c r="B52" s="193"/>
      <c r="C52" s="193"/>
      <c r="D52" s="193"/>
      <c r="E52" s="193"/>
      <c r="F52" s="193"/>
      <c r="G52" s="193"/>
      <c r="H52" s="193"/>
      <c r="M52"/>
    </row>
    <row r="53" spans="1:13">
      <c r="A53" s="193"/>
      <c r="B53" s="193"/>
      <c r="C53" s="193"/>
      <c r="D53" s="193"/>
      <c r="E53" s="193"/>
      <c r="F53" s="193"/>
      <c r="G53" s="193"/>
      <c r="H53" s="193"/>
      <c r="M53"/>
    </row>
    <row r="54" spans="1:13">
      <c r="A54" s="193"/>
      <c r="B54" s="193"/>
      <c r="C54" s="193"/>
      <c r="D54" s="193"/>
      <c r="E54" s="193"/>
      <c r="F54" s="193"/>
      <c r="G54" s="193"/>
      <c r="H54" s="193"/>
      <c r="M54"/>
    </row>
    <row r="55" spans="1:13">
      <c r="A55" s="193"/>
      <c r="B55" s="193"/>
      <c r="C55" s="193"/>
      <c r="D55" s="193"/>
      <c r="E55" s="193"/>
      <c r="F55" s="193"/>
      <c r="G55" s="193"/>
      <c r="H55" s="193"/>
      <c r="M55"/>
    </row>
    <row r="56" spans="1:13">
      <c r="A56" s="193"/>
      <c r="B56" s="193"/>
      <c r="C56" s="193"/>
      <c r="D56" s="193"/>
      <c r="E56" s="193"/>
      <c r="F56" s="193"/>
      <c r="G56" s="193"/>
      <c r="H56" s="193"/>
      <c r="M56"/>
    </row>
    <row r="57" spans="1:13">
      <c r="A57" s="193"/>
      <c r="B57" s="193"/>
      <c r="C57" s="193"/>
      <c r="D57" s="193"/>
      <c r="E57" s="193"/>
      <c r="F57" s="193"/>
      <c r="G57" s="193"/>
      <c r="H57" s="193"/>
      <c r="M57"/>
    </row>
    <row r="58" spans="1:13">
      <c r="A58" s="193"/>
      <c r="B58" s="193"/>
      <c r="C58" s="193"/>
      <c r="D58" s="193"/>
      <c r="E58" s="193"/>
      <c r="F58" s="193"/>
      <c r="G58" s="193"/>
      <c r="H58" s="193"/>
      <c r="M58"/>
    </row>
    <row r="59" spans="1:13">
      <c r="A59" s="193"/>
      <c r="B59" s="193"/>
      <c r="C59" s="193"/>
      <c r="D59" s="193"/>
      <c r="E59" s="193"/>
      <c r="F59" s="193"/>
      <c r="G59" s="193"/>
      <c r="H59" s="193"/>
    </row>
    <row r="60" spans="1:13">
      <c r="A60" s="193"/>
      <c r="B60" s="193"/>
      <c r="C60" s="193"/>
      <c r="D60" s="193"/>
      <c r="E60" s="193"/>
      <c r="F60" s="193"/>
      <c r="G60" s="193"/>
      <c r="H60" s="193"/>
    </row>
    <row r="61" spans="1:13">
      <c r="A61" s="193"/>
      <c r="B61" s="193"/>
      <c r="C61" s="193"/>
      <c r="D61" s="193"/>
      <c r="E61" s="193"/>
      <c r="F61" s="193"/>
      <c r="G61" s="193"/>
      <c r="H61" s="193"/>
    </row>
    <row r="62" spans="1:13">
      <c r="A62" s="193"/>
      <c r="B62" s="193"/>
      <c r="C62" s="193"/>
      <c r="D62" s="193"/>
      <c r="E62" s="193"/>
      <c r="F62" s="193"/>
      <c r="G62" s="193"/>
      <c r="H62" s="193"/>
    </row>
    <row r="63" spans="1:13">
      <c r="A63" s="193"/>
      <c r="B63" s="193"/>
      <c r="C63" s="193"/>
      <c r="D63" s="193"/>
      <c r="E63" s="193"/>
      <c r="F63" s="193"/>
      <c r="G63" s="193"/>
      <c r="H63" s="193"/>
    </row>
    <row r="64" spans="1:13">
      <c r="A64" s="193"/>
      <c r="B64" s="193"/>
      <c r="C64" s="193"/>
      <c r="D64" s="193"/>
      <c r="E64" s="193"/>
      <c r="F64" s="193"/>
      <c r="G64" s="193"/>
      <c r="H64" s="193"/>
    </row>
    <row r="65" spans="1:8">
      <c r="A65" s="193"/>
      <c r="B65" s="193"/>
      <c r="C65" s="193"/>
      <c r="D65" s="193"/>
      <c r="E65" s="193"/>
      <c r="F65" s="193"/>
      <c r="G65" s="193"/>
      <c r="H65" s="193"/>
    </row>
    <row r="66" spans="1:8">
      <c r="A66" s="193"/>
      <c r="B66" s="193"/>
      <c r="C66" s="193"/>
      <c r="D66" s="193"/>
      <c r="E66" s="193"/>
      <c r="F66" s="193"/>
      <c r="G66" s="193"/>
      <c r="H66" s="193"/>
    </row>
    <row r="67" spans="1:8">
      <c r="A67" s="193"/>
      <c r="B67" s="193"/>
      <c r="C67" s="193"/>
      <c r="D67" s="193"/>
      <c r="E67" s="193"/>
      <c r="F67" s="193"/>
      <c r="G67" s="193"/>
      <c r="H67" s="193"/>
    </row>
    <row r="68" spans="1:8">
      <c r="A68" s="193"/>
      <c r="B68" s="193"/>
      <c r="C68" s="193"/>
      <c r="D68" s="193"/>
      <c r="E68" s="193"/>
      <c r="F68" s="193"/>
      <c r="G68" s="193"/>
      <c r="H68" s="193"/>
    </row>
    <row r="69" spans="1:8">
      <c r="A69" s="193"/>
      <c r="B69" s="193"/>
      <c r="C69" s="193"/>
      <c r="D69" s="193"/>
      <c r="E69" s="193"/>
      <c r="F69" s="193"/>
      <c r="G69" s="193"/>
      <c r="H69" s="193"/>
    </row>
    <row r="70" spans="1:8">
      <c r="A70" s="193"/>
      <c r="B70" s="193"/>
      <c r="C70" s="193"/>
      <c r="D70" s="193"/>
      <c r="E70" s="193"/>
      <c r="F70" s="193"/>
      <c r="G70" s="193"/>
      <c r="H70" s="193"/>
    </row>
    <row r="71" spans="1:8">
      <c r="A71" s="193"/>
      <c r="B71" s="193"/>
      <c r="C71" s="193"/>
      <c r="D71" s="193"/>
      <c r="E71" s="193"/>
      <c r="F71" s="193"/>
      <c r="G71" s="193"/>
      <c r="H71" s="193"/>
    </row>
    <row r="72" spans="1:8">
      <c r="A72" s="193"/>
      <c r="B72" s="193"/>
      <c r="C72" s="193"/>
      <c r="D72" s="193"/>
      <c r="E72" s="193"/>
      <c r="F72" s="193"/>
      <c r="G72" s="193"/>
      <c r="H72" s="193"/>
    </row>
    <row r="73" spans="1:8">
      <c r="A73" s="193"/>
      <c r="B73" s="193"/>
      <c r="C73" s="193"/>
      <c r="D73" s="193"/>
      <c r="E73" s="193"/>
      <c r="F73" s="193"/>
      <c r="G73" s="193"/>
      <c r="H73" s="193"/>
    </row>
    <row r="74" spans="1:8">
      <c r="A74" s="193"/>
      <c r="B74" s="193"/>
      <c r="C74" s="193"/>
      <c r="D74" s="193"/>
      <c r="E74" s="193"/>
      <c r="F74" s="193"/>
      <c r="G74" s="193"/>
      <c r="H74" s="193"/>
    </row>
    <row r="75" spans="1:8">
      <c r="A75" s="193"/>
      <c r="B75" s="193"/>
      <c r="C75" s="193"/>
      <c r="D75" s="193"/>
      <c r="E75" s="193"/>
      <c r="F75" s="193"/>
      <c r="G75" s="193"/>
      <c r="H75" s="193"/>
    </row>
    <row r="76" spans="1:8">
      <c r="A76" s="193"/>
      <c r="B76" s="193"/>
      <c r="C76" s="193"/>
      <c r="D76" s="193"/>
      <c r="E76" s="193"/>
      <c r="F76" s="193"/>
      <c r="G76" s="193"/>
      <c r="H76" s="193"/>
    </row>
    <row r="77" spans="1:8">
      <c r="A77" s="193"/>
      <c r="B77" s="193"/>
      <c r="C77" s="193"/>
      <c r="D77" s="193"/>
      <c r="E77" s="193"/>
      <c r="F77" s="193"/>
      <c r="G77" s="193"/>
      <c r="H77" s="193"/>
    </row>
    <row r="78" spans="1:8">
      <c r="A78" s="193"/>
      <c r="B78" s="193"/>
      <c r="C78" s="193"/>
      <c r="D78" s="193"/>
      <c r="E78" s="193"/>
      <c r="F78" s="193"/>
      <c r="G78" s="193"/>
      <c r="H78" s="193"/>
    </row>
    <row r="79" spans="1:8">
      <c r="A79" s="193"/>
      <c r="B79" s="193"/>
      <c r="C79" s="193"/>
      <c r="D79" s="193"/>
      <c r="E79" s="193"/>
      <c r="F79" s="193"/>
      <c r="G79" s="193"/>
      <c r="H79" s="193"/>
    </row>
    <row r="80" spans="1:8">
      <c r="A80" s="193"/>
      <c r="B80" s="193"/>
      <c r="C80" s="193"/>
      <c r="D80" s="193"/>
      <c r="E80" s="193"/>
      <c r="F80" s="193"/>
      <c r="G80" s="193"/>
      <c r="H80" s="193"/>
    </row>
    <row r="81" spans="1:8">
      <c r="A81" s="193"/>
      <c r="B81" s="193"/>
      <c r="C81" s="193"/>
      <c r="D81" s="193"/>
      <c r="E81" s="193"/>
      <c r="F81" s="193"/>
      <c r="G81" s="193"/>
      <c r="H81" s="193"/>
    </row>
    <row r="82" spans="1:8">
      <c r="A82" s="193"/>
      <c r="B82" s="193"/>
      <c r="C82" s="193"/>
      <c r="D82" s="193"/>
      <c r="E82" s="193"/>
      <c r="F82" s="193"/>
      <c r="G82" s="193"/>
      <c r="H82" s="193"/>
    </row>
    <row r="83" spans="1:8">
      <c r="A83" s="193"/>
      <c r="B83" s="193"/>
      <c r="C83" s="193"/>
      <c r="D83" s="193"/>
      <c r="E83" s="193"/>
      <c r="F83" s="193"/>
      <c r="G83" s="193"/>
      <c r="H83" s="193"/>
    </row>
    <row r="84" spans="1:8">
      <c r="A84" s="193"/>
      <c r="B84" s="193"/>
      <c r="C84" s="193"/>
      <c r="D84" s="193"/>
      <c r="E84" s="193"/>
      <c r="F84" s="193"/>
      <c r="G84" s="193"/>
      <c r="H84" s="193"/>
    </row>
    <row r="85" spans="1:8">
      <c r="A85" s="193"/>
      <c r="B85" s="193"/>
      <c r="C85" s="193"/>
      <c r="D85" s="193"/>
      <c r="E85" s="193"/>
      <c r="F85" s="193"/>
      <c r="G85" s="193"/>
      <c r="H85" s="193"/>
    </row>
    <row r="86" spans="1:8">
      <c r="A86" s="193"/>
      <c r="B86" s="193"/>
      <c r="C86" s="193"/>
      <c r="D86" s="193"/>
      <c r="E86" s="193"/>
      <c r="F86" s="193"/>
      <c r="G86" s="193"/>
      <c r="H86" s="193"/>
    </row>
    <row r="87" spans="1:8">
      <c r="A87" s="193"/>
      <c r="B87" s="193"/>
      <c r="C87" s="193"/>
      <c r="D87" s="193"/>
      <c r="E87" s="193"/>
      <c r="F87" s="193"/>
      <c r="G87" s="193"/>
      <c r="H87" s="193"/>
    </row>
    <row r="88" spans="1:8">
      <c r="A88" s="193"/>
      <c r="B88" s="193"/>
      <c r="C88" s="193"/>
      <c r="D88" s="193"/>
      <c r="E88" s="193"/>
      <c r="F88" s="193"/>
      <c r="G88" s="193"/>
      <c r="H88" s="193"/>
    </row>
    <row r="89" spans="1:8">
      <c r="A89" s="193"/>
      <c r="B89" s="193"/>
      <c r="C89" s="193"/>
      <c r="D89" s="193"/>
      <c r="E89" s="193"/>
      <c r="F89" s="193"/>
      <c r="G89" s="193"/>
      <c r="H89" s="193"/>
    </row>
    <row r="90" spans="1:8">
      <c r="A90" s="193"/>
      <c r="B90" s="193"/>
      <c r="C90" s="193"/>
      <c r="D90" s="193"/>
      <c r="E90" s="193"/>
      <c r="F90" s="193"/>
      <c r="G90" s="193"/>
      <c r="H90" s="193"/>
    </row>
    <row r="91" spans="1:8">
      <c r="A91" s="193"/>
      <c r="B91" s="193"/>
      <c r="C91" s="193"/>
      <c r="D91" s="193"/>
      <c r="E91" s="193"/>
      <c r="F91" s="193"/>
      <c r="G91" s="193"/>
      <c r="H91" s="193"/>
    </row>
    <row r="92" spans="1:8">
      <c r="A92" s="193"/>
      <c r="B92" s="193"/>
      <c r="C92" s="193"/>
      <c r="D92" s="193"/>
      <c r="E92" s="193"/>
      <c r="F92" s="193"/>
      <c r="G92" s="193"/>
      <c r="H92" s="193"/>
    </row>
    <row r="93" spans="1:8">
      <c r="A93" s="193"/>
      <c r="B93" s="193"/>
      <c r="C93" s="193"/>
      <c r="D93" s="193"/>
      <c r="E93" s="193"/>
      <c r="F93" s="193"/>
      <c r="G93" s="193"/>
      <c r="H93" s="193"/>
    </row>
    <row r="94" spans="1:8">
      <c r="A94" s="193"/>
      <c r="B94" s="193"/>
      <c r="C94" s="193"/>
      <c r="D94" s="193"/>
      <c r="E94" s="193"/>
      <c r="F94" s="193"/>
      <c r="G94" s="193"/>
      <c r="H94" s="193"/>
    </row>
    <row r="95" spans="1:8">
      <c r="A95" s="193"/>
      <c r="B95" s="193"/>
      <c r="C95" s="193"/>
      <c r="D95" s="193"/>
      <c r="E95" s="193"/>
      <c r="F95" s="193"/>
      <c r="G95" s="193"/>
      <c r="H95" s="193"/>
    </row>
    <row r="96" spans="1:8">
      <c r="A96" s="193"/>
      <c r="B96" s="193"/>
      <c r="C96" s="193"/>
      <c r="D96" s="193"/>
      <c r="E96" s="193"/>
      <c r="F96" s="193"/>
      <c r="G96" s="193"/>
      <c r="H96" s="193"/>
    </row>
    <row r="97" spans="1:8">
      <c r="A97" s="193"/>
      <c r="B97" s="193"/>
      <c r="C97" s="193"/>
      <c r="D97" s="193"/>
      <c r="E97" s="193"/>
      <c r="F97" s="193"/>
      <c r="G97" s="193"/>
      <c r="H97" s="193"/>
    </row>
    <row r="98" spans="1:8">
      <c r="A98" s="193"/>
      <c r="B98" s="193"/>
      <c r="C98" s="193"/>
      <c r="D98" s="193"/>
      <c r="E98" s="193"/>
      <c r="F98" s="193"/>
      <c r="G98" s="193"/>
      <c r="H98" s="193"/>
    </row>
    <row r="99" spans="1:8">
      <c r="A99" s="193"/>
      <c r="B99" s="193"/>
      <c r="C99" s="193"/>
      <c r="D99" s="193"/>
      <c r="E99" s="193"/>
      <c r="F99" s="193"/>
      <c r="G99" s="193"/>
      <c r="H99" s="193"/>
    </row>
    <row r="100" spans="1:8">
      <c r="A100" s="193"/>
      <c r="B100" s="193"/>
      <c r="C100" s="193"/>
      <c r="D100" s="193"/>
      <c r="E100" s="193"/>
      <c r="F100" s="193"/>
      <c r="G100" s="193"/>
      <c r="H100" s="193"/>
    </row>
    <row r="101" spans="1:8">
      <c r="A101" s="193"/>
      <c r="B101" s="193"/>
      <c r="C101" s="193"/>
      <c r="D101" s="193"/>
      <c r="E101" s="193"/>
      <c r="F101" s="193"/>
      <c r="G101" s="193"/>
      <c r="H101" s="193"/>
    </row>
    <row r="102" spans="1:8">
      <c r="A102" s="193"/>
      <c r="B102" s="193"/>
      <c r="C102" s="193"/>
      <c r="D102" s="193"/>
      <c r="E102" s="193"/>
      <c r="F102" s="193"/>
      <c r="G102" s="193"/>
      <c r="H102" s="193"/>
    </row>
    <row r="103" spans="1:8">
      <c r="A103" s="193"/>
      <c r="B103" s="193"/>
      <c r="C103" s="193"/>
      <c r="D103" s="193"/>
      <c r="E103" s="193"/>
      <c r="F103" s="193"/>
      <c r="G103" s="193"/>
      <c r="H103" s="193"/>
    </row>
    <row r="104" spans="1:8">
      <c r="A104" s="193"/>
      <c r="B104" s="193"/>
      <c r="C104" s="193"/>
      <c r="D104" s="193"/>
      <c r="E104" s="193"/>
      <c r="F104" s="193"/>
      <c r="G104" s="193"/>
      <c r="H104" s="193"/>
    </row>
    <row r="105" spans="1:8">
      <c r="A105" s="193"/>
      <c r="B105" s="193"/>
      <c r="C105" s="193"/>
      <c r="D105" s="193"/>
      <c r="E105" s="193"/>
      <c r="F105" s="193"/>
      <c r="G105" s="193"/>
      <c r="H105" s="193"/>
    </row>
    <row r="106" spans="1:8">
      <c r="A106" s="193"/>
      <c r="B106" s="193"/>
      <c r="C106" s="193"/>
      <c r="D106" s="193"/>
      <c r="E106" s="193"/>
      <c r="F106" s="193"/>
      <c r="G106" s="193"/>
      <c r="H106" s="193"/>
    </row>
    <row r="107" spans="1:8">
      <c r="A107" s="193"/>
      <c r="B107" s="193"/>
      <c r="C107" s="193"/>
      <c r="D107" s="193"/>
      <c r="E107" s="193"/>
      <c r="F107" s="193"/>
      <c r="G107" s="193"/>
      <c r="H107" s="193"/>
    </row>
    <row r="108" spans="1:8">
      <c r="A108" s="193"/>
      <c r="B108" s="193"/>
      <c r="C108" s="193"/>
      <c r="D108" s="193"/>
      <c r="E108" s="193"/>
      <c r="F108" s="193"/>
      <c r="G108" s="193"/>
      <c r="H108" s="193"/>
    </row>
    <row r="109" spans="1:8">
      <c r="A109" s="193"/>
      <c r="B109" s="193"/>
      <c r="C109" s="193"/>
      <c r="D109" s="193"/>
      <c r="E109" s="193"/>
      <c r="F109" s="193"/>
      <c r="G109" s="193"/>
      <c r="H109" s="193"/>
    </row>
    <row r="110" spans="1:8">
      <c r="A110" s="193"/>
      <c r="B110" s="193"/>
      <c r="C110" s="193"/>
      <c r="D110" s="193"/>
      <c r="E110" s="193"/>
      <c r="F110" s="193"/>
      <c r="G110" s="193"/>
      <c r="H110" s="193"/>
    </row>
    <row r="111" spans="1:8">
      <c r="A111" s="193"/>
      <c r="B111" s="193"/>
      <c r="C111" s="193"/>
      <c r="D111" s="193"/>
      <c r="E111" s="193"/>
      <c r="F111" s="193"/>
      <c r="G111" s="193"/>
      <c r="H111" s="193"/>
    </row>
    <row r="112" spans="1:8">
      <c r="A112" s="193"/>
      <c r="B112" s="193"/>
      <c r="C112" s="193"/>
      <c r="D112" s="193"/>
      <c r="E112" s="193"/>
      <c r="F112" s="193"/>
      <c r="G112" s="193"/>
      <c r="H112" s="193"/>
    </row>
    <row r="113" spans="1:8">
      <c r="A113" s="193"/>
      <c r="B113" s="193"/>
      <c r="C113" s="193"/>
      <c r="D113" s="193"/>
      <c r="E113" s="193"/>
      <c r="F113" s="193"/>
      <c r="G113" s="193"/>
      <c r="H113" s="193"/>
    </row>
    <row r="114" spans="1:8">
      <c r="A114" s="193"/>
      <c r="B114" s="193"/>
      <c r="C114" s="193"/>
      <c r="D114" s="193"/>
      <c r="E114" s="193"/>
      <c r="F114" s="193"/>
      <c r="G114" s="193"/>
      <c r="H114" s="193"/>
    </row>
    <row r="115" spans="1:8">
      <c r="A115" s="193"/>
      <c r="B115" s="193"/>
      <c r="C115" s="193"/>
      <c r="D115" s="193"/>
      <c r="E115" s="193"/>
      <c r="F115" s="193"/>
      <c r="G115" s="193"/>
      <c r="H115" s="193"/>
    </row>
    <row r="116" spans="1:8">
      <c r="A116" s="193"/>
      <c r="B116" s="193"/>
      <c r="C116" s="193"/>
      <c r="D116" s="193"/>
      <c r="E116" s="193"/>
      <c r="F116" s="193"/>
      <c r="G116" s="193"/>
      <c r="H116" s="193"/>
    </row>
    <row r="117" spans="1:8">
      <c r="A117" s="193"/>
      <c r="B117" s="193"/>
      <c r="C117" s="193"/>
      <c r="D117" s="193"/>
      <c r="E117" s="193"/>
      <c r="F117" s="193"/>
      <c r="G117" s="193"/>
      <c r="H117" s="193"/>
    </row>
    <row r="118" spans="1:8">
      <c r="A118" s="193"/>
      <c r="B118" s="193"/>
      <c r="C118" s="193"/>
      <c r="D118" s="193"/>
      <c r="E118" s="193"/>
      <c r="F118" s="193"/>
      <c r="G118" s="193"/>
      <c r="H118" s="193"/>
    </row>
    <row r="119" spans="1:8">
      <c r="A119" s="193"/>
      <c r="B119" s="193"/>
      <c r="C119" s="193"/>
      <c r="D119" s="193"/>
      <c r="E119" s="193"/>
      <c r="F119" s="193"/>
      <c r="G119" s="193"/>
      <c r="H119" s="193"/>
    </row>
    <row r="120" spans="1:8">
      <c r="A120" s="193"/>
      <c r="B120" s="193"/>
      <c r="C120" s="193"/>
      <c r="D120" s="193"/>
      <c r="E120" s="193"/>
      <c r="F120" s="193"/>
      <c r="G120" s="193"/>
      <c r="H120" s="193"/>
    </row>
    <row r="121" spans="1:8">
      <c r="A121" s="193"/>
      <c r="B121" s="193"/>
      <c r="C121" s="193"/>
      <c r="D121" s="193"/>
      <c r="E121" s="193"/>
      <c r="F121" s="193"/>
      <c r="G121" s="193"/>
      <c r="H121" s="193"/>
    </row>
    <row r="122" spans="1:8">
      <c r="A122" s="193"/>
      <c r="B122" s="193"/>
      <c r="C122" s="193"/>
      <c r="D122" s="193"/>
      <c r="E122" s="193"/>
      <c r="F122" s="193"/>
      <c r="G122" s="193"/>
      <c r="H122" s="193"/>
    </row>
    <row r="123" spans="1:8">
      <c r="A123" s="193"/>
      <c r="B123" s="193"/>
      <c r="C123" s="193"/>
      <c r="D123" s="193"/>
      <c r="E123" s="193"/>
      <c r="F123" s="193"/>
      <c r="G123" s="193"/>
      <c r="H123" s="193"/>
    </row>
    <row r="124" spans="1:8">
      <c r="A124" s="193"/>
      <c r="B124" s="193"/>
      <c r="C124" s="193"/>
      <c r="D124" s="193"/>
      <c r="E124" s="193"/>
      <c r="F124" s="193"/>
      <c r="G124" s="193"/>
      <c r="H124" s="193"/>
    </row>
    <row r="125" spans="1:8">
      <c r="A125" s="193"/>
      <c r="B125" s="193"/>
      <c r="C125" s="193"/>
      <c r="D125" s="193"/>
      <c r="E125" s="193"/>
      <c r="F125" s="193"/>
      <c r="G125" s="193"/>
      <c r="H125" s="193"/>
    </row>
    <row r="126" spans="1:8">
      <c r="A126" s="193"/>
      <c r="B126" s="193"/>
      <c r="C126" s="193"/>
      <c r="D126" s="193"/>
      <c r="E126" s="193"/>
      <c r="F126" s="193"/>
      <c r="G126" s="193"/>
      <c r="H126" s="193"/>
    </row>
    <row r="127" spans="1:8">
      <c r="A127" s="193"/>
      <c r="B127" s="193"/>
      <c r="C127" s="193"/>
      <c r="D127" s="193"/>
      <c r="E127" s="193"/>
      <c r="F127" s="193"/>
      <c r="G127" s="193"/>
      <c r="H127" s="193"/>
    </row>
    <row r="128" spans="1:8">
      <c r="A128" s="193"/>
      <c r="B128" s="193"/>
      <c r="C128" s="193"/>
      <c r="D128" s="193"/>
      <c r="E128" s="193"/>
      <c r="F128" s="193"/>
      <c r="G128" s="193"/>
      <c r="H128" s="193"/>
    </row>
    <row r="129" spans="1:8">
      <c r="A129" s="193"/>
      <c r="B129" s="193"/>
      <c r="C129" s="193"/>
      <c r="D129" s="193"/>
      <c r="E129" s="193"/>
      <c r="F129" s="193"/>
      <c r="G129" s="193"/>
      <c r="H129" s="193"/>
    </row>
    <row r="130" spans="1:8">
      <c r="A130" s="193"/>
      <c r="B130" s="193"/>
      <c r="C130" s="193"/>
      <c r="D130" s="193"/>
      <c r="E130" s="193"/>
      <c r="F130" s="193"/>
      <c r="G130" s="193"/>
      <c r="H130" s="193"/>
    </row>
    <row r="131" spans="1:8">
      <c r="A131" s="193"/>
      <c r="B131" s="193"/>
      <c r="C131" s="193"/>
      <c r="D131" s="193"/>
      <c r="E131" s="193"/>
      <c r="F131" s="193"/>
      <c r="G131" s="193"/>
      <c r="H131" s="193"/>
    </row>
    <row r="132" spans="1:8">
      <c r="A132" s="193"/>
      <c r="B132" s="193"/>
      <c r="C132" s="193"/>
      <c r="D132" s="193"/>
      <c r="E132" s="193"/>
      <c r="F132" s="193"/>
      <c r="G132" s="193"/>
      <c r="H132" s="193"/>
    </row>
    <row r="133" spans="1:8">
      <c r="A133" s="193"/>
      <c r="B133" s="193"/>
      <c r="C133" s="193"/>
      <c r="D133" s="193"/>
      <c r="E133" s="193"/>
      <c r="F133" s="193"/>
      <c r="G133" s="193"/>
      <c r="H133" s="193"/>
    </row>
    <row r="134" spans="1:8">
      <c r="A134" s="193"/>
      <c r="B134" s="193"/>
      <c r="C134" s="193"/>
      <c r="D134" s="193"/>
      <c r="E134" s="193"/>
      <c r="F134" s="193"/>
      <c r="G134" s="193"/>
      <c r="H134" s="193"/>
    </row>
    <row r="135" spans="1:8">
      <c r="A135" s="193"/>
      <c r="B135" s="193"/>
      <c r="C135" s="193"/>
      <c r="D135" s="193"/>
      <c r="E135" s="193"/>
      <c r="F135" s="193"/>
      <c r="G135" s="193"/>
      <c r="H135" s="193"/>
    </row>
    <row r="136" spans="1:8">
      <c r="A136" s="193"/>
      <c r="B136" s="193"/>
      <c r="C136" s="193"/>
      <c r="D136" s="193"/>
      <c r="E136" s="193"/>
      <c r="F136" s="193"/>
      <c r="G136" s="193"/>
      <c r="H136" s="193"/>
    </row>
    <row r="137" spans="1:8">
      <c r="A137" s="193"/>
      <c r="B137" s="193"/>
      <c r="C137" s="193"/>
      <c r="D137" s="193"/>
      <c r="E137" s="193"/>
      <c r="F137" s="193"/>
      <c r="G137" s="193"/>
      <c r="H137" s="193"/>
    </row>
    <row r="138" spans="1:8">
      <c r="A138" s="193"/>
      <c r="B138" s="193"/>
      <c r="C138" s="193"/>
      <c r="D138" s="193"/>
      <c r="E138" s="193"/>
      <c r="F138" s="193"/>
      <c r="G138" s="193"/>
      <c r="H138" s="193"/>
    </row>
    <row r="139" spans="1:8">
      <c r="A139" s="193"/>
      <c r="B139" s="193"/>
      <c r="C139" s="193"/>
      <c r="D139" s="193"/>
      <c r="E139" s="193"/>
      <c r="F139" s="193"/>
      <c r="G139" s="193"/>
      <c r="H139" s="193"/>
    </row>
    <row r="140" spans="1:8">
      <c r="A140" s="193"/>
      <c r="B140" s="193"/>
      <c r="C140" s="193"/>
      <c r="D140" s="193"/>
      <c r="E140" s="193"/>
      <c r="F140" s="193"/>
      <c r="G140" s="193"/>
      <c r="H140" s="193"/>
    </row>
    <row r="141" spans="1:8">
      <c r="A141" s="193"/>
      <c r="B141" s="193"/>
      <c r="C141" s="193"/>
      <c r="D141" s="193"/>
      <c r="E141" s="193"/>
      <c r="F141" s="193"/>
      <c r="G141" s="193"/>
      <c r="H141" s="193"/>
    </row>
    <row r="142" spans="1:8">
      <c r="A142" s="193"/>
      <c r="B142" s="193"/>
      <c r="C142" s="193"/>
      <c r="D142" s="193"/>
      <c r="E142" s="193"/>
      <c r="F142" s="193"/>
      <c r="G142" s="193"/>
      <c r="H142" s="193"/>
    </row>
    <row r="143" spans="1:8">
      <c r="A143" s="193"/>
      <c r="B143" s="193"/>
      <c r="C143" s="193"/>
      <c r="D143" s="193"/>
      <c r="E143" s="193"/>
      <c r="F143" s="193"/>
      <c r="G143" s="193"/>
      <c r="H143" s="193"/>
    </row>
    <row r="144" spans="1:8">
      <c r="A144" s="193"/>
      <c r="B144" s="193"/>
      <c r="C144" s="193"/>
      <c r="D144" s="193"/>
      <c r="E144" s="193"/>
      <c r="F144" s="193"/>
      <c r="G144" s="193"/>
      <c r="H144" s="193"/>
    </row>
    <row r="145" spans="1:8">
      <c r="A145" s="193"/>
      <c r="B145" s="193"/>
      <c r="C145" s="193"/>
      <c r="D145" s="193"/>
      <c r="E145" s="193"/>
      <c r="F145" s="193"/>
      <c r="G145" s="193"/>
      <c r="H145" s="193"/>
    </row>
    <row r="146" spans="1:8">
      <c r="A146" s="193"/>
      <c r="B146" s="193"/>
      <c r="C146" s="193"/>
      <c r="D146" s="193"/>
      <c r="E146" s="193"/>
      <c r="F146" s="193"/>
      <c r="G146" s="193"/>
      <c r="H146" s="193"/>
    </row>
    <row r="147" spans="1:8">
      <c r="A147" s="193"/>
      <c r="B147" s="193"/>
      <c r="C147" s="193"/>
      <c r="D147" s="193"/>
      <c r="E147" s="193"/>
      <c r="F147" s="193"/>
      <c r="G147" s="193"/>
      <c r="H147" s="193"/>
    </row>
    <row r="148" spans="1:8">
      <c r="A148" s="193"/>
      <c r="B148" s="193"/>
      <c r="C148" s="193"/>
      <c r="D148" s="193"/>
      <c r="E148" s="193"/>
      <c r="F148" s="193"/>
      <c r="G148" s="193"/>
      <c r="H148" s="193"/>
    </row>
    <row r="149" spans="1:8">
      <c r="A149" s="193"/>
      <c r="B149" s="193"/>
      <c r="C149" s="193"/>
      <c r="D149" s="193"/>
      <c r="E149" s="193"/>
      <c r="F149" s="193"/>
      <c r="G149" s="193"/>
      <c r="H149" s="193"/>
    </row>
    <row r="150" spans="1:8">
      <c r="A150" s="193"/>
      <c r="B150" s="193"/>
      <c r="C150" s="193"/>
      <c r="D150" s="193"/>
      <c r="E150" s="193"/>
      <c r="F150" s="193"/>
      <c r="G150" s="193"/>
      <c r="H150" s="193"/>
    </row>
    <row r="151" spans="1:8">
      <c r="A151" s="193"/>
      <c r="B151" s="193"/>
      <c r="C151" s="193"/>
      <c r="D151" s="193"/>
      <c r="E151" s="193"/>
      <c r="F151" s="193"/>
      <c r="G151" s="193"/>
      <c r="H151" s="193"/>
    </row>
    <row r="152" spans="1:8">
      <c r="A152" s="193"/>
      <c r="B152" s="193"/>
      <c r="C152" s="193"/>
      <c r="D152" s="193"/>
      <c r="E152" s="193"/>
      <c r="F152" s="193"/>
      <c r="G152" s="193"/>
      <c r="H152" s="193"/>
    </row>
    <row r="153" spans="1:8">
      <c r="A153" s="193"/>
      <c r="B153" s="193"/>
      <c r="C153" s="193"/>
      <c r="D153" s="193"/>
      <c r="E153" s="193"/>
      <c r="F153" s="193"/>
      <c r="G153" s="193"/>
      <c r="H153" s="193"/>
    </row>
    <row r="154" spans="1:8">
      <c r="A154" s="193"/>
      <c r="B154" s="193"/>
      <c r="C154" s="193"/>
      <c r="D154" s="193"/>
      <c r="E154" s="193"/>
      <c r="F154" s="193"/>
      <c r="G154" s="193"/>
      <c r="H154" s="193"/>
    </row>
    <row r="155" spans="1:8">
      <c r="A155" s="193"/>
      <c r="B155" s="193"/>
      <c r="C155" s="193"/>
      <c r="D155" s="193"/>
      <c r="E155" s="193"/>
      <c r="F155" s="193"/>
      <c r="G155" s="193"/>
      <c r="H155" s="193"/>
    </row>
    <row r="156" spans="1:8">
      <c r="A156" s="193"/>
      <c r="B156" s="193"/>
      <c r="C156" s="193"/>
      <c r="D156" s="193"/>
      <c r="E156" s="193"/>
      <c r="F156" s="193"/>
      <c r="G156" s="193"/>
      <c r="H156" s="193"/>
    </row>
    <row r="157" spans="1:8">
      <c r="A157" s="193"/>
      <c r="B157" s="193"/>
      <c r="C157" s="193"/>
      <c r="D157" s="193"/>
      <c r="E157" s="193"/>
      <c r="F157" s="193"/>
      <c r="G157" s="193"/>
      <c r="H157" s="193"/>
    </row>
    <row r="158" spans="1:8">
      <c r="A158" s="193"/>
      <c r="B158" s="193"/>
      <c r="C158" s="193"/>
      <c r="D158" s="193"/>
      <c r="E158" s="193"/>
      <c r="F158" s="193"/>
      <c r="G158" s="193"/>
      <c r="H158" s="193"/>
    </row>
    <row r="159" spans="1:8">
      <c r="A159" s="193"/>
      <c r="B159" s="193"/>
      <c r="C159" s="193"/>
      <c r="D159" s="193"/>
      <c r="E159" s="193"/>
      <c r="F159" s="193"/>
      <c r="G159" s="193"/>
      <c r="H159" s="193"/>
    </row>
    <row r="160" spans="1:8">
      <c r="A160" s="193"/>
      <c r="B160" s="193"/>
      <c r="C160" s="193"/>
      <c r="D160" s="193"/>
      <c r="E160" s="193"/>
      <c r="F160" s="193"/>
      <c r="G160" s="193"/>
      <c r="H160" s="193"/>
    </row>
    <row r="161" spans="1:8">
      <c r="A161" s="193"/>
      <c r="B161" s="193"/>
      <c r="C161" s="193"/>
      <c r="D161" s="193"/>
      <c r="E161" s="193"/>
      <c r="F161" s="193"/>
      <c r="G161" s="193"/>
      <c r="H161" s="193"/>
    </row>
    <row r="162" spans="1:8">
      <c r="A162" s="193"/>
      <c r="B162" s="193"/>
      <c r="C162" s="193"/>
      <c r="D162" s="193"/>
      <c r="E162" s="193"/>
      <c r="F162" s="193"/>
      <c r="G162" s="193"/>
      <c r="H162" s="193"/>
    </row>
    <row r="163" spans="1:8">
      <c r="A163" s="193"/>
      <c r="B163" s="193"/>
      <c r="C163" s="193"/>
      <c r="D163" s="193"/>
      <c r="E163" s="193"/>
      <c r="F163" s="193"/>
      <c r="G163" s="193"/>
      <c r="H163" s="193"/>
    </row>
    <row r="164" spans="1:8">
      <c r="A164" s="193"/>
      <c r="B164" s="193"/>
      <c r="C164" s="193"/>
      <c r="D164" s="193"/>
      <c r="E164" s="193"/>
      <c r="F164" s="193"/>
      <c r="G164" s="193"/>
      <c r="H164" s="193"/>
    </row>
    <row r="165" spans="1:8">
      <c r="A165" s="193"/>
      <c r="B165" s="193"/>
      <c r="C165" s="193"/>
      <c r="D165" s="193"/>
      <c r="E165" s="193"/>
      <c r="F165" s="193"/>
      <c r="G165" s="193"/>
      <c r="H165" s="193"/>
    </row>
    <row r="166" spans="1:8">
      <c r="A166" s="193"/>
      <c r="B166" s="193"/>
      <c r="C166" s="193"/>
      <c r="D166" s="193"/>
      <c r="E166" s="193"/>
      <c r="F166" s="193"/>
      <c r="G166" s="193"/>
      <c r="H166" s="193"/>
    </row>
    <row r="167" spans="1:8">
      <c r="A167" s="193"/>
      <c r="B167" s="193"/>
      <c r="C167" s="193"/>
      <c r="D167" s="193"/>
      <c r="E167" s="193"/>
      <c r="F167" s="193"/>
      <c r="G167" s="193"/>
      <c r="H167" s="193"/>
    </row>
    <row r="168" spans="1:8">
      <c r="A168" s="193"/>
      <c r="B168" s="193"/>
      <c r="C168" s="193"/>
      <c r="D168" s="193"/>
      <c r="E168" s="193"/>
      <c r="F168" s="193"/>
      <c r="G168" s="193"/>
      <c r="H168" s="193"/>
    </row>
    <row r="169" spans="1:8">
      <c r="A169" s="193"/>
      <c r="B169" s="193"/>
      <c r="C169" s="193"/>
      <c r="D169" s="193"/>
      <c r="E169" s="193"/>
      <c r="F169" s="193"/>
      <c r="G169" s="193"/>
      <c r="H169" s="193"/>
    </row>
    <row r="170" spans="1:8">
      <c r="A170" s="193"/>
      <c r="B170" s="193"/>
      <c r="C170" s="193"/>
      <c r="D170" s="193"/>
      <c r="E170" s="193"/>
      <c r="F170" s="193"/>
      <c r="G170" s="193"/>
      <c r="H170" s="193"/>
    </row>
    <row r="171" spans="1:8">
      <c r="A171" s="193"/>
      <c r="B171" s="193"/>
      <c r="C171" s="193"/>
      <c r="D171" s="193"/>
      <c r="E171" s="193"/>
      <c r="F171" s="193"/>
      <c r="G171" s="193"/>
      <c r="H171" s="193"/>
    </row>
    <row r="172" spans="1:8">
      <c r="A172" s="193"/>
      <c r="B172" s="193"/>
      <c r="C172" s="193"/>
      <c r="D172" s="193"/>
      <c r="E172" s="193"/>
      <c r="F172" s="193"/>
      <c r="G172" s="193"/>
      <c r="H172" s="193"/>
    </row>
    <row r="173" spans="1:8">
      <c r="A173" s="193"/>
      <c r="B173" s="193"/>
      <c r="C173" s="193"/>
      <c r="D173" s="193"/>
      <c r="E173" s="193"/>
      <c r="F173" s="193"/>
      <c r="G173" s="193"/>
      <c r="H173" s="193"/>
    </row>
    <row r="174" spans="1:8">
      <c r="A174" s="193"/>
      <c r="B174" s="193"/>
      <c r="C174" s="193"/>
      <c r="D174" s="193"/>
      <c r="E174" s="193"/>
      <c r="F174" s="193"/>
      <c r="G174" s="193"/>
      <c r="H174" s="193"/>
    </row>
    <row r="175" spans="1:8">
      <c r="A175" s="193"/>
      <c r="B175" s="193"/>
      <c r="C175" s="193"/>
      <c r="D175" s="193"/>
      <c r="E175" s="193"/>
      <c r="F175" s="193"/>
      <c r="G175" s="193"/>
      <c r="H175" s="193"/>
    </row>
    <row r="176" spans="1:8">
      <c r="A176" s="193"/>
      <c r="B176" s="193"/>
      <c r="C176" s="193"/>
      <c r="D176" s="193"/>
      <c r="E176" s="193"/>
      <c r="F176" s="193"/>
      <c r="G176" s="193"/>
      <c r="H176" s="193"/>
    </row>
    <row r="177" spans="1:8">
      <c r="A177" s="193"/>
      <c r="B177" s="193"/>
      <c r="C177" s="193"/>
      <c r="D177" s="193"/>
      <c r="E177" s="193"/>
      <c r="F177" s="193"/>
      <c r="G177" s="193"/>
      <c r="H177" s="193"/>
    </row>
    <row r="178" spans="1:8">
      <c r="A178" s="193"/>
      <c r="B178" s="193"/>
      <c r="C178" s="193"/>
      <c r="D178" s="193"/>
      <c r="E178" s="193"/>
      <c r="F178" s="193"/>
      <c r="G178" s="193"/>
      <c r="H178" s="193"/>
    </row>
    <row r="179" spans="1:8">
      <c r="A179" s="193"/>
      <c r="B179" s="193"/>
      <c r="C179" s="193"/>
      <c r="D179" s="193"/>
      <c r="E179" s="193"/>
      <c r="F179" s="193"/>
      <c r="G179" s="193"/>
      <c r="H179" s="193"/>
    </row>
    <row r="180" spans="1:8">
      <c r="A180" s="193"/>
      <c r="B180" s="193"/>
      <c r="C180" s="193"/>
      <c r="D180" s="193"/>
      <c r="E180" s="193"/>
      <c r="F180" s="193"/>
      <c r="G180" s="193"/>
      <c r="H180" s="193"/>
    </row>
    <row r="181" spans="1:8">
      <c r="A181" s="193"/>
      <c r="B181" s="193"/>
      <c r="C181" s="193"/>
      <c r="D181" s="193"/>
      <c r="E181" s="193"/>
      <c r="F181" s="193"/>
      <c r="G181" s="193"/>
      <c r="H181" s="193"/>
    </row>
    <row r="182" spans="1:8">
      <c r="A182" s="193"/>
      <c r="B182" s="193"/>
      <c r="C182" s="193"/>
      <c r="D182" s="193"/>
      <c r="E182" s="193"/>
      <c r="F182" s="193"/>
      <c r="G182" s="193"/>
      <c r="H182" s="193"/>
    </row>
    <row r="183" spans="1:8">
      <c r="A183" s="193"/>
      <c r="B183" s="193"/>
      <c r="C183" s="193"/>
      <c r="D183" s="193"/>
      <c r="E183" s="193"/>
      <c r="F183" s="193"/>
      <c r="G183" s="193"/>
      <c r="H183" s="193"/>
    </row>
    <row r="184" spans="1:8">
      <c r="A184" s="193"/>
      <c r="B184" s="193"/>
      <c r="C184" s="193"/>
      <c r="D184" s="193"/>
      <c r="E184" s="193"/>
      <c r="F184" s="193"/>
      <c r="G184" s="193"/>
      <c r="H184" s="193"/>
    </row>
    <row r="185" spans="1:8">
      <c r="A185" s="193"/>
      <c r="B185" s="193"/>
      <c r="C185" s="193"/>
      <c r="D185" s="193"/>
      <c r="E185" s="193"/>
      <c r="F185" s="193"/>
      <c r="G185" s="193"/>
      <c r="H185" s="193"/>
    </row>
    <row r="186" spans="1:8">
      <c r="A186" s="193"/>
      <c r="B186" s="193"/>
      <c r="C186" s="193"/>
      <c r="D186" s="193"/>
      <c r="E186" s="193"/>
      <c r="F186" s="193"/>
      <c r="G186" s="193"/>
      <c r="H186" s="193"/>
    </row>
    <row r="187" spans="1:8">
      <c r="A187" s="193"/>
      <c r="B187" s="193"/>
      <c r="C187" s="193"/>
      <c r="D187" s="193"/>
      <c r="E187" s="193"/>
      <c r="F187" s="193"/>
      <c r="G187" s="193"/>
      <c r="H187" s="193"/>
    </row>
    <row r="188" spans="1:8">
      <c r="A188" s="193"/>
      <c r="B188" s="193"/>
      <c r="C188" s="193"/>
      <c r="D188" s="193"/>
      <c r="E188" s="193"/>
      <c r="F188" s="193"/>
      <c r="G188" s="193"/>
      <c r="H188" s="193"/>
    </row>
    <row r="189" spans="1:8">
      <c r="A189" s="193"/>
      <c r="B189" s="193"/>
      <c r="C189" s="193"/>
      <c r="D189" s="193"/>
      <c r="E189" s="193"/>
      <c r="F189" s="193"/>
      <c r="G189" s="193"/>
      <c r="H189" s="193"/>
    </row>
    <row r="190" spans="1:8">
      <c r="A190" s="193"/>
      <c r="B190" s="193"/>
      <c r="C190" s="193"/>
      <c r="D190" s="193"/>
      <c r="E190" s="193"/>
      <c r="F190" s="193"/>
      <c r="G190" s="193"/>
      <c r="H190" s="193"/>
    </row>
    <row r="191" spans="1:8">
      <c r="A191" s="193"/>
      <c r="B191" s="193"/>
      <c r="C191" s="193"/>
      <c r="D191" s="193"/>
      <c r="E191" s="193"/>
      <c r="F191" s="193"/>
      <c r="G191" s="193"/>
      <c r="H191" s="193"/>
    </row>
    <row r="192" spans="1:8">
      <c r="A192" s="193"/>
      <c r="B192" s="193"/>
      <c r="C192" s="193"/>
      <c r="D192" s="193"/>
      <c r="E192" s="193"/>
      <c r="F192" s="193"/>
      <c r="G192" s="193"/>
      <c r="H192" s="193"/>
    </row>
    <row r="193" spans="1:8">
      <c r="A193" s="193"/>
      <c r="B193" s="193"/>
      <c r="C193" s="193"/>
      <c r="D193" s="193"/>
      <c r="E193" s="193"/>
      <c r="F193" s="193"/>
      <c r="G193" s="193"/>
      <c r="H193" s="193"/>
    </row>
    <row r="194" spans="1:8">
      <c r="A194" s="193"/>
      <c r="B194" s="193"/>
      <c r="C194" s="193"/>
      <c r="D194" s="193"/>
      <c r="E194" s="193"/>
      <c r="F194" s="193"/>
      <c r="G194" s="193"/>
      <c r="H194" s="193"/>
    </row>
    <row r="195" spans="1:8">
      <c r="A195" s="193"/>
      <c r="B195" s="193"/>
      <c r="C195" s="193"/>
      <c r="D195" s="193"/>
      <c r="E195" s="193"/>
      <c r="F195" s="193"/>
      <c r="G195" s="193"/>
      <c r="H195" s="193"/>
    </row>
    <row r="196" spans="1:8">
      <c r="A196" s="193"/>
      <c r="B196" s="193"/>
      <c r="C196" s="193"/>
      <c r="D196" s="193"/>
      <c r="E196" s="193"/>
      <c r="F196" s="193"/>
      <c r="G196" s="193"/>
      <c r="H196" s="193"/>
    </row>
    <row r="197" spans="1:8">
      <c r="A197" s="193"/>
      <c r="B197" s="193"/>
      <c r="C197" s="193"/>
      <c r="D197" s="193"/>
      <c r="E197" s="193"/>
      <c r="F197" s="193"/>
      <c r="G197" s="193"/>
      <c r="H197" s="193"/>
    </row>
    <row r="198" spans="1:8">
      <c r="A198" s="193"/>
      <c r="B198" s="193"/>
      <c r="C198" s="193"/>
      <c r="D198" s="193"/>
      <c r="E198" s="193"/>
      <c r="F198" s="193"/>
      <c r="G198" s="193"/>
      <c r="H198" s="193"/>
    </row>
    <row r="199" spans="1:8">
      <c r="A199" s="193"/>
      <c r="B199" s="193"/>
      <c r="C199" s="193"/>
      <c r="D199" s="193"/>
      <c r="E199" s="193"/>
      <c r="F199" s="193"/>
      <c r="G199" s="193"/>
      <c r="H199" s="193"/>
    </row>
    <row r="200" spans="1:8">
      <c r="A200" s="193"/>
      <c r="B200" s="193"/>
      <c r="C200" s="193"/>
      <c r="D200" s="193"/>
      <c r="E200" s="193"/>
      <c r="F200" s="193"/>
      <c r="G200" s="193"/>
      <c r="H200" s="193"/>
    </row>
    <row r="201" spans="1:8">
      <c r="A201" s="193"/>
      <c r="B201" s="193"/>
      <c r="C201" s="193"/>
      <c r="D201" s="193"/>
      <c r="E201" s="193"/>
      <c r="F201" s="193"/>
      <c r="G201" s="193"/>
      <c r="H201" s="193"/>
    </row>
    <row r="202" spans="1:8">
      <c r="A202" s="193"/>
      <c r="B202" s="193"/>
      <c r="C202" s="193"/>
      <c r="D202" s="193"/>
      <c r="E202" s="193"/>
      <c r="F202" s="193"/>
      <c r="G202" s="193"/>
      <c r="H202" s="193"/>
    </row>
    <row r="203" spans="1:8">
      <c r="A203" s="193"/>
      <c r="B203" s="193"/>
      <c r="C203" s="193"/>
      <c r="D203" s="193"/>
      <c r="E203" s="193"/>
      <c r="F203" s="193"/>
      <c r="G203" s="193"/>
      <c r="H203" s="193"/>
    </row>
    <row r="204" spans="1:8">
      <c r="A204" s="193"/>
      <c r="B204" s="193"/>
      <c r="C204" s="193"/>
      <c r="D204" s="193"/>
      <c r="E204" s="193"/>
      <c r="F204" s="193"/>
      <c r="G204" s="193"/>
      <c r="H204" s="193"/>
    </row>
    <row r="205" spans="1:8">
      <c r="A205" s="193"/>
      <c r="B205" s="193"/>
      <c r="C205" s="193"/>
      <c r="D205" s="193"/>
      <c r="E205" s="193"/>
      <c r="F205" s="193"/>
      <c r="G205" s="193"/>
      <c r="H205" s="193"/>
    </row>
    <row r="206" spans="1:8">
      <c r="A206" s="193"/>
      <c r="B206" s="193"/>
      <c r="C206" s="193"/>
      <c r="D206" s="193"/>
      <c r="E206" s="193"/>
      <c r="F206" s="193"/>
      <c r="G206" s="193"/>
      <c r="H206" s="193"/>
    </row>
    <row r="207" spans="1:8">
      <c r="A207" s="193"/>
      <c r="B207" s="193"/>
      <c r="C207" s="193"/>
      <c r="D207" s="193"/>
      <c r="E207" s="193"/>
      <c r="F207" s="193"/>
      <c r="G207" s="193"/>
      <c r="H207" s="193"/>
    </row>
    <row r="208" spans="1:8">
      <c r="A208" s="193"/>
      <c r="B208" s="193"/>
      <c r="C208" s="193"/>
      <c r="D208" s="193"/>
      <c r="E208" s="193"/>
      <c r="F208" s="193"/>
      <c r="G208" s="193"/>
      <c r="H208" s="193"/>
    </row>
    <row r="209" spans="1:8">
      <c r="A209" s="193"/>
      <c r="B209" s="193"/>
      <c r="C209" s="193"/>
      <c r="D209" s="193"/>
      <c r="E209" s="193"/>
      <c r="F209" s="193"/>
      <c r="G209" s="193"/>
      <c r="H209" s="193"/>
    </row>
    <row r="210" spans="1:8">
      <c r="A210" s="193"/>
      <c r="B210" s="193"/>
      <c r="C210" s="193"/>
      <c r="D210" s="193"/>
      <c r="E210" s="193"/>
      <c r="F210" s="193"/>
      <c r="G210" s="193"/>
      <c r="H210" s="193"/>
    </row>
    <row r="211" spans="1:8">
      <c r="A211" s="193"/>
      <c r="B211" s="193"/>
      <c r="C211" s="193"/>
      <c r="D211" s="193"/>
      <c r="E211" s="193"/>
      <c r="F211" s="193"/>
      <c r="G211" s="193"/>
      <c r="H211" s="193"/>
    </row>
    <row r="212" spans="1:8">
      <c r="A212" s="193"/>
      <c r="B212" s="193"/>
      <c r="C212" s="193"/>
      <c r="D212" s="193"/>
      <c r="E212" s="193"/>
      <c r="F212" s="193"/>
      <c r="G212" s="193"/>
      <c r="H212" s="193"/>
    </row>
    <row r="213" spans="1:8">
      <c r="A213" s="193"/>
      <c r="B213" s="193"/>
      <c r="C213" s="193"/>
      <c r="D213" s="193"/>
      <c r="E213" s="193"/>
      <c r="F213" s="193"/>
      <c r="G213" s="193"/>
      <c r="H213" s="193"/>
    </row>
    <row r="214" spans="1:8">
      <c r="A214" s="193"/>
      <c r="B214" s="193"/>
      <c r="C214" s="193"/>
      <c r="D214" s="193"/>
      <c r="E214" s="193"/>
      <c r="F214" s="193"/>
      <c r="G214" s="193"/>
      <c r="H214" s="193"/>
    </row>
    <row r="215" spans="1:8">
      <c r="A215" s="193"/>
      <c r="B215" s="193"/>
      <c r="C215" s="193"/>
      <c r="D215" s="193"/>
      <c r="E215" s="193"/>
      <c r="F215" s="193"/>
      <c r="G215" s="193"/>
      <c r="H215" s="193"/>
    </row>
    <row r="216" spans="1:8">
      <c r="A216" s="193"/>
      <c r="B216" s="193"/>
      <c r="C216" s="193"/>
      <c r="D216" s="193"/>
      <c r="E216" s="193"/>
      <c r="F216" s="193"/>
      <c r="G216" s="193"/>
      <c r="H216" s="193"/>
    </row>
    <row r="217" spans="1:8">
      <c r="A217" s="193"/>
      <c r="B217" s="193"/>
      <c r="C217" s="193"/>
      <c r="D217" s="193"/>
      <c r="E217" s="193"/>
      <c r="F217" s="193"/>
      <c r="G217" s="193"/>
      <c r="H217" s="193"/>
    </row>
    <row r="218" spans="1:8">
      <c r="A218" s="193"/>
      <c r="B218" s="193"/>
      <c r="C218" s="193"/>
      <c r="D218" s="193"/>
      <c r="E218" s="193"/>
      <c r="F218" s="193"/>
      <c r="G218" s="193"/>
      <c r="H218" s="193"/>
    </row>
    <row r="219" spans="1:8">
      <c r="A219" s="193"/>
      <c r="B219" s="193"/>
      <c r="C219" s="193"/>
      <c r="D219" s="193"/>
      <c r="E219" s="193"/>
      <c r="F219" s="193"/>
    </row>
    <row r="220" spans="1:8">
      <c r="A220" s="193"/>
      <c r="B220" s="193"/>
      <c r="C220" s="193"/>
      <c r="D220" s="193"/>
      <c r="E220" s="193"/>
      <c r="F220" s="193"/>
    </row>
    <row r="221" spans="1:8">
      <c r="A221" s="193"/>
      <c r="B221" s="193"/>
      <c r="C221" s="193"/>
      <c r="D221" s="193"/>
      <c r="E221" s="193"/>
      <c r="F221" s="193"/>
    </row>
    <row r="222" spans="1:8">
      <c r="A222" s="193"/>
      <c r="B222" s="193"/>
      <c r="C222" s="193"/>
      <c r="D222" s="193"/>
      <c r="E222" s="193"/>
      <c r="F222" s="193"/>
    </row>
    <row r="223" spans="1:8">
      <c r="A223" s="193"/>
      <c r="B223" s="193"/>
      <c r="C223" s="193"/>
      <c r="D223" s="193"/>
    </row>
  </sheetData>
  <sheetProtection sheet="1" objects="1" scenarios="1" selectLockedCells="1"/>
  <mergeCells count="13">
    <mergeCell ref="B9:C9"/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phoneticPr fontId="2"/>
  <dataValidations count="4">
    <dataValidation imeMode="on" allowBlank="1" showInputMessage="1" showErrorMessage="1" sqref="C3 C6:C8"/>
    <dataValidation imeMode="off" allowBlank="1" showInputMessage="1" showErrorMessage="1" sqref="D8:F8 D3:F3"/>
    <dataValidation imeMode="hiragana" allowBlank="1" showInputMessage="1" showErrorMessage="1" sqref="D7:F7"/>
    <dataValidation imeMode="halfKatakana" allowBlank="1" showInputMessage="1" showErrorMessage="1" sqref="D6:F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4" tint="0.59999389629810485"/>
  </sheetPr>
  <dimension ref="A1:AS53"/>
  <sheetViews>
    <sheetView tabSelected="1" topLeftCell="A7" workbookViewId="0">
      <selection activeCell="E14" sqref="E14"/>
    </sheetView>
  </sheetViews>
  <sheetFormatPr defaultColWidth="9" defaultRowHeight="13.5"/>
  <cols>
    <col min="1" max="1" width="4.5" style="2" bestFit="1" customWidth="1"/>
    <col min="2" max="2" width="8.625" style="2" customWidth="1"/>
    <col min="3" max="3" width="9" style="2"/>
    <col min="4" max="5" width="17.5" style="2" customWidth="1"/>
    <col min="6" max="6" width="2.5" style="2" customWidth="1"/>
    <col min="7" max="8" width="5.5" style="2" bestFit="1" customWidth="1"/>
    <col min="9" max="9" width="15.875" style="2" customWidth="1"/>
    <col min="10" max="10" width="14.875" style="2" customWidth="1"/>
    <col min="11" max="11" width="14.875" style="251" customWidth="1"/>
    <col min="12" max="12" width="15.875" style="2" customWidth="1"/>
    <col min="13" max="13" width="14.125" style="2" customWidth="1"/>
    <col min="14" max="17" width="11.25" style="2" customWidth="1"/>
    <col min="18" max="19" width="11.25" style="374" customWidth="1"/>
    <col min="20" max="21" width="9" style="2"/>
    <col min="22" max="22" width="9" style="2" hidden="1" customWidth="1"/>
    <col min="23" max="23" width="13.875" style="3" hidden="1" customWidth="1"/>
    <col min="24" max="24" width="13.875" style="2" hidden="1" customWidth="1"/>
    <col min="25" max="25" width="9" style="2" hidden="1" customWidth="1"/>
    <col min="26" max="26" width="6.5" style="2" hidden="1" customWidth="1"/>
    <col min="27" max="28" width="16.125" style="2" hidden="1" customWidth="1"/>
    <col min="29" max="30" width="5.5" style="2" hidden="1" customWidth="1"/>
    <col min="31" max="31" width="9.5" style="6" hidden="1" customWidth="1"/>
    <col min="32" max="32" width="6.5" style="2" hidden="1" customWidth="1"/>
    <col min="33" max="34" width="16.125" style="2" hidden="1" customWidth="1"/>
    <col min="35" max="36" width="5.5" style="2" hidden="1" customWidth="1"/>
    <col min="37" max="37" width="9.5" style="2" hidden="1" customWidth="1"/>
    <col min="38" max="45" width="9" style="2" hidden="1" customWidth="1"/>
    <col min="46" max="62" width="9" style="2" customWidth="1"/>
    <col min="63" max="16384" width="9" style="2"/>
  </cols>
  <sheetData>
    <row r="1" spans="1:45" ht="17.25">
      <c r="A1" s="9" t="s">
        <v>78</v>
      </c>
      <c r="B1" s="9"/>
      <c r="E1" s="212" t="str">
        <f>IF(①団体情報入力!D5="","",①団体情報入力!D5)</f>
        <v/>
      </c>
    </row>
    <row r="2" spans="1:45" ht="14.25" thickBot="1">
      <c r="A2" s="4"/>
      <c r="B2" s="4"/>
      <c r="N2" s="456" t="s">
        <v>185</v>
      </c>
      <c r="O2" s="456"/>
      <c r="P2" s="456"/>
      <c r="Q2" s="456"/>
      <c r="R2" s="375"/>
      <c r="S2" s="375"/>
    </row>
    <row r="3" spans="1:45" ht="14.25" thickBot="1">
      <c r="A3" s="264" t="s">
        <v>192</v>
      </c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453" t="s">
        <v>268</v>
      </c>
      <c r="O3" s="454"/>
      <c r="P3" s="453" t="s">
        <v>186</v>
      </c>
      <c r="Q3" s="455"/>
      <c r="R3" s="257"/>
      <c r="S3" s="257"/>
    </row>
    <row r="4" spans="1:45" ht="14.25" thickBot="1">
      <c r="A4" s="264" t="s">
        <v>193</v>
      </c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76"/>
      <c r="N4" s="278" t="s">
        <v>269</v>
      </c>
      <c r="O4" s="283" t="s">
        <v>270</v>
      </c>
      <c r="P4" s="286" t="s">
        <v>269</v>
      </c>
      <c r="Q4" s="141" t="s">
        <v>270</v>
      </c>
      <c r="R4" s="257"/>
      <c r="S4" s="257"/>
    </row>
    <row r="5" spans="1:45">
      <c r="A5" s="265" t="s">
        <v>161</v>
      </c>
      <c r="B5" s="262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79" t="s">
        <v>187</v>
      </c>
      <c r="N5" s="280"/>
      <c r="O5" s="284"/>
      <c r="P5" s="287"/>
      <c r="Q5" s="26"/>
      <c r="R5" s="257"/>
      <c r="S5" s="257"/>
    </row>
    <row r="6" spans="1:45" ht="14.25" thickBot="1">
      <c r="A6" s="265" t="s">
        <v>182</v>
      </c>
      <c r="B6" s="262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77" t="s">
        <v>188</v>
      </c>
      <c r="N6" s="281"/>
      <c r="O6" s="285"/>
      <c r="P6" s="288"/>
      <c r="Q6" s="282"/>
      <c r="R6" s="257"/>
      <c r="S6" s="257"/>
    </row>
    <row r="7" spans="1:45" ht="14.25" thickBot="1"/>
    <row r="8" spans="1:45" ht="36.75" customHeight="1">
      <c r="A8" s="23"/>
      <c r="B8" s="221" t="s">
        <v>232</v>
      </c>
      <c r="C8" s="30" t="s">
        <v>234</v>
      </c>
      <c r="D8" s="30" t="s">
        <v>137</v>
      </c>
      <c r="E8" s="30" t="s">
        <v>138</v>
      </c>
      <c r="F8" s="203"/>
      <c r="G8" s="24" t="s">
        <v>38</v>
      </c>
      <c r="H8" s="26" t="s">
        <v>39</v>
      </c>
      <c r="I8" s="267" t="s">
        <v>41</v>
      </c>
      <c r="J8" s="272" t="s">
        <v>262</v>
      </c>
      <c r="K8" s="268" t="s">
        <v>264</v>
      </c>
      <c r="L8" s="268" t="s">
        <v>43</v>
      </c>
      <c r="M8" s="272" t="s">
        <v>266</v>
      </c>
      <c r="N8" s="275" t="s">
        <v>263</v>
      </c>
      <c r="O8" s="227"/>
      <c r="P8" s="28" t="s">
        <v>47</v>
      </c>
      <c r="Q8" s="28" t="s">
        <v>48</v>
      </c>
      <c r="R8" s="257"/>
      <c r="S8" s="257"/>
    </row>
    <row r="9" spans="1:45" ht="14.25" thickBot="1">
      <c r="A9" s="31" t="s">
        <v>45</v>
      </c>
      <c r="B9" s="222" t="s">
        <v>233</v>
      </c>
      <c r="C9" s="18">
        <v>1001</v>
      </c>
      <c r="D9" s="18" t="s">
        <v>46</v>
      </c>
      <c r="E9" s="18" t="s">
        <v>117</v>
      </c>
      <c r="F9" s="204"/>
      <c r="G9" s="18" t="s">
        <v>2</v>
      </c>
      <c r="H9" s="27">
        <v>2</v>
      </c>
      <c r="I9" s="269" t="s">
        <v>361</v>
      </c>
      <c r="J9" s="270" t="s">
        <v>259</v>
      </c>
      <c r="K9" s="270" t="s">
        <v>265</v>
      </c>
      <c r="L9" s="270" t="s">
        <v>260</v>
      </c>
      <c r="M9" s="270" t="s">
        <v>261</v>
      </c>
      <c r="N9" s="273" t="s">
        <v>267</v>
      </c>
      <c r="O9" s="228"/>
      <c r="P9" s="29" t="s">
        <v>63</v>
      </c>
      <c r="Q9" s="29" t="s">
        <v>101</v>
      </c>
      <c r="R9" s="376"/>
      <c r="S9" s="376"/>
      <c r="Z9" s="6" t="s">
        <v>76</v>
      </c>
      <c r="AA9" s="6" t="s">
        <v>49</v>
      </c>
      <c r="AB9" s="6" t="s">
        <v>118</v>
      </c>
      <c r="AC9" s="6" t="s">
        <v>38</v>
      </c>
      <c r="AD9" s="6" t="s">
        <v>1</v>
      </c>
      <c r="AE9" s="11" t="s">
        <v>183</v>
      </c>
      <c r="AF9" s="6" t="s">
        <v>76</v>
      </c>
      <c r="AG9" s="6" t="s">
        <v>49</v>
      </c>
      <c r="AH9" s="6" t="s">
        <v>118</v>
      </c>
      <c r="AI9" s="6" t="s">
        <v>38</v>
      </c>
      <c r="AJ9" s="6" t="s">
        <v>1</v>
      </c>
      <c r="AK9" s="6" t="s">
        <v>183</v>
      </c>
      <c r="AL9" s="2" t="s">
        <v>184</v>
      </c>
      <c r="AM9" s="2">
        <f>COUNT(AM10:AM49)</f>
        <v>0</v>
      </c>
      <c r="AN9" s="2" t="s">
        <v>189</v>
      </c>
      <c r="AO9" s="2">
        <f>COUNT(AO10:AO49)</f>
        <v>0</v>
      </c>
      <c r="AP9" s="2" t="s">
        <v>190</v>
      </c>
      <c r="AQ9" s="2">
        <f>COUNT(AQ10:AQ49)</f>
        <v>0</v>
      </c>
      <c r="AR9" s="2" t="s">
        <v>191</v>
      </c>
      <c r="AS9" s="2">
        <f>COUNT(AS10:AS49)</f>
        <v>0</v>
      </c>
    </row>
    <row r="10" spans="1:45">
      <c r="A10" s="32">
        <v>1</v>
      </c>
      <c r="B10" s="225"/>
      <c r="C10" s="56"/>
      <c r="D10" s="56"/>
      <c r="E10" s="56"/>
      <c r="F10" s="205"/>
      <c r="G10" s="56"/>
      <c r="H10" s="57"/>
      <c r="I10" s="58"/>
      <c r="J10" s="271"/>
      <c r="K10" s="271"/>
      <c r="L10" s="56"/>
      <c r="M10" s="271"/>
      <c r="N10" s="274"/>
      <c r="O10" s="229"/>
      <c r="P10" s="59" t="s">
        <v>383</v>
      </c>
      <c r="Q10" s="59" t="s">
        <v>383</v>
      </c>
      <c r="R10" s="377"/>
      <c r="S10" s="377"/>
      <c r="W10" s="68"/>
      <c r="X10" s="69"/>
      <c r="Z10" s="6" t="str">
        <f t="shared" ref="Z10:Z41" si="0">IF(G10="男",C10,"")</f>
        <v/>
      </c>
      <c r="AA10" s="6" t="str">
        <f t="shared" ref="AA10:AA41" si="1">IF(G10="男",D10,"")</f>
        <v/>
      </c>
      <c r="AB10" s="6" t="str">
        <f t="shared" ref="AB10:AB41" si="2">IF(G10="男",E10,"")</f>
        <v/>
      </c>
      <c r="AC10" s="6" t="str">
        <f t="shared" ref="AC10:AC41" si="3">IF(G10="男",G10,"")</f>
        <v/>
      </c>
      <c r="AD10" s="6" t="str">
        <f t="shared" ref="AD10:AD41" si="4">IF(G10="男",IF(H10="","",H10),"")</f>
        <v/>
      </c>
      <c r="AE10" s="11" t="str">
        <f>IF(G10="男",data_kyogisha!A2,"")</f>
        <v/>
      </c>
      <c r="AF10" s="6" t="str">
        <f t="shared" ref="AF10:AF41" si="5">IF(G10="女",C10,"")</f>
        <v/>
      </c>
      <c r="AG10" s="6" t="str">
        <f t="shared" ref="AG10:AG41" si="6">IF(G10="女",D10,"")</f>
        <v/>
      </c>
      <c r="AH10" s="6" t="str">
        <f t="shared" ref="AH10:AH41" si="7">IF(G10="女",E10,"")</f>
        <v/>
      </c>
      <c r="AI10" s="6" t="str">
        <f t="shared" ref="AI10:AI41" si="8">IF(G10="女",G10,"")</f>
        <v/>
      </c>
      <c r="AJ10" s="6" t="str">
        <f t="shared" ref="AJ10:AJ41" si="9">IF(G10="女",IF(H10="","",H10),"")</f>
        <v/>
      </c>
      <c r="AK10" s="2" t="str">
        <f>IF(G10="女",data_kyogisha!A2,"")</f>
        <v/>
      </c>
      <c r="AL10" s="2">
        <f>IF(AND(G10="男",P10="○"),1,0)</f>
        <v>0</v>
      </c>
      <c r="AM10" s="2" t="str">
        <f>IF(AND(G10="男",P10="○"),C10,"")</f>
        <v/>
      </c>
      <c r="AN10" s="2">
        <f>IF(AND(G10="男",Q10="○"),1,0)</f>
        <v>0</v>
      </c>
      <c r="AO10" s="2" t="str">
        <f>IF(AND(G10="男",Q10="○"),C10,"")</f>
        <v/>
      </c>
      <c r="AP10" s="2">
        <f>IF(AND(G10="女",P10="○"),1,0)</f>
        <v>0</v>
      </c>
      <c r="AQ10" s="2" t="str">
        <f>IF(AND(G10="女",P10="○"),C10,"")</f>
        <v/>
      </c>
      <c r="AR10" s="2">
        <f>IF(AND(G10="女",Q10="○"),1,0)</f>
        <v>0</v>
      </c>
      <c r="AS10" s="2" t="str">
        <f>IF(AND(G10="女",Q10="○"),C10,"")</f>
        <v/>
      </c>
    </row>
    <row r="11" spans="1:45">
      <c r="A11" s="32">
        <v>2</v>
      </c>
      <c r="B11" s="225"/>
      <c r="C11" s="56"/>
      <c r="D11" s="56"/>
      <c r="E11" s="56"/>
      <c r="F11" s="205"/>
      <c r="G11" s="56"/>
      <c r="H11" s="57"/>
      <c r="I11" s="58"/>
      <c r="J11" s="271"/>
      <c r="K11" s="271"/>
      <c r="L11" s="56"/>
      <c r="M11" s="271"/>
      <c r="N11" s="274"/>
      <c r="O11" s="229"/>
      <c r="P11" s="59"/>
      <c r="Q11" s="59"/>
      <c r="R11" s="377"/>
      <c r="S11" s="377"/>
      <c r="V11" s="2" t="s">
        <v>62</v>
      </c>
      <c r="W11" s="70" t="str">
        <f>IF(種目情報!A4="","",種目情報!A4)</f>
        <v>少年B男子100m</v>
      </c>
      <c r="X11" s="71" t="str">
        <f>IF(種目情報!E4="","",種目情報!E4)</f>
        <v>少年B女子100m</v>
      </c>
      <c r="Y11" s="2" t="s">
        <v>63</v>
      </c>
      <c r="Z11" s="6" t="str">
        <f t="shared" si="0"/>
        <v/>
      </c>
      <c r="AA11" s="6" t="str">
        <f t="shared" si="1"/>
        <v/>
      </c>
      <c r="AB11" s="6" t="str">
        <f t="shared" si="2"/>
        <v/>
      </c>
      <c r="AC11" s="6" t="str">
        <f t="shared" si="3"/>
        <v/>
      </c>
      <c r="AD11" s="6" t="str">
        <f t="shared" si="4"/>
        <v/>
      </c>
      <c r="AE11" s="11" t="str">
        <f>IF(G11="男",data_kyogisha!A3,"")</f>
        <v/>
      </c>
      <c r="AF11" s="6" t="str">
        <f t="shared" si="5"/>
        <v/>
      </c>
      <c r="AG11" s="6" t="str">
        <f t="shared" si="6"/>
        <v/>
      </c>
      <c r="AH11" s="6" t="str">
        <f t="shared" si="7"/>
        <v/>
      </c>
      <c r="AI11" s="6" t="str">
        <f t="shared" si="8"/>
        <v/>
      </c>
      <c r="AJ11" s="6" t="str">
        <f t="shared" si="9"/>
        <v/>
      </c>
      <c r="AK11" s="6" t="str">
        <f>IF(G11="女",data_kyogisha!A3,"")</f>
        <v/>
      </c>
      <c r="AL11" s="2">
        <f>IF(AND(G11="男",P11="○"),AL10+1,AL10)</f>
        <v>0</v>
      </c>
      <c r="AM11" s="2" t="str">
        <f t="shared" ref="AM11:AM49" si="10">IF(AND(G11="男",P11="○"),C11,"")</f>
        <v/>
      </c>
      <c r="AN11" s="2">
        <f>IF(AND(G11="男",Q11="○"),AN10+1,AN10)</f>
        <v>0</v>
      </c>
      <c r="AO11" s="2" t="str">
        <f>IF(AND(G11="男",Q11="○"),C11,"")</f>
        <v/>
      </c>
      <c r="AP11" s="2">
        <f>IF(AND(G11="女",P11="○"),AP10+1,AP10)</f>
        <v>0</v>
      </c>
      <c r="AQ11" s="2" t="str">
        <f>IF(AND(G11="女",P11="○"),C11,"")</f>
        <v/>
      </c>
      <c r="AR11" s="2">
        <f>IF(AND(G11="女",Q11="○"),AR10+1,AR10)</f>
        <v>0</v>
      </c>
      <c r="AS11" s="2" t="str">
        <f>IF(AND(G11="女",Q11="○"),C11,"")</f>
        <v/>
      </c>
    </row>
    <row r="12" spans="1:45">
      <c r="A12" s="32">
        <v>3</v>
      </c>
      <c r="B12" s="225"/>
      <c r="C12" s="56"/>
      <c r="D12" s="56"/>
      <c r="E12" s="56"/>
      <c r="F12" s="205"/>
      <c r="G12" s="56"/>
      <c r="H12" s="57"/>
      <c r="I12" s="58"/>
      <c r="J12" s="271"/>
      <c r="K12" s="271"/>
      <c r="L12" s="56"/>
      <c r="M12" s="271"/>
      <c r="N12" s="274"/>
      <c r="O12" s="229"/>
      <c r="P12" s="59"/>
      <c r="Q12" s="59"/>
      <c r="R12" s="377"/>
      <c r="S12" s="377"/>
      <c r="V12" s="2" t="s">
        <v>61</v>
      </c>
      <c r="W12" s="70" t="str">
        <f>IF(種目情報!A5="","",種目情報!A5)</f>
        <v>少年B男子3000m</v>
      </c>
      <c r="X12" s="71" t="str">
        <f>IF(種目情報!E5="","",種目情報!E5)</f>
        <v>少年B女子800m</v>
      </c>
      <c r="Z12" s="6" t="str">
        <f t="shared" si="0"/>
        <v/>
      </c>
      <c r="AA12" s="6" t="str">
        <f t="shared" si="1"/>
        <v/>
      </c>
      <c r="AB12" s="6" t="str">
        <f t="shared" si="2"/>
        <v/>
      </c>
      <c r="AC12" s="6" t="str">
        <f t="shared" si="3"/>
        <v/>
      </c>
      <c r="AD12" s="6" t="str">
        <f t="shared" si="4"/>
        <v/>
      </c>
      <c r="AE12" s="11" t="str">
        <f>IF(G12="男",data_kyogisha!A4,"")</f>
        <v/>
      </c>
      <c r="AF12" s="6" t="str">
        <f t="shared" si="5"/>
        <v/>
      </c>
      <c r="AG12" s="6" t="str">
        <f t="shared" si="6"/>
        <v/>
      </c>
      <c r="AH12" s="6" t="str">
        <f t="shared" si="7"/>
        <v/>
      </c>
      <c r="AI12" s="6" t="str">
        <f t="shared" si="8"/>
        <v/>
      </c>
      <c r="AJ12" s="6" t="str">
        <f t="shared" si="9"/>
        <v/>
      </c>
      <c r="AK12" s="6" t="str">
        <f>IF(G12="女",data_kyogisha!A4,"")</f>
        <v/>
      </c>
      <c r="AL12" s="2">
        <f t="shared" ref="AL12:AL49" si="11">IF(AND(G12="男",P12="○"),AL11+1,AL11)</f>
        <v>0</v>
      </c>
      <c r="AM12" s="2" t="str">
        <f t="shared" si="10"/>
        <v/>
      </c>
      <c r="AN12" s="2">
        <f t="shared" ref="AN12:AN49" si="12">IF(AND(G12="男",Q12="○"),AN11+1,AN11)</f>
        <v>0</v>
      </c>
      <c r="AO12" s="2" t="str">
        <f t="shared" ref="AO12:AO49" si="13">IF(AND(G12="男",Q12="○"),C12,"")</f>
        <v/>
      </c>
      <c r="AP12" s="2">
        <f t="shared" ref="AP12:AP19" si="14">IF(AND(G12="女",P12="○"),AP11+1,AP11)</f>
        <v>0</v>
      </c>
      <c r="AQ12" s="2" t="str">
        <f t="shared" ref="AQ12:AQ19" si="15">IF(AND(G12="女",P12="○"),C12,"")</f>
        <v/>
      </c>
      <c r="AR12" s="2">
        <f t="shared" ref="AR12:AR49" si="16">IF(AND(G12="女",Q12="○"),AR11+1,AR11)</f>
        <v>0</v>
      </c>
      <c r="AS12" s="2" t="str">
        <f t="shared" ref="AS12:AS49" si="17">IF(AND(G12="女",Q12="○"),C12,"")</f>
        <v/>
      </c>
    </row>
    <row r="13" spans="1:45">
      <c r="A13" s="32">
        <v>4</v>
      </c>
      <c r="B13" s="225"/>
      <c r="C13" s="56"/>
      <c r="D13" s="56"/>
      <c r="E13" s="56"/>
      <c r="F13" s="205"/>
      <c r="G13" s="56"/>
      <c r="H13" s="57"/>
      <c r="I13" s="58"/>
      <c r="J13" s="271"/>
      <c r="K13" s="271"/>
      <c r="L13" s="56"/>
      <c r="M13" s="271"/>
      <c r="N13" s="274"/>
      <c r="O13" s="229"/>
      <c r="P13" s="59"/>
      <c r="Q13" s="59"/>
      <c r="R13" s="377"/>
      <c r="S13" s="377"/>
      <c r="W13" s="70" t="str">
        <f>IF(種目情報!A6="","",種目情報!A6)</f>
        <v/>
      </c>
      <c r="X13" s="71" t="str">
        <f>IF(種目情報!E6="","",種目情報!E6)</f>
        <v>少年B女子100mYH(0.762/8.5m)</v>
      </c>
      <c r="Z13" s="6" t="str">
        <f t="shared" si="0"/>
        <v/>
      </c>
      <c r="AA13" s="6" t="str">
        <f t="shared" si="1"/>
        <v/>
      </c>
      <c r="AB13" s="6" t="str">
        <f t="shared" si="2"/>
        <v/>
      </c>
      <c r="AC13" s="6" t="str">
        <f t="shared" si="3"/>
        <v/>
      </c>
      <c r="AD13" s="6" t="str">
        <f t="shared" si="4"/>
        <v/>
      </c>
      <c r="AE13" s="11" t="str">
        <f>IF(G13="男",data_kyogisha!A5,"")</f>
        <v/>
      </c>
      <c r="AF13" s="6" t="str">
        <f t="shared" si="5"/>
        <v/>
      </c>
      <c r="AG13" s="6" t="str">
        <f t="shared" si="6"/>
        <v/>
      </c>
      <c r="AH13" s="6" t="str">
        <f t="shared" si="7"/>
        <v/>
      </c>
      <c r="AI13" s="6" t="str">
        <f t="shared" si="8"/>
        <v/>
      </c>
      <c r="AJ13" s="6" t="str">
        <f t="shared" si="9"/>
        <v/>
      </c>
      <c r="AK13" s="6" t="str">
        <f>IF(G13="女",data_kyogisha!A5,"")</f>
        <v/>
      </c>
      <c r="AL13" s="2">
        <f t="shared" si="11"/>
        <v>0</v>
      </c>
      <c r="AM13" s="2" t="str">
        <f t="shared" si="10"/>
        <v/>
      </c>
      <c r="AN13" s="2">
        <f t="shared" si="12"/>
        <v>0</v>
      </c>
      <c r="AO13" s="2" t="str">
        <f t="shared" si="13"/>
        <v/>
      </c>
      <c r="AP13" s="2">
        <f t="shared" si="14"/>
        <v>0</v>
      </c>
      <c r="AQ13" s="2" t="str">
        <f t="shared" si="15"/>
        <v/>
      </c>
      <c r="AR13" s="2">
        <f t="shared" si="16"/>
        <v>0</v>
      </c>
      <c r="AS13" s="2" t="str">
        <f t="shared" si="17"/>
        <v/>
      </c>
    </row>
    <row r="14" spans="1:45">
      <c r="A14" s="32">
        <v>5</v>
      </c>
      <c r="B14" s="225"/>
      <c r="C14" s="56"/>
      <c r="D14" s="56"/>
      <c r="E14" s="56"/>
      <c r="F14" s="205"/>
      <c r="G14" s="56"/>
      <c r="H14" s="57"/>
      <c r="I14" s="58"/>
      <c r="J14" s="271"/>
      <c r="K14" s="271"/>
      <c r="L14" s="56"/>
      <c r="M14" s="271"/>
      <c r="N14" s="274"/>
      <c r="O14" s="229"/>
      <c r="P14" s="59"/>
      <c r="Q14" s="59"/>
      <c r="R14" s="377"/>
      <c r="S14" s="377"/>
      <c r="W14" s="70" t="str">
        <f>IF(種目情報!A7="","",種目情報!A7)</f>
        <v>少年B男子走幅跳</v>
      </c>
      <c r="X14" s="71" t="str">
        <f>IF(種目情報!E7="","",種目情報!E7)</f>
        <v>少年B女子走幅跳</v>
      </c>
      <c r="Z14" s="6" t="str">
        <f t="shared" si="0"/>
        <v/>
      </c>
      <c r="AA14" s="6" t="str">
        <f t="shared" si="1"/>
        <v/>
      </c>
      <c r="AB14" s="6" t="str">
        <f t="shared" si="2"/>
        <v/>
      </c>
      <c r="AC14" s="6" t="str">
        <f t="shared" si="3"/>
        <v/>
      </c>
      <c r="AD14" s="6" t="str">
        <f t="shared" si="4"/>
        <v/>
      </c>
      <c r="AE14" s="11" t="str">
        <f>IF(G14="男",data_kyogisha!A6,"")</f>
        <v/>
      </c>
      <c r="AF14" s="6" t="str">
        <f t="shared" si="5"/>
        <v/>
      </c>
      <c r="AG14" s="6" t="str">
        <f t="shared" si="6"/>
        <v/>
      </c>
      <c r="AH14" s="6" t="str">
        <f t="shared" si="7"/>
        <v/>
      </c>
      <c r="AI14" s="6" t="str">
        <f t="shared" si="8"/>
        <v/>
      </c>
      <c r="AJ14" s="6" t="str">
        <f t="shared" si="9"/>
        <v/>
      </c>
      <c r="AK14" s="6" t="str">
        <f>IF(G14="女",data_kyogisha!A6,"")</f>
        <v/>
      </c>
      <c r="AL14" s="2">
        <f t="shared" si="11"/>
        <v>0</v>
      </c>
      <c r="AM14" s="2" t="str">
        <f t="shared" si="10"/>
        <v/>
      </c>
      <c r="AN14" s="2">
        <f t="shared" si="12"/>
        <v>0</v>
      </c>
      <c r="AO14" s="2" t="str">
        <f t="shared" si="13"/>
        <v/>
      </c>
      <c r="AP14" s="2">
        <f t="shared" si="14"/>
        <v>0</v>
      </c>
      <c r="AQ14" s="2" t="str">
        <f t="shared" si="15"/>
        <v/>
      </c>
      <c r="AR14" s="2">
        <f t="shared" si="16"/>
        <v>0</v>
      </c>
      <c r="AS14" s="2" t="str">
        <f t="shared" si="17"/>
        <v/>
      </c>
    </row>
    <row r="15" spans="1:45">
      <c r="A15" s="32">
        <v>6</v>
      </c>
      <c r="B15" s="225"/>
      <c r="C15" s="56"/>
      <c r="D15" s="56"/>
      <c r="E15" s="56"/>
      <c r="F15" s="205"/>
      <c r="G15" s="56"/>
      <c r="H15" s="57"/>
      <c r="I15" s="58"/>
      <c r="J15" s="271"/>
      <c r="K15" s="271"/>
      <c r="L15" s="56"/>
      <c r="M15" s="271"/>
      <c r="N15" s="274"/>
      <c r="O15" s="229"/>
      <c r="P15" s="59"/>
      <c r="Q15" s="59"/>
      <c r="R15" s="377"/>
      <c r="S15" s="377"/>
      <c r="W15" s="70" t="str">
        <f>IF(種目情報!A8="","",種目情報!A8)</f>
        <v>少B男砲丸投(5.000kg)</v>
      </c>
      <c r="X15" s="71" t="str">
        <f>IF(種目情報!E8="","",種目情報!E8)</f>
        <v/>
      </c>
      <c r="Z15" s="6" t="str">
        <f t="shared" si="0"/>
        <v/>
      </c>
      <c r="AA15" s="6" t="str">
        <f t="shared" si="1"/>
        <v/>
      </c>
      <c r="AB15" s="6" t="str">
        <f t="shared" si="2"/>
        <v/>
      </c>
      <c r="AC15" s="6" t="str">
        <f t="shared" si="3"/>
        <v/>
      </c>
      <c r="AD15" s="6" t="str">
        <f t="shared" si="4"/>
        <v/>
      </c>
      <c r="AE15" s="11" t="str">
        <f>IF(G15="男",data_kyogisha!A7,"")</f>
        <v/>
      </c>
      <c r="AF15" s="6" t="str">
        <f t="shared" si="5"/>
        <v/>
      </c>
      <c r="AG15" s="6" t="str">
        <f t="shared" si="6"/>
        <v/>
      </c>
      <c r="AH15" s="6" t="str">
        <f t="shared" si="7"/>
        <v/>
      </c>
      <c r="AI15" s="6" t="str">
        <f t="shared" si="8"/>
        <v/>
      </c>
      <c r="AJ15" s="6" t="str">
        <f t="shared" si="9"/>
        <v/>
      </c>
      <c r="AK15" s="6" t="str">
        <f>IF(G15="女",data_kyogisha!A7,"")</f>
        <v/>
      </c>
      <c r="AL15" s="2">
        <f t="shared" si="11"/>
        <v>0</v>
      </c>
      <c r="AM15" s="2" t="str">
        <f t="shared" si="10"/>
        <v/>
      </c>
      <c r="AN15" s="2">
        <f t="shared" si="12"/>
        <v>0</v>
      </c>
      <c r="AO15" s="2" t="str">
        <f t="shared" si="13"/>
        <v/>
      </c>
      <c r="AP15" s="2">
        <f t="shared" si="14"/>
        <v>0</v>
      </c>
      <c r="AQ15" s="2" t="str">
        <f t="shared" si="15"/>
        <v/>
      </c>
      <c r="AR15" s="2">
        <f t="shared" si="16"/>
        <v>0</v>
      </c>
      <c r="AS15" s="2" t="str">
        <f t="shared" si="17"/>
        <v/>
      </c>
    </row>
    <row r="16" spans="1:45">
      <c r="A16" s="32">
        <v>7</v>
      </c>
      <c r="B16" s="225"/>
      <c r="C16" s="56"/>
      <c r="D16" s="56"/>
      <c r="E16" s="56"/>
      <c r="F16" s="205"/>
      <c r="G16" s="56"/>
      <c r="H16" s="57"/>
      <c r="I16" s="58"/>
      <c r="J16" s="271"/>
      <c r="K16" s="271"/>
      <c r="L16" s="56"/>
      <c r="M16" s="271"/>
      <c r="N16" s="274"/>
      <c r="O16" s="229"/>
      <c r="P16" s="59"/>
      <c r="Q16" s="59"/>
      <c r="R16" s="377"/>
      <c r="S16" s="377"/>
      <c r="W16" s="70" t="str">
        <f>IF(種目情報!A9="","",種目情報!A9)</f>
        <v/>
      </c>
      <c r="X16" s="71" t="str">
        <f>IF(種目情報!E9="","",種目情報!E9)</f>
        <v>ABC女子円盤投(1.000kg)</v>
      </c>
      <c r="Z16" s="6" t="str">
        <f t="shared" si="0"/>
        <v/>
      </c>
      <c r="AA16" s="6" t="str">
        <f t="shared" si="1"/>
        <v/>
      </c>
      <c r="AB16" s="6" t="str">
        <f t="shared" si="2"/>
        <v/>
      </c>
      <c r="AC16" s="6" t="str">
        <f t="shared" si="3"/>
        <v/>
      </c>
      <c r="AD16" s="6" t="str">
        <f t="shared" si="4"/>
        <v/>
      </c>
      <c r="AE16" s="11" t="str">
        <f>IF(G16="男",data_kyogisha!A8,"")</f>
        <v/>
      </c>
      <c r="AF16" s="6" t="str">
        <f t="shared" si="5"/>
        <v/>
      </c>
      <c r="AG16" s="6" t="str">
        <f t="shared" si="6"/>
        <v/>
      </c>
      <c r="AH16" s="6" t="str">
        <f t="shared" si="7"/>
        <v/>
      </c>
      <c r="AI16" s="6" t="str">
        <f t="shared" si="8"/>
        <v/>
      </c>
      <c r="AJ16" s="6" t="str">
        <f t="shared" si="9"/>
        <v/>
      </c>
      <c r="AK16" s="6" t="str">
        <f>IF(G16="女",data_kyogisha!A8,"")</f>
        <v/>
      </c>
      <c r="AL16" s="2">
        <f t="shared" si="11"/>
        <v>0</v>
      </c>
      <c r="AM16" s="2" t="str">
        <f t="shared" si="10"/>
        <v/>
      </c>
      <c r="AN16" s="2">
        <f t="shared" si="12"/>
        <v>0</v>
      </c>
      <c r="AO16" s="2" t="str">
        <f t="shared" si="13"/>
        <v/>
      </c>
      <c r="AP16" s="2">
        <f t="shared" si="14"/>
        <v>0</v>
      </c>
      <c r="AQ16" s="2" t="str">
        <f t="shared" si="15"/>
        <v/>
      </c>
      <c r="AR16" s="2">
        <f t="shared" si="16"/>
        <v>0</v>
      </c>
      <c r="AS16" s="2" t="str">
        <f t="shared" si="17"/>
        <v/>
      </c>
    </row>
    <row r="17" spans="1:45">
      <c r="A17" s="32">
        <v>8</v>
      </c>
      <c r="B17" s="225"/>
      <c r="C17" s="56"/>
      <c r="D17" s="56"/>
      <c r="E17" s="56"/>
      <c r="F17" s="205"/>
      <c r="G17" s="56"/>
      <c r="H17" s="57"/>
      <c r="I17" s="58"/>
      <c r="J17" s="271"/>
      <c r="K17" s="271"/>
      <c r="L17" s="56"/>
      <c r="M17" s="271"/>
      <c r="N17" s="274"/>
      <c r="O17" s="229"/>
      <c r="P17" s="59"/>
      <c r="Q17" s="59"/>
      <c r="R17" s="377"/>
      <c r="S17" s="377"/>
      <c r="W17" s="70" t="str">
        <f>IF(種目情報!A10="","",種目情報!A10)</f>
        <v>ABC男子円盤投(1.500kg)</v>
      </c>
      <c r="X17" s="71" t="str">
        <f>IF(種目情報!E10="","",種目情報!E10)</f>
        <v>A女子砲丸投(4.000kg)</v>
      </c>
      <c r="Z17" s="6" t="str">
        <f t="shared" si="0"/>
        <v/>
      </c>
      <c r="AA17" s="6" t="str">
        <f t="shared" si="1"/>
        <v/>
      </c>
      <c r="AB17" s="6" t="str">
        <f t="shared" si="2"/>
        <v/>
      </c>
      <c r="AC17" s="6" t="str">
        <f t="shared" si="3"/>
        <v/>
      </c>
      <c r="AD17" s="6" t="str">
        <f t="shared" si="4"/>
        <v/>
      </c>
      <c r="AE17" s="11" t="str">
        <f>IF(G17="男",data_kyogisha!A9,"")</f>
        <v/>
      </c>
      <c r="AF17" s="6" t="str">
        <f t="shared" si="5"/>
        <v/>
      </c>
      <c r="AG17" s="6" t="str">
        <f t="shared" si="6"/>
        <v/>
      </c>
      <c r="AH17" s="6" t="str">
        <f t="shared" si="7"/>
        <v/>
      </c>
      <c r="AI17" s="6" t="str">
        <f t="shared" si="8"/>
        <v/>
      </c>
      <c r="AJ17" s="6" t="str">
        <f t="shared" si="9"/>
        <v/>
      </c>
      <c r="AK17" s="6" t="str">
        <f>IF(G17="女",data_kyogisha!A9,"")</f>
        <v/>
      </c>
      <c r="AL17" s="2">
        <f t="shared" si="11"/>
        <v>0</v>
      </c>
      <c r="AM17" s="2" t="str">
        <f t="shared" si="10"/>
        <v/>
      </c>
      <c r="AN17" s="2">
        <f t="shared" si="12"/>
        <v>0</v>
      </c>
      <c r="AO17" s="2" t="str">
        <f t="shared" si="13"/>
        <v/>
      </c>
      <c r="AP17" s="2">
        <f t="shared" si="14"/>
        <v>0</v>
      </c>
      <c r="AQ17" s="2" t="str">
        <f t="shared" si="15"/>
        <v/>
      </c>
      <c r="AR17" s="2">
        <f t="shared" si="16"/>
        <v>0</v>
      </c>
      <c r="AS17" s="2" t="str">
        <f t="shared" si="17"/>
        <v/>
      </c>
    </row>
    <row r="18" spans="1:45">
      <c r="A18" s="32">
        <v>9</v>
      </c>
      <c r="B18" s="225"/>
      <c r="C18" s="56"/>
      <c r="D18" s="56"/>
      <c r="E18" s="56"/>
      <c r="F18" s="205"/>
      <c r="G18" s="56"/>
      <c r="H18" s="57"/>
      <c r="I18" s="58"/>
      <c r="J18" s="271"/>
      <c r="K18" s="271"/>
      <c r="L18" s="56"/>
      <c r="M18" s="271"/>
      <c r="N18" s="274"/>
      <c r="O18" s="229"/>
      <c r="P18" s="59"/>
      <c r="Q18" s="59"/>
      <c r="R18" s="377"/>
      <c r="S18" s="377"/>
      <c r="W18" s="70" t="str">
        <f>IF(種目情報!A11="","",種目情報!A11)</f>
        <v>BC男子砲丸投(4.000kg)</v>
      </c>
      <c r="X18" s="71"/>
      <c r="Z18" s="6" t="str">
        <f t="shared" si="0"/>
        <v/>
      </c>
      <c r="AA18" s="6" t="str">
        <f t="shared" si="1"/>
        <v/>
      </c>
      <c r="AB18" s="6" t="str">
        <f t="shared" si="2"/>
        <v/>
      </c>
      <c r="AC18" s="6" t="str">
        <f t="shared" si="3"/>
        <v/>
      </c>
      <c r="AD18" s="6" t="str">
        <f t="shared" si="4"/>
        <v/>
      </c>
      <c r="AE18" s="11" t="str">
        <f>IF(G18="男",data_kyogisha!A10,"")</f>
        <v/>
      </c>
      <c r="AF18" s="6" t="str">
        <f t="shared" si="5"/>
        <v/>
      </c>
      <c r="AG18" s="6" t="str">
        <f t="shared" si="6"/>
        <v/>
      </c>
      <c r="AH18" s="6" t="str">
        <f t="shared" si="7"/>
        <v/>
      </c>
      <c r="AI18" s="6" t="str">
        <f t="shared" si="8"/>
        <v/>
      </c>
      <c r="AJ18" s="6" t="str">
        <f t="shared" si="9"/>
        <v/>
      </c>
      <c r="AK18" s="6" t="str">
        <f>IF(G18="女",data_kyogisha!A10,"")</f>
        <v/>
      </c>
      <c r="AL18" s="2">
        <f t="shared" si="11"/>
        <v>0</v>
      </c>
      <c r="AM18" s="2" t="str">
        <f t="shared" si="10"/>
        <v/>
      </c>
      <c r="AN18" s="2">
        <f t="shared" si="12"/>
        <v>0</v>
      </c>
      <c r="AO18" s="2" t="str">
        <f t="shared" si="13"/>
        <v/>
      </c>
      <c r="AP18" s="2">
        <f t="shared" si="14"/>
        <v>0</v>
      </c>
      <c r="AQ18" s="2" t="str">
        <f t="shared" si="15"/>
        <v/>
      </c>
      <c r="AR18" s="2">
        <f t="shared" si="16"/>
        <v>0</v>
      </c>
      <c r="AS18" s="2" t="str">
        <f t="shared" si="17"/>
        <v/>
      </c>
    </row>
    <row r="19" spans="1:45">
      <c r="A19" s="32">
        <v>10</v>
      </c>
      <c r="B19" s="225"/>
      <c r="C19" s="56"/>
      <c r="D19" s="56"/>
      <c r="E19" s="56"/>
      <c r="F19" s="205"/>
      <c r="G19" s="56"/>
      <c r="H19" s="57"/>
      <c r="I19" s="58"/>
      <c r="J19" s="271"/>
      <c r="K19" s="271"/>
      <c r="L19" s="56"/>
      <c r="M19" s="271"/>
      <c r="N19" s="274"/>
      <c r="O19" s="229"/>
      <c r="P19" s="59"/>
      <c r="Q19" s="59"/>
      <c r="R19" s="377"/>
      <c r="S19" s="377"/>
      <c r="W19" s="70"/>
      <c r="X19" s="71"/>
      <c r="Z19" s="6" t="str">
        <f t="shared" si="0"/>
        <v/>
      </c>
      <c r="AA19" s="6" t="str">
        <f t="shared" si="1"/>
        <v/>
      </c>
      <c r="AB19" s="6" t="str">
        <f t="shared" si="2"/>
        <v/>
      </c>
      <c r="AC19" s="6" t="str">
        <f t="shared" si="3"/>
        <v/>
      </c>
      <c r="AD19" s="6" t="str">
        <f t="shared" si="4"/>
        <v/>
      </c>
      <c r="AE19" s="11" t="str">
        <f>IF(G19="男",data_kyogisha!A11,"")</f>
        <v/>
      </c>
      <c r="AF19" s="6" t="str">
        <f t="shared" si="5"/>
        <v/>
      </c>
      <c r="AG19" s="6" t="str">
        <f t="shared" si="6"/>
        <v/>
      </c>
      <c r="AH19" s="6" t="str">
        <f t="shared" si="7"/>
        <v/>
      </c>
      <c r="AI19" s="6" t="str">
        <f t="shared" si="8"/>
        <v/>
      </c>
      <c r="AJ19" s="6" t="str">
        <f t="shared" si="9"/>
        <v/>
      </c>
      <c r="AK19" s="6" t="str">
        <f>IF(G19="女",data_kyogisha!A11,"")</f>
        <v/>
      </c>
      <c r="AL19" s="2">
        <f t="shared" si="11"/>
        <v>0</v>
      </c>
      <c r="AM19" s="2" t="str">
        <f t="shared" si="10"/>
        <v/>
      </c>
      <c r="AN19" s="2">
        <f t="shared" si="12"/>
        <v>0</v>
      </c>
      <c r="AO19" s="2" t="str">
        <f t="shared" si="13"/>
        <v/>
      </c>
      <c r="AP19" s="2">
        <f t="shared" si="14"/>
        <v>0</v>
      </c>
      <c r="AQ19" s="2" t="str">
        <f t="shared" si="15"/>
        <v/>
      </c>
      <c r="AR19" s="2">
        <f t="shared" si="16"/>
        <v>0</v>
      </c>
      <c r="AS19" s="2" t="str">
        <f t="shared" si="17"/>
        <v/>
      </c>
    </row>
    <row r="20" spans="1:45">
      <c r="A20" s="32">
        <v>11</v>
      </c>
      <c r="B20" s="225"/>
      <c r="C20" s="56"/>
      <c r="D20" s="56"/>
      <c r="E20" s="56"/>
      <c r="F20" s="205"/>
      <c r="G20" s="56"/>
      <c r="H20" s="57"/>
      <c r="I20" s="58"/>
      <c r="J20" s="271"/>
      <c r="K20" s="271"/>
      <c r="L20" s="56"/>
      <c r="M20" s="271"/>
      <c r="N20" s="274"/>
      <c r="O20" s="229"/>
      <c r="P20" s="59"/>
      <c r="Q20" s="59"/>
      <c r="R20" s="377"/>
      <c r="S20" s="377"/>
      <c r="W20" s="70"/>
      <c r="X20" s="71"/>
      <c r="Z20" s="6" t="str">
        <f t="shared" si="0"/>
        <v/>
      </c>
      <c r="AA20" s="6" t="str">
        <f t="shared" si="1"/>
        <v/>
      </c>
      <c r="AB20" s="6" t="str">
        <f t="shared" si="2"/>
        <v/>
      </c>
      <c r="AC20" s="6" t="str">
        <f t="shared" si="3"/>
        <v/>
      </c>
      <c r="AD20" s="6" t="str">
        <f t="shared" si="4"/>
        <v/>
      </c>
      <c r="AE20" s="11" t="str">
        <f>IF(G20="男",data_kyogisha!A12,"")</f>
        <v/>
      </c>
      <c r="AF20" s="6" t="str">
        <f t="shared" si="5"/>
        <v/>
      </c>
      <c r="AG20" s="6" t="str">
        <f t="shared" si="6"/>
        <v/>
      </c>
      <c r="AH20" s="6" t="str">
        <f t="shared" si="7"/>
        <v/>
      </c>
      <c r="AI20" s="6" t="str">
        <f t="shared" si="8"/>
        <v/>
      </c>
      <c r="AJ20" s="6" t="str">
        <f t="shared" si="9"/>
        <v/>
      </c>
      <c r="AK20" s="6" t="str">
        <f>IF(G20="女",data_kyogisha!A12,"")</f>
        <v/>
      </c>
      <c r="AL20" s="2">
        <f t="shared" si="11"/>
        <v>0</v>
      </c>
      <c r="AM20" s="2" t="str">
        <f t="shared" si="10"/>
        <v/>
      </c>
      <c r="AN20" s="2">
        <f t="shared" si="12"/>
        <v>0</v>
      </c>
      <c r="AO20" s="2" t="str">
        <f t="shared" si="13"/>
        <v/>
      </c>
      <c r="AP20" s="2">
        <f t="shared" ref="AP20:AP49" si="18">IF(AND(G20="女",P20="○"),AP19+1,AP19)</f>
        <v>0</v>
      </c>
      <c r="AQ20" s="2" t="str">
        <f t="shared" ref="AQ20:AQ49" si="19">IF(AND(G20="女",P20="○"),C20,"")</f>
        <v/>
      </c>
      <c r="AR20" s="2">
        <f t="shared" si="16"/>
        <v>0</v>
      </c>
      <c r="AS20" s="2" t="str">
        <f t="shared" si="17"/>
        <v/>
      </c>
    </row>
    <row r="21" spans="1:45">
      <c r="A21" s="32">
        <v>12</v>
      </c>
      <c r="B21" s="225"/>
      <c r="C21" s="56"/>
      <c r="D21" s="56"/>
      <c r="E21" s="56"/>
      <c r="F21" s="205"/>
      <c r="G21" s="56"/>
      <c r="H21" s="57"/>
      <c r="I21" s="58"/>
      <c r="J21" s="271"/>
      <c r="K21" s="271"/>
      <c r="L21" s="56"/>
      <c r="M21" s="271"/>
      <c r="N21" s="274"/>
      <c r="O21" s="229"/>
      <c r="P21" s="59"/>
      <c r="Q21" s="59"/>
      <c r="R21" s="377"/>
      <c r="S21" s="377"/>
      <c r="W21" s="70"/>
      <c r="X21" s="71"/>
      <c r="Z21" s="6" t="str">
        <f t="shared" si="0"/>
        <v/>
      </c>
      <c r="AA21" s="6" t="str">
        <f t="shared" si="1"/>
        <v/>
      </c>
      <c r="AB21" s="6" t="str">
        <f t="shared" si="2"/>
        <v/>
      </c>
      <c r="AC21" s="6" t="str">
        <f t="shared" si="3"/>
        <v/>
      </c>
      <c r="AD21" s="6" t="str">
        <f t="shared" si="4"/>
        <v/>
      </c>
      <c r="AE21" s="11" t="str">
        <f>IF(G21="男",data_kyogisha!A13,"")</f>
        <v/>
      </c>
      <c r="AF21" s="6" t="str">
        <f t="shared" si="5"/>
        <v/>
      </c>
      <c r="AG21" s="6" t="str">
        <f t="shared" si="6"/>
        <v/>
      </c>
      <c r="AH21" s="6" t="str">
        <f t="shared" si="7"/>
        <v/>
      </c>
      <c r="AI21" s="6" t="str">
        <f t="shared" si="8"/>
        <v/>
      </c>
      <c r="AJ21" s="6" t="str">
        <f t="shared" si="9"/>
        <v/>
      </c>
      <c r="AK21" s="6" t="str">
        <f>IF(G21="女",data_kyogisha!A13,"")</f>
        <v/>
      </c>
      <c r="AL21" s="2">
        <f t="shared" si="11"/>
        <v>0</v>
      </c>
      <c r="AM21" s="2" t="str">
        <f t="shared" si="10"/>
        <v/>
      </c>
      <c r="AN21" s="2">
        <f t="shared" si="12"/>
        <v>0</v>
      </c>
      <c r="AO21" s="2" t="str">
        <f t="shared" si="13"/>
        <v/>
      </c>
      <c r="AP21" s="2">
        <f t="shared" si="18"/>
        <v>0</v>
      </c>
      <c r="AQ21" s="2" t="str">
        <f t="shared" si="19"/>
        <v/>
      </c>
      <c r="AR21" s="2">
        <f t="shared" si="16"/>
        <v>0</v>
      </c>
      <c r="AS21" s="2" t="str">
        <f t="shared" si="17"/>
        <v/>
      </c>
    </row>
    <row r="22" spans="1:45">
      <c r="A22" s="32">
        <v>13</v>
      </c>
      <c r="B22" s="225"/>
      <c r="C22" s="56"/>
      <c r="D22" s="56"/>
      <c r="E22" s="56"/>
      <c r="F22" s="205"/>
      <c r="G22" s="56"/>
      <c r="H22" s="57"/>
      <c r="I22" s="58"/>
      <c r="J22" s="271"/>
      <c r="K22" s="271"/>
      <c r="L22" s="56"/>
      <c r="M22" s="271"/>
      <c r="N22" s="274"/>
      <c r="O22" s="229"/>
      <c r="P22" s="59"/>
      <c r="Q22" s="59"/>
      <c r="R22" s="377"/>
      <c r="S22" s="377"/>
      <c r="W22" s="70"/>
      <c r="X22" s="71"/>
      <c r="Z22" s="6" t="str">
        <f t="shared" si="0"/>
        <v/>
      </c>
      <c r="AA22" s="6" t="str">
        <f t="shared" si="1"/>
        <v/>
      </c>
      <c r="AB22" s="6" t="str">
        <f t="shared" si="2"/>
        <v/>
      </c>
      <c r="AC22" s="6" t="str">
        <f t="shared" si="3"/>
        <v/>
      </c>
      <c r="AD22" s="6" t="str">
        <f t="shared" si="4"/>
        <v/>
      </c>
      <c r="AE22" s="11" t="str">
        <f>IF(G22="男",data_kyogisha!A14,"")</f>
        <v/>
      </c>
      <c r="AF22" s="6" t="str">
        <f t="shared" si="5"/>
        <v/>
      </c>
      <c r="AG22" s="6" t="str">
        <f t="shared" si="6"/>
        <v/>
      </c>
      <c r="AH22" s="6" t="str">
        <f t="shared" si="7"/>
        <v/>
      </c>
      <c r="AI22" s="6" t="str">
        <f t="shared" si="8"/>
        <v/>
      </c>
      <c r="AJ22" s="6" t="str">
        <f t="shared" si="9"/>
        <v/>
      </c>
      <c r="AK22" s="6" t="str">
        <f>IF(G22="女",data_kyogisha!A14,"")</f>
        <v/>
      </c>
      <c r="AL22" s="2">
        <f t="shared" si="11"/>
        <v>0</v>
      </c>
      <c r="AM22" s="2" t="str">
        <f t="shared" si="10"/>
        <v/>
      </c>
      <c r="AN22" s="2">
        <f t="shared" si="12"/>
        <v>0</v>
      </c>
      <c r="AO22" s="2" t="str">
        <f t="shared" si="13"/>
        <v/>
      </c>
      <c r="AP22" s="2">
        <f t="shared" si="18"/>
        <v>0</v>
      </c>
      <c r="AQ22" s="2" t="str">
        <f t="shared" si="19"/>
        <v/>
      </c>
      <c r="AR22" s="2">
        <f t="shared" si="16"/>
        <v>0</v>
      </c>
      <c r="AS22" s="2" t="str">
        <f t="shared" si="17"/>
        <v/>
      </c>
    </row>
    <row r="23" spans="1:45">
      <c r="A23" s="32">
        <v>14</v>
      </c>
      <c r="B23" s="225"/>
      <c r="C23" s="56"/>
      <c r="D23" s="56"/>
      <c r="E23" s="56"/>
      <c r="F23" s="205"/>
      <c r="G23" s="56"/>
      <c r="H23" s="57"/>
      <c r="I23" s="58"/>
      <c r="J23" s="271"/>
      <c r="K23" s="271"/>
      <c r="L23" s="56"/>
      <c r="M23" s="271"/>
      <c r="N23" s="274"/>
      <c r="O23" s="229"/>
      <c r="P23" s="59"/>
      <c r="Q23" s="59"/>
      <c r="R23" s="377"/>
      <c r="S23" s="377"/>
      <c r="W23" s="70"/>
      <c r="X23" s="71"/>
      <c r="Z23" s="6" t="str">
        <f t="shared" si="0"/>
        <v/>
      </c>
      <c r="AA23" s="6" t="str">
        <f t="shared" si="1"/>
        <v/>
      </c>
      <c r="AB23" s="6" t="str">
        <f t="shared" si="2"/>
        <v/>
      </c>
      <c r="AC23" s="6" t="str">
        <f t="shared" si="3"/>
        <v/>
      </c>
      <c r="AD23" s="6" t="str">
        <f t="shared" si="4"/>
        <v/>
      </c>
      <c r="AE23" s="11" t="str">
        <f>IF(G23="男",data_kyogisha!A15,"")</f>
        <v/>
      </c>
      <c r="AF23" s="6" t="str">
        <f t="shared" si="5"/>
        <v/>
      </c>
      <c r="AG23" s="6" t="str">
        <f t="shared" si="6"/>
        <v/>
      </c>
      <c r="AH23" s="6" t="str">
        <f t="shared" si="7"/>
        <v/>
      </c>
      <c r="AI23" s="6" t="str">
        <f t="shared" si="8"/>
        <v/>
      </c>
      <c r="AJ23" s="6" t="str">
        <f t="shared" si="9"/>
        <v/>
      </c>
      <c r="AK23" s="6" t="str">
        <f>IF(G23="女",data_kyogisha!A15,"")</f>
        <v/>
      </c>
      <c r="AL23" s="2">
        <f t="shared" si="11"/>
        <v>0</v>
      </c>
      <c r="AM23" s="2" t="str">
        <f t="shared" si="10"/>
        <v/>
      </c>
      <c r="AN23" s="2">
        <f t="shared" si="12"/>
        <v>0</v>
      </c>
      <c r="AO23" s="2" t="str">
        <f t="shared" si="13"/>
        <v/>
      </c>
      <c r="AP23" s="2">
        <f t="shared" si="18"/>
        <v>0</v>
      </c>
      <c r="AQ23" s="2" t="str">
        <f t="shared" si="19"/>
        <v/>
      </c>
      <c r="AR23" s="2">
        <f t="shared" si="16"/>
        <v>0</v>
      </c>
      <c r="AS23" s="2" t="str">
        <f t="shared" si="17"/>
        <v/>
      </c>
    </row>
    <row r="24" spans="1:45">
      <c r="A24" s="32">
        <v>15</v>
      </c>
      <c r="B24" s="225"/>
      <c r="C24" s="56"/>
      <c r="D24" s="56"/>
      <c r="E24" s="56"/>
      <c r="F24" s="205"/>
      <c r="G24" s="56"/>
      <c r="H24" s="57"/>
      <c r="I24" s="58"/>
      <c r="J24" s="271"/>
      <c r="K24" s="271"/>
      <c r="L24" s="56"/>
      <c r="M24" s="271"/>
      <c r="N24" s="274"/>
      <c r="O24" s="229"/>
      <c r="P24" s="59"/>
      <c r="Q24" s="59"/>
      <c r="R24" s="377"/>
      <c r="S24" s="377"/>
      <c r="W24" s="70"/>
      <c r="X24" s="71"/>
      <c r="Z24" s="6" t="str">
        <f t="shared" si="0"/>
        <v/>
      </c>
      <c r="AA24" s="6" t="str">
        <f t="shared" si="1"/>
        <v/>
      </c>
      <c r="AB24" s="6" t="str">
        <f t="shared" si="2"/>
        <v/>
      </c>
      <c r="AC24" s="6" t="str">
        <f t="shared" si="3"/>
        <v/>
      </c>
      <c r="AD24" s="6" t="str">
        <f t="shared" si="4"/>
        <v/>
      </c>
      <c r="AE24" s="11" t="str">
        <f>IF(G24="男",data_kyogisha!A16,"")</f>
        <v/>
      </c>
      <c r="AF24" s="6" t="str">
        <f t="shared" si="5"/>
        <v/>
      </c>
      <c r="AG24" s="6" t="str">
        <f t="shared" si="6"/>
        <v/>
      </c>
      <c r="AH24" s="6" t="str">
        <f t="shared" si="7"/>
        <v/>
      </c>
      <c r="AI24" s="6" t="str">
        <f t="shared" si="8"/>
        <v/>
      </c>
      <c r="AJ24" s="6" t="str">
        <f t="shared" si="9"/>
        <v/>
      </c>
      <c r="AK24" s="6" t="str">
        <f>IF(G24="女",data_kyogisha!A16,"")</f>
        <v/>
      </c>
      <c r="AL24" s="2">
        <f t="shared" si="11"/>
        <v>0</v>
      </c>
      <c r="AM24" s="2" t="str">
        <f t="shared" si="10"/>
        <v/>
      </c>
      <c r="AN24" s="2">
        <f t="shared" si="12"/>
        <v>0</v>
      </c>
      <c r="AO24" s="2" t="str">
        <f t="shared" si="13"/>
        <v/>
      </c>
      <c r="AP24" s="2">
        <f t="shared" si="18"/>
        <v>0</v>
      </c>
      <c r="AQ24" s="2" t="str">
        <f t="shared" si="19"/>
        <v/>
      </c>
      <c r="AR24" s="2">
        <f t="shared" si="16"/>
        <v>0</v>
      </c>
      <c r="AS24" s="2" t="str">
        <f t="shared" si="17"/>
        <v/>
      </c>
    </row>
    <row r="25" spans="1:45">
      <c r="A25" s="32">
        <v>16</v>
      </c>
      <c r="B25" s="225"/>
      <c r="C25" s="56"/>
      <c r="D25" s="56"/>
      <c r="E25" s="56"/>
      <c r="F25" s="205"/>
      <c r="G25" s="56"/>
      <c r="H25" s="57"/>
      <c r="I25" s="58"/>
      <c r="J25" s="271"/>
      <c r="K25" s="271"/>
      <c r="L25" s="56"/>
      <c r="M25" s="271"/>
      <c r="N25" s="274"/>
      <c r="O25" s="229"/>
      <c r="P25" s="59"/>
      <c r="Q25" s="59"/>
      <c r="R25" s="377"/>
      <c r="S25" s="377"/>
      <c r="W25" s="70"/>
      <c r="X25" s="71"/>
      <c r="Z25" s="6" t="str">
        <f t="shared" si="0"/>
        <v/>
      </c>
      <c r="AA25" s="6" t="str">
        <f t="shared" si="1"/>
        <v/>
      </c>
      <c r="AB25" s="6" t="str">
        <f t="shared" si="2"/>
        <v/>
      </c>
      <c r="AC25" s="6" t="str">
        <f t="shared" si="3"/>
        <v/>
      </c>
      <c r="AD25" s="6" t="str">
        <f t="shared" si="4"/>
        <v/>
      </c>
      <c r="AE25" s="11" t="str">
        <f>IF(G25="男",data_kyogisha!A17,"")</f>
        <v/>
      </c>
      <c r="AF25" s="6" t="str">
        <f t="shared" si="5"/>
        <v/>
      </c>
      <c r="AG25" s="6" t="str">
        <f t="shared" si="6"/>
        <v/>
      </c>
      <c r="AH25" s="6" t="str">
        <f t="shared" si="7"/>
        <v/>
      </c>
      <c r="AI25" s="6" t="str">
        <f t="shared" si="8"/>
        <v/>
      </c>
      <c r="AJ25" s="6" t="str">
        <f t="shared" si="9"/>
        <v/>
      </c>
      <c r="AK25" s="6" t="str">
        <f>IF(G25="女",data_kyogisha!A17,"")</f>
        <v/>
      </c>
      <c r="AL25" s="2">
        <f t="shared" si="11"/>
        <v>0</v>
      </c>
      <c r="AM25" s="2" t="str">
        <f t="shared" si="10"/>
        <v/>
      </c>
      <c r="AN25" s="2">
        <f t="shared" si="12"/>
        <v>0</v>
      </c>
      <c r="AO25" s="2" t="str">
        <f t="shared" si="13"/>
        <v/>
      </c>
      <c r="AP25" s="2">
        <f t="shared" si="18"/>
        <v>0</v>
      </c>
      <c r="AQ25" s="2" t="str">
        <f t="shared" si="19"/>
        <v/>
      </c>
      <c r="AR25" s="2">
        <f t="shared" si="16"/>
        <v>0</v>
      </c>
      <c r="AS25" s="2" t="str">
        <f t="shared" si="17"/>
        <v/>
      </c>
    </row>
    <row r="26" spans="1:45">
      <c r="A26" s="32">
        <v>17</v>
      </c>
      <c r="B26" s="225"/>
      <c r="C26" s="56"/>
      <c r="D26" s="56"/>
      <c r="E26" s="56"/>
      <c r="F26" s="205"/>
      <c r="G26" s="56"/>
      <c r="H26" s="57"/>
      <c r="I26" s="58"/>
      <c r="J26" s="271"/>
      <c r="K26" s="271"/>
      <c r="L26" s="56"/>
      <c r="M26" s="271"/>
      <c r="N26" s="274"/>
      <c r="O26" s="229"/>
      <c r="P26" s="59"/>
      <c r="Q26" s="59"/>
      <c r="R26" s="377"/>
      <c r="S26" s="377"/>
      <c r="W26" s="70"/>
      <c r="X26" s="71"/>
      <c r="Z26" s="6" t="str">
        <f t="shared" si="0"/>
        <v/>
      </c>
      <c r="AA26" s="6" t="str">
        <f t="shared" si="1"/>
        <v/>
      </c>
      <c r="AB26" s="6" t="str">
        <f t="shared" si="2"/>
        <v/>
      </c>
      <c r="AC26" s="6" t="str">
        <f t="shared" si="3"/>
        <v/>
      </c>
      <c r="AD26" s="6" t="str">
        <f t="shared" si="4"/>
        <v/>
      </c>
      <c r="AE26" s="11" t="str">
        <f>IF(G26="男",data_kyogisha!A18,"")</f>
        <v/>
      </c>
      <c r="AF26" s="6" t="str">
        <f t="shared" si="5"/>
        <v/>
      </c>
      <c r="AG26" s="6" t="str">
        <f t="shared" si="6"/>
        <v/>
      </c>
      <c r="AH26" s="6" t="str">
        <f t="shared" si="7"/>
        <v/>
      </c>
      <c r="AI26" s="6" t="str">
        <f t="shared" si="8"/>
        <v/>
      </c>
      <c r="AJ26" s="6" t="str">
        <f t="shared" si="9"/>
        <v/>
      </c>
      <c r="AK26" s="6" t="str">
        <f>IF(G26="女",data_kyogisha!A18,"")</f>
        <v/>
      </c>
      <c r="AL26" s="2">
        <f t="shared" si="11"/>
        <v>0</v>
      </c>
      <c r="AM26" s="2" t="str">
        <f t="shared" si="10"/>
        <v/>
      </c>
      <c r="AN26" s="2">
        <f t="shared" si="12"/>
        <v>0</v>
      </c>
      <c r="AO26" s="2" t="str">
        <f t="shared" si="13"/>
        <v/>
      </c>
      <c r="AP26" s="2">
        <f t="shared" si="18"/>
        <v>0</v>
      </c>
      <c r="AQ26" s="2" t="str">
        <f t="shared" si="19"/>
        <v/>
      </c>
      <c r="AR26" s="2">
        <f t="shared" si="16"/>
        <v>0</v>
      </c>
      <c r="AS26" s="2" t="str">
        <f t="shared" si="17"/>
        <v/>
      </c>
    </row>
    <row r="27" spans="1:45">
      <c r="A27" s="32">
        <v>18</v>
      </c>
      <c r="B27" s="225"/>
      <c r="C27" s="56"/>
      <c r="D27" s="56"/>
      <c r="E27" s="56"/>
      <c r="F27" s="205"/>
      <c r="G27" s="56"/>
      <c r="H27" s="57"/>
      <c r="I27" s="58"/>
      <c r="J27" s="271"/>
      <c r="K27" s="271"/>
      <c r="L27" s="56"/>
      <c r="M27" s="271"/>
      <c r="N27" s="274"/>
      <c r="O27" s="229"/>
      <c r="P27" s="59"/>
      <c r="Q27" s="59"/>
      <c r="R27" s="377"/>
      <c r="S27" s="377"/>
      <c r="W27" s="70"/>
      <c r="X27" s="71"/>
      <c r="Z27" s="6" t="str">
        <f t="shared" si="0"/>
        <v/>
      </c>
      <c r="AA27" s="6" t="str">
        <f t="shared" si="1"/>
        <v/>
      </c>
      <c r="AB27" s="6" t="str">
        <f t="shared" si="2"/>
        <v/>
      </c>
      <c r="AC27" s="6" t="str">
        <f t="shared" si="3"/>
        <v/>
      </c>
      <c r="AD27" s="6" t="str">
        <f t="shared" si="4"/>
        <v/>
      </c>
      <c r="AE27" s="11" t="str">
        <f>IF(G27="男",data_kyogisha!A19,"")</f>
        <v/>
      </c>
      <c r="AF27" s="6" t="str">
        <f t="shared" si="5"/>
        <v/>
      </c>
      <c r="AG27" s="6" t="str">
        <f t="shared" si="6"/>
        <v/>
      </c>
      <c r="AH27" s="6" t="str">
        <f t="shared" si="7"/>
        <v/>
      </c>
      <c r="AI27" s="6" t="str">
        <f t="shared" si="8"/>
        <v/>
      </c>
      <c r="AJ27" s="6" t="str">
        <f t="shared" si="9"/>
        <v/>
      </c>
      <c r="AK27" s="6" t="str">
        <f>IF(G27="女",data_kyogisha!A19,"")</f>
        <v/>
      </c>
      <c r="AL27" s="2">
        <f t="shared" si="11"/>
        <v>0</v>
      </c>
      <c r="AM27" s="2" t="str">
        <f t="shared" si="10"/>
        <v/>
      </c>
      <c r="AN27" s="2">
        <f t="shared" si="12"/>
        <v>0</v>
      </c>
      <c r="AO27" s="2" t="str">
        <f t="shared" si="13"/>
        <v/>
      </c>
      <c r="AP27" s="2">
        <f t="shared" si="18"/>
        <v>0</v>
      </c>
      <c r="AQ27" s="2" t="str">
        <f t="shared" si="19"/>
        <v/>
      </c>
      <c r="AR27" s="2">
        <f t="shared" si="16"/>
        <v>0</v>
      </c>
      <c r="AS27" s="2" t="str">
        <f t="shared" si="17"/>
        <v/>
      </c>
    </row>
    <row r="28" spans="1:45">
      <c r="A28" s="32">
        <v>19</v>
      </c>
      <c r="B28" s="225"/>
      <c r="C28" s="56"/>
      <c r="D28" s="56"/>
      <c r="E28" s="56"/>
      <c r="F28" s="205"/>
      <c r="G28" s="56"/>
      <c r="H28" s="57"/>
      <c r="I28" s="58"/>
      <c r="J28" s="271"/>
      <c r="K28" s="271"/>
      <c r="L28" s="56"/>
      <c r="M28" s="271"/>
      <c r="N28" s="274"/>
      <c r="O28" s="229"/>
      <c r="P28" s="59"/>
      <c r="Q28" s="59"/>
      <c r="R28" s="377"/>
      <c r="S28" s="377"/>
      <c r="W28" s="70"/>
      <c r="X28" s="71"/>
      <c r="Z28" s="6" t="str">
        <f t="shared" si="0"/>
        <v/>
      </c>
      <c r="AA28" s="6" t="str">
        <f t="shared" si="1"/>
        <v/>
      </c>
      <c r="AB28" s="6" t="str">
        <f t="shared" si="2"/>
        <v/>
      </c>
      <c r="AC28" s="6" t="str">
        <f t="shared" si="3"/>
        <v/>
      </c>
      <c r="AD28" s="6" t="str">
        <f t="shared" si="4"/>
        <v/>
      </c>
      <c r="AE28" s="11" t="str">
        <f>IF(G28="男",data_kyogisha!A20,"")</f>
        <v/>
      </c>
      <c r="AF28" s="6" t="str">
        <f t="shared" si="5"/>
        <v/>
      </c>
      <c r="AG28" s="6" t="str">
        <f t="shared" si="6"/>
        <v/>
      </c>
      <c r="AH28" s="6" t="str">
        <f t="shared" si="7"/>
        <v/>
      </c>
      <c r="AI28" s="6" t="str">
        <f t="shared" si="8"/>
        <v/>
      </c>
      <c r="AJ28" s="6" t="str">
        <f t="shared" si="9"/>
        <v/>
      </c>
      <c r="AK28" s="6" t="str">
        <f>IF(G28="女",data_kyogisha!A20,"")</f>
        <v/>
      </c>
      <c r="AL28" s="2">
        <f t="shared" si="11"/>
        <v>0</v>
      </c>
      <c r="AM28" s="2" t="str">
        <f t="shared" si="10"/>
        <v/>
      </c>
      <c r="AN28" s="2">
        <f t="shared" si="12"/>
        <v>0</v>
      </c>
      <c r="AO28" s="2" t="str">
        <f t="shared" si="13"/>
        <v/>
      </c>
      <c r="AP28" s="2">
        <f t="shared" si="18"/>
        <v>0</v>
      </c>
      <c r="AQ28" s="2" t="str">
        <f t="shared" si="19"/>
        <v/>
      </c>
      <c r="AR28" s="2">
        <f t="shared" si="16"/>
        <v>0</v>
      </c>
      <c r="AS28" s="2" t="str">
        <f t="shared" si="17"/>
        <v/>
      </c>
    </row>
    <row r="29" spans="1:45">
      <c r="A29" s="32">
        <v>20</v>
      </c>
      <c r="B29" s="225"/>
      <c r="C29" s="56"/>
      <c r="D29" s="56"/>
      <c r="E29" s="56"/>
      <c r="F29" s="205"/>
      <c r="G29" s="56"/>
      <c r="H29" s="57"/>
      <c r="I29" s="58"/>
      <c r="J29" s="271"/>
      <c r="K29" s="271"/>
      <c r="L29" s="56"/>
      <c r="M29" s="271"/>
      <c r="N29" s="274"/>
      <c r="O29" s="229"/>
      <c r="P29" s="59"/>
      <c r="Q29" s="59"/>
      <c r="R29" s="377"/>
      <c r="S29" s="377"/>
      <c r="W29" s="70"/>
      <c r="X29" s="71"/>
      <c r="Z29" s="6" t="str">
        <f t="shared" si="0"/>
        <v/>
      </c>
      <c r="AA29" s="6" t="str">
        <f t="shared" si="1"/>
        <v/>
      </c>
      <c r="AB29" s="6" t="str">
        <f t="shared" si="2"/>
        <v/>
      </c>
      <c r="AC29" s="6" t="str">
        <f t="shared" si="3"/>
        <v/>
      </c>
      <c r="AD29" s="6" t="str">
        <f t="shared" si="4"/>
        <v/>
      </c>
      <c r="AE29" s="11" t="str">
        <f>IF(G29="男",data_kyogisha!A21,"")</f>
        <v/>
      </c>
      <c r="AF29" s="6" t="str">
        <f t="shared" si="5"/>
        <v/>
      </c>
      <c r="AG29" s="6" t="str">
        <f t="shared" si="6"/>
        <v/>
      </c>
      <c r="AH29" s="6" t="str">
        <f t="shared" si="7"/>
        <v/>
      </c>
      <c r="AI29" s="6" t="str">
        <f t="shared" si="8"/>
        <v/>
      </c>
      <c r="AJ29" s="6" t="str">
        <f t="shared" si="9"/>
        <v/>
      </c>
      <c r="AK29" s="6" t="str">
        <f>IF(G29="女",data_kyogisha!A21,"")</f>
        <v/>
      </c>
      <c r="AL29" s="2">
        <f t="shared" si="11"/>
        <v>0</v>
      </c>
      <c r="AM29" s="2" t="str">
        <f t="shared" si="10"/>
        <v/>
      </c>
      <c r="AN29" s="2">
        <f t="shared" si="12"/>
        <v>0</v>
      </c>
      <c r="AO29" s="2" t="str">
        <f t="shared" si="13"/>
        <v/>
      </c>
      <c r="AP29" s="2">
        <f t="shared" si="18"/>
        <v>0</v>
      </c>
      <c r="AQ29" s="2" t="str">
        <f t="shared" si="19"/>
        <v/>
      </c>
      <c r="AR29" s="2">
        <f t="shared" si="16"/>
        <v>0</v>
      </c>
      <c r="AS29" s="2" t="str">
        <f t="shared" si="17"/>
        <v/>
      </c>
    </row>
    <row r="30" spans="1:45">
      <c r="A30" s="32">
        <v>21</v>
      </c>
      <c r="B30" s="225"/>
      <c r="C30" s="56"/>
      <c r="D30" s="56"/>
      <c r="E30" s="56"/>
      <c r="F30" s="205"/>
      <c r="G30" s="56"/>
      <c r="H30" s="57"/>
      <c r="I30" s="58"/>
      <c r="J30" s="271"/>
      <c r="K30" s="271"/>
      <c r="L30" s="56"/>
      <c r="M30" s="271"/>
      <c r="N30" s="274"/>
      <c r="O30" s="229"/>
      <c r="P30" s="59"/>
      <c r="Q30" s="59"/>
      <c r="R30" s="377"/>
      <c r="S30" s="377"/>
      <c r="W30" s="70"/>
      <c r="X30" s="71"/>
      <c r="Z30" s="6" t="str">
        <f t="shared" si="0"/>
        <v/>
      </c>
      <c r="AA30" s="6" t="str">
        <f t="shared" si="1"/>
        <v/>
      </c>
      <c r="AB30" s="6" t="str">
        <f t="shared" si="2"/>
        <v/>
      </c>
      <c r="AC30" s="6" t="str">
        <f t="shared" si="3"/>
        <v/>
      </c>
      <c r="AD30" s="6" t="str">
        <f t="shared" si="4"/>
        <v/>
      </c>
      <c r="AE30" s="11" t="str">
        <f>IF(G30="男",data_kyogisha!A22,"")</f>
        <v/>
      </c>
      <c r="AF30" s="6" t="str">
        <f t="shared" si="5"/>
        <v/>
      </c>
      <c r="AG30" s="6" t="str">
        <f t="shared" si="6"/>
        <v/>
      </c>
      <c r="AH30" s="6" t="str">
        <f t="shared" si="7"/>
        <v/>
      </c>
      <c r="AI30" s="6" t="str">
        <f t="shared" si="8"/>
        <v/>
      </c>
      <c r="AJ30" s="6" t="str">
        <f t="shared" si="9"/>
        <v/>
      </c>
      <c r="AK30" s="6" t="str">
        <f>IF(G30="女",data_kyogisha!A22,"")</f>
        <v/>
      </c>
      <c r="AL30" s="2">
        <f t="shared" si="11"/>
        <v>0</v>
      </c>
      <c r="AM30" s="2" t="str">
        <f t="shared" si="10"/>
        <v/>
      </c>
      <c r="AN30" s="2">
        <f t="shared" si="12"/>
        <v>0</v>
      </c>
      <c r="AO30" s="2" t="str">
        <f t="shared" si="13"/>
        <v/>
      </c>
      <c r="AP30" s="2">
        <f t="shared" si="18"/>
        <v>0</v>
      </c>
      <c r="AQ30" s="2" t="str">
        <f t="shared" si="19"/>
        <v/>
      </c>
      <c r="AR30" s="2">
        <f t="shared" si="16"/>
        <v>0</v>
      </c>
      <c r="AS30" s="2" t="str">
        <f t="shared" si="17"/>
        <v/>
      </c>
    </row>
    <row r="31" spans="1:45">
      <c r="A31" s="32">
        <v>22</v>
      </c>
      <c r="B31" s="225"/>
      <c r="C31" s="56"/>
      <c r="D31" s="56"/>
      <c r="E31" s="56"/>
      <c r="F31" s="205"/>
      <c r="G31" s="56"/>
      <c r="H31" s="57"/>
      <c r="I31" s="58"/>
      <c r="J31" s="271"/>
      <c r="K31" s="271"/>
      <c r="L31" s="56"/>
      <c r="M31" s="271"/>
      <c r="N31" s="274"/>
      <c r="O31" s="229"/>
      <c r="P31" s="59"/>
      <c r="Q31" s="59"/>
      <c r="R31" s="377"/>
      <c r="S31" s="377"/>
      <c r="W31" s="70"/>
      <c r="X31" s="71"/>
      <c r="Z31" s="6" t="str">
        <f t="shared" si="0"/>
        <v/>
      </c>
      <c r="AA31" s="6" t="str">
        <f t="shared" si="1"/>
        <v/>
      </c>
      <c r="AB31" s="6" t="str">
        <f t="shared" si="2"/>
        <v/>
      </c>
      <c r="AC31" s="6" t="str">
        <f t="shared" si="3"/>
        <v/>
      </c>
      <c r="AD31" s="6" t="str">
        <f t="shared" si="4"/>
        <v/>
      </c>
      <c r="AE31" s="11" t="str">
        <f>IF(G31="男",data_kyogisha!A23,"")</f>
        <v/>
      </c>
      <c r="AF31" s="6" t="str">
        <f t="shared" si="5"/>
        <v/>
      </c>
      <c r="AG31" s="6" t="str">
        <f t="shared" si="6"/>
        <v/>
      </c>
      <c r="AH31" s="6" t="str">
        <f t="shared" si="7"/>
        <v/>
      </c>
      <c r="AI31" s="6" t="str">
        <f t="shared" si="8"/>
        <v/>
      </c>
      <c r="AJ31" s="6" t="str">
        <f t="shared" si="9"/>
        <v/>
      </c>
      <c r="AK31" s="6" t="str">
        <f>IF(G31="女",data_kyogisha!A23,"")</f>
        <v/>
      </c>
      <c r="AL31" s="2">
        <f t="shared" si="11"/>
        <v>0</v>
      </c>
      <c r="AM31" s="2" t="str">
        <f t="shared" si="10"/>
        <v/>
      </c>
      <c r="AN31" s="2">
        <f t="shared" si="12"/>
        <v>0</v>
      </c>
      <c r="AO31" s="2" t="str">
        <f t="shared" si="13"/>
        <v/>
      </c>
      <c r="AP31" s="2">
        <f t="shared" si="18"/>
        <v>0</v>
      </c>
      <c r="AQ31" s="2" t="str">
        <f t="shared" si="19"/>
        <v/>
      </c>
      <c r="AR31" s="2">
        <f t="shared" si="16"/>
        <v>0</v>
      </c>
      <c r="AS31" s="2" t="str">
        <f t="shared" si="17"/>
        <v/>
      </c>
    </row>
    <row r="32" spans="1:45">
      <c r="A32" s="32">
        <v>23</v>
      </c>
      <c r="B32" s="225"/>
      <c r="C32" s="56"/>
      <c r="D32" s="56"/>
      <c r="E32" s="56"/>
      <c r="F32" s="205"/>
      <c r="G32" s="56"/>
      <c r="H32" s="57"/>
      <c r="I32" s="58"/>
      <c r="J32" s="271"/>
      <c r="K32" s="271"/>
      <c r="L32" s="56"/>
      <c r="M32" s="271"/>
      <c r="N32" s="274"/>
      <c r="O32" s="229"/>
      <c r="P32" s="59"/>
      <c r="Q32" s="59"/>
      <c r="R32" s="377"/>
      <c r="S32" s="377"/>
      <c r="W32" s="70"/>
      <c r="X32" s="71"/>
      <c r="Z32" s="6" t="str">
        <f t="shared" si="0"/>
        <v/>
      </c>
      <c r="AA32" s="6" t="str">
        <f t="shared" si="1"/>
        <v/>
      </c>
      <c r="AB32" s="6" t="str">
        <f t="shared" si="2"/>
        <v/>
      </c>
      <c r="AC32" s="6" t="str">
        <f t="shared" si="3"/>
        <v/>
      </c>
      <c r="AD32" s="6" t="str">
        <f t="shared" si="4"/>
        <v/>
      </c>
      <c r="AE32" s="11" t="str">
        <f>IF(G32="男",data_kyogisha!A24,"")</f>
        <v/>
      </c>
      <c r="AF32" s="6" t="str">
        <f t="shared" si="5"/>
        <v/>
      </c>
      <c r="AG32" s="6" t="str">
        <f t="shared" si="6"/>
        <v/>
      </c>
      <c r="AH32" s="6" t="str">
        <f t="shared" si="7"/>
        <v/>
      </c>
      <c r="AI32" s="6" t="str">
        <f t="shared" si="8"/>
        <v/>
      </c>
      <c r="AJ32" s="6" t="str">
        <f t="shared" si="9"/>
        <v/>
      </c>
      <c r="AK32" s="6" t="str">
        <f>IF(G32="女",data_kyogisha!A24,"")</f>
        <v/>
      </c>
      <c r="AL32" s="2">
        <f t="shared" si="11"/>
        <v>0</v>
      </c>
      <c r="AM32" s="2" t="str">
        <f t="shared" si="10"/>
        <v/>
      </c>
      <c r="AN32" s="2">
        <f t="shared" si="12"/>
        <v>0</v>
      </c>
      <c r="AO32" s="2" t="str">
        <f t="shared" si="13"/>
        <v/>
      </c>
      <c r="AP32" s="2">
        <f t="shared" si="18"/>
        <v>0</v>
      </c>
      <c r="AQ32" s="2" t="str">
        <f t="shared" si="19"/>
        <v/>
      </c>
      <c r="AR32" s="2">
        <f t="shared" si="16"/>
        <v>0</v>
      </c>
      <c r="AS32" s="2" t="str">
        <f t="shared" si="17"/>
        <v/>
      </c>
    </row>
    <row r="33" spans="1:45">
      <c r="A33" s="32">
        <v>24</v>
      </c>
      <c r="B33" s="225"/>
      <c r="C33" s="56"/>
      <c r="D33" s="56"/>
      <c r="E33" s="56"/>
      <c r="F33" s="205"/>
      <c r="G33" s="56"/>
      <c r="H33" s="57"/>
      <c r="I33" s="58"/>
      <c r="J33" s="271"/>
      <c r="K33" s="271"/>
      <c r="L33" s="56"/>
      <c r="M33" s="271"/>
      <c r="N33" s="274"/>
      <c r="O33" s="229"/>
      <c r="P33" s="59"/>
      <c r="Q33" s="59"/>
      <c r="R33" s="377"/>
      <c r="S33" s="377"/>
      <c r="W33" s="70"/>
      <c r="X33" s="71"/>
      <c r="Z33" s="6" t="str">
        <f t="shared" si="0"/>
        <v/>
      </c>
      <c r="AA33" s="6" t="str">
        <f t="shared" si="1"/>
        <v/>
      </c>
      <c r="AB33" s="6" t="str">
        <f t="shared" si="2"/>
        <v/>
      </c>
      <c r="AC33" s="6" t="str">
        <f t="shared" si="3"/>
        <v/>
      </c>
      <c r="AD33" s="6" t="str">
        <f t="shared" si="4"/>
        <v/>
      </c>
      <c r="AE33" s="11" t="str">
        <f>IF(G33="男",data_kyogisha!A25,"")</f>
        <v/>
      </c>
      <c r="AF33" s="6" t="str">
        <f t="shared" si="5"/>
        <v/>
      </c>
      <c r="AG33" s="6" t="str">
        <f t="shared" si="6"/>
        <v/>
      </c>
      <c r="AH33" s="6" t="str">
        <f t="shared" si="7"/>
        <v/>
      </c>
      <c r="AI33" s="6" t="str">
        <f t="shared" si="8"/>
        <v/>
      </c>
      <c r="AJ33" s="6" t="str">
        <f t="shared" si="9"/>
        <v/>
      </c>
      <c r="AK33" s="6" t="str">
        <f>IF(G33="女",data_kyogisha!A25,"")</f>
        <v/>
      </c>
      <c r="AL33" s="2">
        <f t="shared" si="11"/>
        <v>0</v>
      </c>
      <c r="AM33" s="2" t="str">
        <f t="shared" si="10"/>
        <v/>
      </c>
      <c r="AN33" s="2">
        <f t="shared" si="12"/>
        <v>0</v>
      </c>
      <c r="AO33" s="2" t="str">
        <f t="shared" si="13"/>
        <v/>
      </c>
      <c r="AP33" s="2">
        <f t="shared" si="18"/>
        <v>0</v>
      </c>
      <c r="AQ33" s="2" t="str">
        <f t="shared" si="19"/>
        <v/>
      </c>
      <c r="AR33" s="2">
        <f t="shared" si="16"/>
        <v>0</v>
      </c>
      <c r="AS33" s="2" t="str">
        <f t="shared" si="17"/>
        <v/>
      </c>
    </row>
    <row r="34" spans="1:45">
      <c r="A34" s="32">
        <v>25</v>
      </c>
      <c r="B34" s="225"/>
      <c r="C34" s="56"/>
      <c r="D34" s="56"/>
      <c r="E34" s="56"/>
      <c r="F34" s="205"/>
      <c r="G34" s="56"/>
      <c r="H34" s="57"/>
      <c r="I34" s="58"/>
      <c r="J34" s="271"/>
      <c r="K34" s="271"/>
      <c r="L34" s="56"/>
      <c r="M34" s="271"/>
      <c r="N34" s="274"/>
      <c r="O34" s="229"/>
      <c r="P34" s="59"/>
      <c r="Q34" s="59"/>
      <c r="R34" s="377"/>
      <c r="S34" s="377"/>
      <c r="W34" s="70"/>
      <c r="X34" s="71"/>
      <c r="Z34" s="6" t="str">
        <f t="shared" si="0"/>
        <v/>
      </c>
      <c r="AA34" s="6" t="str">
        <f t="shared" si="1"/>
        <v/>
      </c>
      <c r="AB34" s="6" t="str">
        <f t="shared" si="2"/>
        <v/>
      </c>
      <c r="AC34" s="6" t="str">
        <f t="shared" si="3"/>
        <v/>
      </c>
      <c r="AD34" s="6" t="str">
        <f t="shared" si="4"/>
        <v/>
      </c>
      <c r="AE34" s="11" t="str">
        <f>IF(G34="男",data_kyogisha!A26,"")</f>
        <v/>
      </c>
      <c r="AF34" s="6" t="str">
        <f t="shared" si="5"/>
        <v/>
      </c>
      <c r="AG34" s="6" t="str">
        <f t="shared" si="6"/>
        <v/>
      </c>
      <c r="AH34" s="6" t="str">
        <f t="shared" si="7"/>
        <v/>
      </c>
      <c r="AI34" s="6" t="str">
        <f t="shared" si="8"/>
        <v/>
      </c>
      <c r="AJ34" s="6" t="str">
        <f t="shared" si="9"/>
        <v/>
      </c>
      <c r="AK34" s="6" t="str">
        <f>IF(G34="女",data_kyogisha!A26,"")</f>
        <v/>
      </c>
      <c r="AL34" s="2">
        <f t="shared" si="11"/>
        <v>0</v>
      </c>
      <c r="AM34" s="2" t="str">
        <f t="shared" si="10"/>
        <v/>
      </c>
      <c r="AN34" s="2">
        <f t="shared" si="12"/>
        <v>0</v>
      </c>
      <c r="AO34" s="2" t="str">
        <f t="shared" si="13"/>
        <v/>
      </c>
      <c r="AP34" s="2">
        <f t="shared" si="18"/>
        <v>0</v>
      </c>
      <c r="AQ34" s="2" t="str">
        <f t="shared" si="19"/>
        <v/>
      </c>
      <c r="AR34" s="2">
        <f t="shared" si="16"/>
        <v>0</v>
      </c>
      <c r="AS34" s="2" t="str">
        <f t="shared" si="17"/>
        <v/>
      </c>
    </row>
    <row r="35" spans="1:45">
      <c r="A35" s="32">
        <v>26</v>
      </c>
      <c r="B35" s="225"/>
      <c r="C35" s="56"/>
      <c r="D35" s="56"/>
      <c r="E35" s="56"/>
      <c r="F35" s="205"/>
      <c r="G35" s="56"/>
      <c r="H35" s="57"/>
      <c r="I35" s="58"/>
      <c r="J35" s="271"/>
      <c r="K35" s="271"/>
      <c r="L35" s="56"/>
      <c r="M35" s="271"/>
      <c r="N35" s="274"/>
      <c r="O35" s="229"/>
      <c r="P35" s="59"/>
      <c r="Q35" s="59"/>
      <c r="R35" s="377"/>
      <c r="S35" s="377"/>
      <c r="W35" s="70"/>
      <c r="X35" s="71"/>
      <c r="Z35" s="6" t="str">
        <f t="shared" si="0"/>
        <v/>
      </c>
      <c r="AA35" s="6" t="str">
        <f t="shared" si="1"/>
        <v/>
      </c>
      <c r="AB35" s="6" t="str">
        <f t="shared" si="2"/>
        <v/>
      </c>
      <c r="AC35" s="6" t="str">
        <f t="shared" si="3"/>
        <v/>
      </c>
      <c r="AD35" s="6" t="str">
        <f t="shared" si="4"/>
        <v/>
      </c>
      <c r="AE35" s="11" t="str">
        <f>IF(G35="男",data_kyogisha!A27,"")</f>
        <v/>
      </c>
      <c r="AF35" s="6" t="str">
        <f t="shared" si="5"/>
        <v/>
      </c>
      <c r="AG35" s="6" t="str">
        <f t="shared" si="6"/>
        <v/>
      </c>
      <c r="AH35" s="6" t="str">
        <f t="shared" si="7"/>
        <v/>
      </c>
      <c r="AI35" s="6" t="str">
        <f t="shared" si="8"/>
        <v/>
      </c>
      <c r="AJ35" s="6" t="str">
        <f t="shared" si="9"/>
        <v/>
      </c>
      <c r="AK35" s="6" t="str">
        <f>IF(G35="女",data_kyogisha!A27,"")</f>
        <v/>
      </c>
      <c r="AL35" s="2">
        <f t="shared" si="11"/>
        <v>0</v>
      </c>
      <c r="AM35" s="2" t="str">
        <f t="shared" si="10"/>
        <v/>
      </c>
      <c r="AN35" s="2">
        <f t="shared" si="12"/>
        <v>0</v>
      </c>
      <c r="AO35" s="2" t="str">
        <f t="shared" si="13"/>
        <v/>
      </c>
      <c r="AP35" s="2">
        <f t="shared" si="18"/>
        <v>0</v>
      </c>
      <c r="AQ35" s="2" t="str">
        <f t="shared" si="19"/>
        <v/>
      </c>
      <c r="AR35" s="2">
        <f t="shared" si="16"/>
        <v>0</v>
      </c>
      <c r="AS35" s="2" t="str">
        <f t="shared" si="17"/>
        <v/>
      </c>
    </row>
    <row r="36" spans="1:45">
      <c r="A36" s="32">
        <v>27</v>
      </c>
      <c r="B36" s="225"/>
      <c r="C36" s="56"/>
      <c r="D36" s="56"/>
      <c r="E36" s="56"/>
      <c r="F36" s="205"/>
      <c r="G36" s="56"/>
      <c r="H36" s="57"/>
      <c r="I36" s="58"/>
      <c r="J36" s="271"/>
      <c r="K36" s="271"/>
      <c r="L36" s="56"/>
      <c r="M36" s="271"/>
      <c r="N36" s="274"/>
      <c r="O36" s="229"/>
      <c r="P36" s="59"/>
      <c r="Q36" s="59"/>
      <c r="R36" s="377"/>
      <c r="S36" s="377"/>
      <c r="W36" s="70"/>
      <c r="X36" s="71"/>
      <c r="Z36" s="6" t="str">
        <f t="shared" si="0"/>
        <v/>
      </c>
      <c r="AA36" s="6" t="str">
        <f t="shared" si="1"/>
        <v/>
      </c>
      <c r="AB36" s="6" t="str">
        <f t="shared" si="2"/>
        <v/>
      </c>
      <c r="AC36" s="6" t="str">
        <f t="shared" si="3"/>
        <v/>
      </c>
      <c r="AD36" s="6" t="str">
        <f t="shared" si="4"/>
        <v/>
      </c>
      <c r="AE36" s="11" t="str">
        <f>IF(G36="男",data_kyogisha!A28,"")</f>
        <v/>
      </c>
      <c r="AF36" s="6" t="str">
        <f t="shared" si="5"/>
        <v/>
      </c>
      <c r="AG36" s="6" t="str">
        <f t="shared" si="6"/>
        <v/>
      </c>
      <c r="AH36" s="6" t="str">
        <f t="shared" si="7"/>
        <v/>
      </c>
      <c r="AI36" s="6" t="str">
        <f t="shared" si="8"/>
        <v/>
      </c>
      <c r="AJ36" s="6" t="str">
        <f t="shared" si="9"/>
        <v/>
      </c>
      <c r="AK36" s="6" t="str">
        <f>IF(G36="女",data_kyogisha!A28,"")</f>
        <v/>
      </c>
      <c r="AL36" s="2">
        <f t="shared" si="11"/>
        <v>0</v>
      </c>
      <c r="AM36" s="2" t="str">
        <f t="shared" si="10"/>
        <v/>
      </c>
      <c r="AN36" s="2">
        <f t="shared" si="12"/>
        <v>0</v>
      </c>
      <c r="AO36" s="2" t="str">
        <f t="shared" si="13"/>
        <v/>
      </c>
      <c r="AP36" s="2">
        <f t="shared" si="18"/>
        <v>0</v>
      </c>
      <c r="AQ36" s="2" t="str">
        <f t="shared" si="19"/>
        <v/>
      </c>
      <c r="AR36" s="2">
        <f t="shared" si="16"/>
        <v>0</v>
      </c>
      <c r="AS36" s="2" t="str">
        <f t="shared" si="17"/>
        <v/>
      </c>
    </row>
    <row r="37" spans="1:45">
      <c r="A37" s="32">
        <v>28</v>
      </c>
      <c r="B37" s="225"/>
      <c r="C37" s="56"/>
      <c r="D37" s="56"/>
      <c r="E37" s="56"/>
      <c r="F37" s="205"/>
      <c r="G37" s="56"/>
      <c r="H37" s="57"/>
      <c r="I37" s="58"/>
      <c r="J37" s="271"/>
      <c r="K37" s="271"/>
      <c r="L37" s="56"/>
      <c r="M37" s="271"/>
      <c r="N37" s="274"/>
      <c r="O37" s="229"/>
      <c r="P37" s="59"/>
      <c r="Q37" s="59"/>
      <c r="R37" s="377"/>
      <c r="S37" s="377"/>
      <c r="W37" s="70"/>
      <c r="X37" s="71"/>
      <c r="Z37" s="6" t="str">
        <f t="shared" si="0"/>
        <v/>
      </c>
      <c r="AA37" s="6" t="str">
        <f t="shared" si="1"/>
        <v/>
      </c>
      <c r="AB37" s="6" t="str">
        <f t="shared" si="2"/>
        <v/>
      </c>
      <c r="AC37" s="6" t="str">
        <f t="shared" si="3"/>
        <v/>
      </c>
      <c r="AD37" s="6" t="str">
        <f t="shared" si="4"/>
        <v/>
      </c>
      <c r="AE37" s="11" t="str">
        <f>IF(G37="男",data_kyogisha!A29,"")</f>
        <v/>
      </c>
      <c r="AF37" s="6" t="str">
        <f t="shared" si="5"/>
        <v/>
      </c>
      <c r="AG37" s="6" t="str">
        <f t="shared" si="6"/>
        <v/>
      </c>
      <c r="AH37" s="6" t="str">
        <f t="shared" si="7"/>
        <v/>
      </c>
      <c r="AI37" s="6" t="str">
        <f t="shared" si="8"/>
        <v/>
      </c>
      <c r="AJ37" s="6" t="str">
        <f t="shared" si="9"/>
        <v/>
      </c>
      <c r="AK37" s="6" t="str">
        <f>IF(G37="女",data_kyogisha!A29,"")</f>
        <v/>
      </c>
      <c r="AL37" s="2">
        <f t="shared" si="11"/>
        <v>0</v>
      </c>
      <c r="AM37" s="2" t="str">
        <f t="shared" si="10"/>
        <v/>
      </c>
      <c r="AN37" s="2">
        <f t="shared" si="12"/>
        <v>0</v>
      </c>
      <c r="AO37" s="2" t="str">
        <f t="shared" si="13"/>
        <v/>
      </c>
      <c r="AP37" s="2">
        <f t="shared" si="18"/>
        <v>0</v>
      </c>
      <c r="AQ37" s="2" t="str">
        <f t="shared" si="19"/>
        <v/>
      </c>
      <c r="AR37" s="2">
        <f t="shared" si="16"/>
        <v>0</v>
      </c>
      <c r="AS37" s="2" t="str">
        <f t="shared" si="17"/>
        <v/>
      </c>
    </row>
    <row r="38" spans="1:45">
      <c r="A38" s="32">
        <v>29</v>
      </c>
      <c r="B38" s="225"/>
      <c r="C38" s="56"/>
      <c r="D38" s="56"/>
      <c r="E38" s="56"/>
      <c r="F38" s="205"/>
      <c r="G38" s="56"/>
      <c r="H38" s="57"/>
      <c r="I38" s="58"/>
      <c r="J38" s="271"/>
      <c r="K38" s="271"/>
      <c r="L38" s="56"/>
      <c r="M38" s="271"/>
      <c r="N38" s="274"/>
      <c r="O38" s="229"/>
      <c r="P38" s="59"/>
      <c r="Q38" s="59"/>
      <c r="R38" s="377"/>
      <c r="S38" s="377"/>
      <c r="W38" s="70"/>
      <c r="X38" s="71"/>
      <c r="Z38" s="6" t="str">
        <f t="shared" si="0"/>
        <v/>
      </c>
      <c r="AA38" s="6" t="str">
        <f t="shared" si="1"/>
        <v/>
      </c>
      <c r="AB38" s="6" t="str">
        <f t="shared" si="2"/>
        <v/>
      </c>
      <c r="AC38" s="6" t="str">
        <f t="shared" si="3"/>
        <v/>
      </c>
      <c r="AD38" s="6" t="str">
        <f t="shared" si="4"/>
        <v/>
      </c>
      <c r="AE38" s="11" t="str">
        <f>IF(G38="男",data_kyogisha!A30,"")</f>
        <v/>
      </c>
      <c r="AF38" s="6" t="str">
        <f t="shared" si="5"/>
        <v/>
      </c>
      <c r="AG38" s="6" t="str">
        <f t="shared" si="6"/>
        <v/>
      </c>
      <c r="AH38" s="6" t="str">
        <f t="shared" si="7"/>
        <v/>
      </c>
      <c r="AI38" s="6" t="str">
        <f t="shared" si="8"/>
        <v/>
      </c>
      <c r="AJ38" s="6" t="str">
        <f t="shared" si="9"/>
        <v/>
      </c>
      <c r="AK38" s="6" t="str">
        <f>IF(G38="女",data_kyogisha!A30,"")</f>
        <v/>
      </c>
      <c r="AL38" s="2">
        <f t="shared" si="11"/>
        <v>0</v>
      </c>
      <c r="AM38" s="2" t="str">
        <f t="shared" si="10"/>
        <v/>
      </c>
      <c r="AN38" s="2">
        <f t="shared" si="12"/>
        <v>0</v>
      </c>
      <c r="AO38" s="2" t="str">
        <f t="shared" si="13"/>
        <v/>
      </c>
      <c r="AP38" s="2">
        <f t="shared" si="18"/>
        <v>0</v>
      </c>
      <c r="AQ38" s="2" t="str">
        <f t="shared" si="19"/>
        <v/>
      </c>
      <c r="AR38" s="2">
        <f t="shared" si="16"/>
        <v>0</v>
      </c>
      <c r="AS38" s="2" t="str">
        <f t="shared" si="17"/>
        <v/>
      </c>
    </row>
    <row r="39" spans="1:45">
      <c r="A39" s="32">
        <v>30</v>
      </c>
      <c r="B39" s="225"/>
      <c r="C39" s="56"/>
      <c r="D39" s="56"/>
      <c r="E39" s="56"/>
      <c r="F39" s="205"/>
      <c r="G39" s="56"/>
      <c r="H39" s="57"/>
      <c r="I39" s="58"/>
      <c r="J39" s="271"/>
      <c r="K39" s="271"/>
      <c r="L39" s="56"/>
      <c r="M39" s="271"/>
      <c r="N39" s="274"/>
      <c r="O39" s="229"/>
      <c r="P39" s="59"/>
      <c r="Q39" s="59"/>
      <c r="R39" s="377"/>
      <c r="S39" s="377"/>
      <c r="X39" s="3"/>
      <c r="Z39" s="6" t="str">
        <f t="shared" si="0"/>
        <v/>
      </c>
      <c r="AA39" s="6" t="str">
        <f t="shared" si="1"/>
        <v/>
      </c>
      <c r="AB39" s="6" t="str">
        <f t="shared" si="2"/>
        <v/>
      </c>
      <c r="AC39" s="6" t="str">
        <f t="shared" si="3"/>
        <v/>
      </c>
      <c r="AD39" s="6" t="str">
        <f t="shared" si="4"/>
        <v/>
      </c>
      <c r="AE39" s="11" t="str">
        <f>IF(G39="男",data_kyogisha!A31,"")</f>
        <v/>
      </c>
      <c r="AF39" s="6" t="str">
        <f t="shared" si="5"/>
        <v/>
      </c>
      <c r="AG39" s="6" t="str">
        <f t="shared" si="6"/>
        <v/>
      </c>
      <c r="AH39" s="6" t="str">
        <f t="shared" si="7"/>
        <v/>
      </c>
      <c r="AI39" s="6" t="str">
        <f t="shared" si="8"/>
        <v/>
      </c>
      <c r="AJ39" s="6" t="str">
        <f t="shared" si="9"/>
        <v/>
      </c>
      <c r="AK39" s="6" t="str">
        <f>IF(G39="女",data_kyogisha!A31,"")</f>
        <v/>
      </c>
      <c r="AL39" s="2">
        <f t="shared" si="11"/>
        <v>0</v>
      </c>
      <c r="AM39" s="2" t="str">
        <f t="shared" si="10"/>
        <v/>
      </c>
      <c r="AN39" s="2">
        <f t="shared" si="12"/>
        <v>0</v>
      </c>
      <c r="AO39" s="2" t="str">
        <f t="shared" si="13"/>
        <v/>
      </c>
      <c r="AP39" s="2">
        <f t="shared" si="18"/>
        <v>0</v>
      </c>
      <c r="AQ39" s="2" t="str">
        <f t="shared" si="19"/>
        <v/>
      </c>
      <c r="AR39" s="2">
        <f t="shared" si="16"/>
        <v>0</v>
      </c>
      <c r="AS39" s="2" t="str">
        <f t="shared" si="17"/>
        <v/>
      </c>
    </row>
    <row r="40" spans="1:45">
      <c r="A40" s="32">
        <v>31</v>
      </c>
      <c r="B40" s="225"/>
      <c r="C40" s="56"/>
      <c r="D40" s="56"/>
      <c r="E40" s="56"/>
      <c r="F40" s="205"/>
      <c r="G40" s="56"/>
      <c r="H40" s="57"/>
      <c r="I40" s="58"/>
      <c r="J40" s="271"/>
      <c r="K40" s="271"/>
      <c r="L40" s="56"/>
      <c r="M40" s="271"/>
      <c r="N40" s="274"/>
      <c r="O40" s="229"/>
      <c r="P40" s="59"/>
      <c r="Q40" s="59"/>
      <c r="R40" s="377"/>
      <c r="S40" s="377"/>
      <c r="X40" s="3"/>
      <c r="Z40" s="6" t="str">
        <f t="shared" si="0"/>
        <v/>
      </c>
      <c r="AA40" s="6" t="str">
        <f t="shared" si="1"/>
        <v/>
      </c>
      <c r="AB40" s="6" t="str">
        <f t="shared" si="2"/>
        <v/>
      </c>
      <c r="AC40" s="6" t="str">
        <f t="shared" si="3"/>
        <v/>
      </c>
      <c r="AD40" s="6" t="str">
        <f t="shared" si="4"/>
        <v/>
      </c>
      <c r="AE40" s="11" t="str">
        <f>IF(G40="男",data_kyogisha!A32,"")</f>
        <v/>
      </c>
      <c r="AF40" s="6" t="str">
        <f t="shared" si="5"/>
        <v/>
      </c>
      <c r="AG40" s="6" t="str">
        <f t="shared" si="6"/>
        <v/>
      </c>
      <c r="AH40" s="6" t="str">
        <f t="shared" si="7"/>
        <v/>
      </c>
      <c r="AI40" s="6" t="str">
        <f t="shared" si="8"/>
        <v/>
      </c>
      <c r="AJ40" s="6" t="str">
        <f t="shared" si="9"/>
        <v/>
      </c>
      <c r="AK40" s="6" t="str">
        <f>IF(G40="女",data_kyogisha!A32,"")</f>
        <v/>
      </c>
      <c r="AL40" s="2">
        <f t="shared" si="11"/>
        <v>0</v>
      </c>
      <c r="AM40" s="2" t="str">
        <f t="shared" si="10"/>
        <v/>
      </c>
      <c r="AN40" s="2">
        <f t="shared" si="12"/>
        <v>0</v>
      </c>
      <c r="AO40" s="2" t="str">
        <f t="shared" si="13"/>
        <v/>
      </c>
      <c r="AP40" s="2">
        <f t="shared" si="18"/>
        <v>0</v>
      </c>
      <c r="AQ40" s="2" t="str">
        <f t="shared" si="19"/>
        <v/>
      </c>
      <c r="AR40" s="2">
        <f t="shared" si="16"/>
        <v>0</v>
      </c>
      <c r="AS40" s="2" t="str">
        <f t="shared" si="17"/>
        <v/>
      </c>
    </row>
    <row r="41" spans="1:45">
      <c r="A41" s="32">
        <v>32</v>
      </c>
      <c r="B41" s="225"/>
      <c r="C41" s="56"/>
      <c r="D41" s="56"/>
      <c r="E41" s="56"/>
      <c r="F41" s="205"/>
      <c r="G41" s="56"/>
      <c r="H41" s="57"/>
      <c r="I41" s="58"/>
      <c r="J41" s="271"/>
      <c r="K41" s="271"/>
      <c r="L41" s="56"/>
      <c r="M41" s="271"/>
      <c r="N41" s="274"/>
      <c r="O41" s="229"/>
      <c r="P41" s="59"/>
      <c r="Q41" s="59"/>
      <c r="R41" s="377"/>
      <c r="S41" s="377"/>
      <c r="X41" s="3"/>
      <c r="Z41" s="6" t="str">
        <f t="shared" si="0"/>
        <v/>
      </c>
      <c r="AA41" s="6" t="str">
        <f t="shared" si="1"/>
        <v/>
      </c>
      <c r="AB41" s="6" t="str">
        <f t="shared" si="2"/>
        <v/>
      </c>
      <c r="AC41" s="6" t="str">
        <f t="shared" si="3"/>
        <v/>
      </c>
      <c r="AD41" s="6" t="str">
        <f t="shared" si="4"/>
        <v/>
      </c>
      <c r="AE41" s="11" t="str">
        <f>IF(G41="男",data_kyogisha!A33,"")</f>
        <v/>
      </c>
      <c r="AF41" s="6" t="str">
        <f t="shared" si="5"/>
        <v/>
      </c>
      <c r="AG41" s="6" t="str">
        <f t="shared" si="6"/>
        <v/>
      </c>
      <c r="AH41" s="6" t="str">
        <f t="shared" si="7"/>
        <v/>
      </c>
      <c r="AI41" s="6" t="str">
        <f t="shared" si="8"/>
        <v/>
      </c>
      <c r="AJ41" s="6" t="str">
        <f t="shared" si="9"/>
        <v/>
      </c>
      <c r="AK41" s="6" t="str">
        <f>IF(G41="女",data_kyogisha!A33,"")</f>
        <v/>
      </c>
      <c r="AL41" s="2">
        <f t="shared" si="11"/>
        <v>0</v>
      </c>
      <c r="AM41" s="2" t="str">
        <f t="shared" si="10"/>
        <v/>
      </c>
      <c r="AN41" s="2">
        <f t="shared" si="12"/>
        <v>0</v>
      </c>
      <c r="AO41" s="2" t="str">
        <f t="shared" si="13"/>
        <v/>
      </c>
      <c r="AP41" s="2">
        <f t="shared" si="18"/>
        <v>0</v>
      </c>
      <c r="AQ41" s="2" t="str">
        <f t="shared" si="19"/>
        <v/>
      </c>
      <c r="AR41" s="2">
        <f t="shared" si="16"/>
        <v>0</v>
      </c>
      <c r="AS41" s="2" t="str">
        <f t="shared" si="17"/>
        <v/>
      </c>
    </row>
    <row r="42" spans="1:45">
      <c r="A42" s="32">
        <v>33</v>
      </c>
      <c r="B42" s="225"/>
      <c r="C42" s="56"/>
      <c r="D42" s="56"/>
      <c r="E42" s="56"/>
      <c r="F42" s="205"/>
      <c r="G42" s="56"/>
      <c r="H42" s="57"/>
      <c r="I42" s="58"/>
      <c r="J42" s="271"/>
      <c r="K42" s="271"/>
      <c r="L42" s="56"/>
      <c r="M42" s="271"/>
      <c r="N42" s="274"/>
      <c r="O42" s="229"/>
      <c r="P42" s="59"/>
      <c r="Q42" s="59"/>
      <c r="R42" s="377"/>
      <c r="S42" s="377"/>
      <c r="X42" s="3"/>
      <c r="Z42" s="6" t="str">
        <f t="shared" ref="Z42:Z49" si="20">IF(G42="男",C42,"")</f>
        <v/>
      </c>
      <c r="AA42" s="6" t="str">
        <f t="shared" ref="AA42:AA49" si="21">IF(G42="男",D42,"")</f>
        <v/>
      </c>
      <c r="AB42" s="6" t="str">
        <f t="shared" ref="AB42:AB49" si="22">IF(G42="男",E42,"")</f>
        <v/>
      </c>
      <c r="AC42" s="6" t="str">
        <f t="shared" ref="AC42:AC49" si="23">IF(G42="男",G42,"")</f>
        <v/>
      </c>
      <c r="AD42" s="6" t="str">
        <f t="shared" ref="AD42:AD49" si="24">IF(G42="男",IF(H42="","",H42),"")</f>
        <v/>
      </c>
      <c r="AE42" s="11" t="str">
        <f>IF(G42="男",data_kyogisha!A34,"")</f>
        <v/>
      </c>
      <c r="AF42" s="6" t="str">
        <f t="shared" ref="AF42:AF49" si="25">IF(G42="女",C42,"")</f>
        <v/>
      </c>
      <c r="AG42" s="6" t="str">
        <f t="shared" ref="AG42:AG49" si="26">IF(G42="女",D42,"")</f>
        <v/>
      </c>
      <c r="AH42" s="6" t="str">
        <f t="shared" ref="AH42:AH49" si="27">IF(G42="女",E42,"")</f>
        <v/>
      </c>
      <c r="AI42" s="6" t="str">
        <f t="shared" ref="AI42:AI49" si="28">IF(G42="女",G42,"")</f>
        <v/>
      </c>
      <c r="AJ42" s="6" t="str">
        <f t="shared" ref="AJ42:AJ49" si="29">IF(G42="女",IF(H42="","",H42),"")</f>
        <v/>
      </c>
      <c r="AK42" s="6" t="str">
        <f>IF(G42="女",data_kyogisha!A34,"")</f>
        <v/>
      </c>
      <c r="AL42" s="2">
        <f t="shared" si="11"/>
        <v>0</v>
      </c>
      <c r="AM42" s="2" t="str">
        <f t="shared" si="10"/>
        <v/>
      </c>
      <c r="AN42" s="2">
        <f t="shared" si="12"/>
        <v>0</v>
      </c>
      <c r="AO42" s="2" t="str">
        <f t="shared" si="13"/>
        <v/>
      </c>
      <c r="AP42" s="2">
        <f t="shared" si="18"/>
        <v>0</v>
      </c>
      <c r="AQ42" s="2" t="str">
        <f t="shared" si="19"/>
        <v/>
      </c>
      <c r="AR42" s="2">
        <f t="shared" si="16"/>
        <v>0</v>
      </c>
      <c r="AS42" s="2" t="str">
        <f t="shared" si="17"/>
        <v/>
      </c>
    </row>
    <row r="43" spans="1:45">
      <c r="A43" s="32">
        <v>34</v>
      </c>
      <c r="B43" s="225"/>
      <c r="C43" s="56"/>
      <c r="D43" s="56"/>
      <c r="E43" s="56"/>
      <c r="F43" s="205"/>
      <c r="G43" s="56"/>
      <c r="H43" s="57"/>
      <c r="I43" s="58"/>
      <c r="J43" s="271"/>
      <c r="K43" s="271"/>
      <c r="L43" s="56"/>
      <c r="M43" s="271"/>
      <c r="N43" s="274"/>
      <c r="O43" s="229"/>
      <c r="P43" s="59"/>
      <c r="Q43" s="59"/>
      <c r="R43" s="377"/>
      <c r="S43" s="377"/>
      <c r="X43" s="3"/>
      <c r="Z43" s="6" t="str">
        <f t="shared" si="20"/>
        <v/>
      </c>
      <c r="AA43" s="6" t="str">
        <f t="shared" si="21"/>
        <v/>
      </c>
      <c r="AB43" s="6" t="str">
        <f t="shared" si="22"/>
        <v/>
      </c>
      <c r="AC43" s="6" t="str">
        <f t="shared" si="23"/>
        <v/>
      </c>
      <c r="AD43" s="6" t="str">
        <f t="shared" si="24"/>
        <v/>
      </c>
      <c r="AE43" s="11" t="str">
        <f>IF(G43="男",data_kyogisha!A35,"")</f>
        <v/>
      </c>
      <c r="AF43" s="6" t="str">
        <f t="shared" si="25"/>
        <v/>
      </c>
      <c r="AG43" s="6" t="str">
        <f t="shared" si="26"/>
        <v/>
      </c>
      <c r="AH43" s="6" t="str">
        <f t="shared" si="27"/>
        <v/>
      </c>
      <c r="AI43" s="6" t="str">
        <f t="shared" si="28"/>
        <v/>
      </c>
      <c r="AJ43" s="6" t="str">
        <f t="shared" si="29"/>
        <v/>
      </c>
      <c r="AK43" s="6" t="str">
        <f>IF(G43="女",data_kyogisha!A35,"")</f>
        <v/>
      </c>
      <c r="AL43" s="2">
        <f t="shared" si="11"/>
        <v>0</v>
      </c>
      <c r="AM43" s="2" t="str">
        <f t="shared" si="10"/>
        <v/>
      </c>
      <c r="AN43" s="2">
        <f t="shared" si="12"/>
        <v>0</v>
      </c>
      <c r="AO43" s="2" t="str">
        <f t="shared" si="13"/>
        <v/>
      </c>
      <c r="AP43" s="2">
        <f t="shared" si="18"/>
        <v>0</v>
      </c>
      <c r="AQ43" s="2" t="str">
        <f t="shared" si="19"/>
        <v/>
      </c>
      <c r="AR43" s="2">
        <f t="shared" si="16"/>
        <v>0</v>
      </c>
      <c r="AS43" s="2" t="str">
        <f t="shared" si="17"/>
        <v/>
      </c>
    </row>
    <row r="44" spans="1:45">
      <c r="A44" s="32">
        <v>35</v>
      </c>
      <c r="B44" s="225"/>
      <c r="C44" s="56"/>
      <c r="D44" s="56"/>
      <c r="E44" s="56"/>
      <c r="F44" s="205"/>
      <c r="G44" s="56"/>
      <c r="H44" s="57"/>
      <c r="I44" s="58"/>
      <c r="J44" s="271"/>
      <c r="K44" s="271"/>
      <c r="L44" s="56"/>
      <c r="M44" s="271"/>
      <c r="N44" s="274"/>
      <c r="O44" s="229"/>
      <c r="P44" s="59"/>
      <c r="Q44" s="59"/>
      <c r="R44" s="377"/>
      <c r="S44" s="377"/>
      <c r="X44" s="3"/>
      <c r="Z44" s="6" t="str">
        <f t="shared" si="20"/>
        <v/>
      </c>
      <c r="AA44" s="6" t="str">
        <f t="shared" si="21"/>
        <v/>
      </c>
      <c r="AB44" s="6" t="str">
        <f t="shared" si="22"/>
        <v/>
      </c>
      <c r="AC44" s="6" t="str">
        <f t="shared" si="23"/>
        <v/>
      </c>
      <c r="AD44" s="6" t="str">
        <f t="shared" si="24"/>
        <v/>
      </c>
      <c r="AE44" s="11" t="str">
        <f>IF(G44="男",data_kyogisha!A36,"")</f>
        <v/>
      </c>
      <c r="AF44" s="6" t="str">
        <f t="shared" si="25"/>
        <v/>
      </c>
      <c r="AG44" s="6" t="str">
        <f t="shared" si="26"/>
        <v/>
      </c>
      <c r="AH44" s="6" t="str">
        <f t="shared" si="27"/>
        <v/>
      </c>
      <c r="AI44" s="6" t="str">
        <f t="shared" si="28"/>
        <v/>
      </c>
      <c r="AJ44" s="6" t="str">
        <f t="shared" si="29"/>
        <v/>
      </c>
      <c r="AK44" s="6" t="str">
        <f>IF(G44="女",data_kyogisha!A36,"")</f>
        <v/>
      </c>
      <c r="AL44" s="2">
        <f t="shared" si="11"/>
        <v>0</v>
      </c>
      <c r="AM44" s="2" t="str">
        <f t="shared" si="10"/>
        <v/>
      </c>
      <c r="AN44" s="2">
        <f t="shared" si="12"/>
        <v>0</v>
      </c>
      <c r="AO44" s="2" t="str">
        <f t="shared" si="13"/>
        <v/>
      </c>
      <c r="AP44" s="2">
        <f t="shared" si="18"/>
        <v>0</v>
      </c>
      <c r="AQ44" s="2" t="str">
        <f t="shared" si="19"/>
        <v/>
      </c>
      <c r="AR44" s="2">
        <f t="shared" si="16"/>
        <v>0</v>
      </c>
      <c r="AS44" s="2" t="str">
        <f t="shared" si="17"/>
        <v/>
      </c>
    </row>
    <row r="45" spans="1:45">
      <c r="A45" s="32">
        <v>36</v>
      </c>
      <c r="B45" s="225"/>
      <c r="C45" s="56"/>
      <c r="D45" s="56"/>
      <c r="E45" s="56"/>
      <c r="F45" s="205"/>
      <c r="G45" s="56"/>
      <c r="H45" s="57"/>
      <c r="I45" s="58"/>
      <c r="J45" s="271"/>
      <c r="K45" s="271"/>
      <c r="L45" s="56"/>
      <c r="M45" s="271"/>
      <c r="N45" s="274"/>
      <c r="O45" s="229"/>
      <c r="P45" s="59"/>
      <c r="Q45" s="59"/>
      <c r="R45" s="377"/>
      <c r="S45" s="377"/>
      <c r="X45" s="3"/>
      <c r="Z45" s="6" t="str">
        <f t="shared" si="20"/>
        <v/>
      </c>
      <c r="AA45" s="6" t="str">
        <f t="shared" si="21"/>
        <v/>
      </c>
      <c r="AB45" s="6" t="str">
        <f t="shared" si="22"/>
        <v/>
      </c>
      <c r="AC45" s="6" t="str">
        <f t="shared" si="23"/>
        <v/>
      </c>
      <c r="AD45" s="6" t="str">
        <f t="shared" si="24"/>
        <v/>
      </c>
      <c r="AE45" s="11" t="str">
        <f>IF(G45="男",data_kyogisha!A37,"")</f>
        <v/>
      </c>
      <c r="AF45" s="6" t="str">
        <f t="shared" si="25"/>
        <v/>
      </c>
      <c r="AG45" s="6" t="str">
        <f t="shared" si="26"/>
        <v/>
      </c>
      <c r="AH45" s="6" t="str">
        <f t="shared" si="27"/>
        <v/>
      </c>
      <c r="AI45" s="6" t="str">
        <f t="shared" si="28"/>
        <v/>
      </c>
      <c r="AJ45" s="6" t="str">
        <f t="shared" si="29"/>
        <v/>
      </c>
      <c r="AK45" s="6" t="str">
        <f>IF(G45="女",data_kyogisha!A37,"")</f>
        <v/>
      </c>
      <c r="AL45" s="2">
        <f t="shared" si="11"/>
        <v>0</v>
      </c>
      <c r="AM45" s="2" t="str">
        <f t="shared" si="10"/>
        <v/>
      </c>
      <c r="AN45" s="2">
        <f t="shared" si="12"/>
        <v>0</v>
      </c>
      <c r="AO45" s="2" t="str">
        <f t="shared" si="13"/>
        <v/>
      </c>
      <c r="AP45" s="2">
        <f t="shared" si="18"/>
        <v>0</v>
      </c>
      <c r="AQ45" s="2" t="str">
        <f t="shared" si="19"/>
        <v/>
      </c>
      <c r="AR45" s="2">
        <f t="shared" si="16"/>
        <v>0</v>
      </c>
      <c r="AS45" s="2" t="str">
        <f t="shared" si="17"/>
        <v/>
      </c>
    </row>
    <row r="46" spans="1:45">
      <c r="A46" s="32">
        <v>37</v>
      </c>
      <c r="B46" s="225"/>
      <c r="C46" s="56"/>
      <c r="D46" s="56"/>
      <c r="E46" s="56"/>
      <c r="F46" s="205"/>
      <c r="G46" s="56"/>
      <c r="H46" s="57"/>
      <c r="I46" s="58"/>
      <c r="J46" s="271"/>
      <c r="K46" s="271"/>
      <c r="L46" s="56"/>
      <c r="M46" s="271"/>
      <c r="N46" s="274"/>
      <c r="O46" s="229"/>
      <c r="P46" s="59"/>
      <c r="Q46" s="59"/>
      <c r="R46" s="377"/>
      <c r="S46" s="377"/>
      <c r="X46" s="3"/>
      <c r="Z46" s="6" t="str">
        <f t="shared" si="20"/>
        <v/>
      </c>
      <c r="AA46" s="6" t="str">
        <f t="shared" si="21"/>
        <v/>
      </c>
      <c r="AB46" s="6" t="str">
        <f t="shared" si="22"/>
        <v/>
      </c>
      <c r="AC46" s="6" t="str">
        <f t="shared" si="23"/>
        <v/>
      </c>
      <c r="AD46" s="6" t="str">
        <f t="shared" si="24"/>
        <v/>
      </c>
      <c r="AE46" s="11" t="str">
        <f>IF(G46="男",data_kyogisha!A38,"")</f>
        <v/>
      </c>
      <c r="AF46" s="6" t="str">
        <f t="shared" si="25"/>
        <v/>
      </c>
      <c r="AG46" s="6" t="str">
        <f t="shared" si="26"/>
        <v/>
      </c>
      <c r="AH46" s="6" t="str">
        <f t="shared" si="27"/>
        <v/>
      </c>
      <c r="AI46" s="6" t="str">
        <f t="shared" si="28"/>
        <v/>
      </c>
      <c r="AJ46" s="6" t="str">
        <f t="shared" si="29"/>
        <v/>
      </c>
      <c r="AK46" s="6" t="str">
        <f>IF(G46="女",data_kyogisha!A38,"")</f>
        <v/>
      </c>
      <c r="AL46" s="2">
        <f t="shared" si="11"/>
        <v>0</v>
      </c>
      <c r="AM46" s="2" t="str">
        <f t="shared" si="10"/>
        <v/>
      </c>
      <c r="AN46" s="2">
        <f t="shared" si="12"/>
        <v>0</v>
      </c>
      <c r="AO46" s="2" t="str">
        <f t="shared" si="13"/>
        <v/>
      </c>
      <c r="AP46" s="2">
        <f t="shared" si="18"/>
        <v>0</v>
      </c>
      <c r="AQ46" s="2" t="str">
        <f t="shared" si="19"/>
        <v/>
      </c>
      <c r="AR46" s="2">
        <f t="shared" si="16"/>
        <v>0</v>
      </c>
      <c r="AS46" s="2" t="str">
        <f t="shared" si="17"/>
        <v/>
      </c>
    </row>
    <row r="47" spans="1:45">
      <c r="A47" s="32">
        <v>38</v>
      </c>
      <c r="B47" s="225"/>
      <c r="C47" s="56"/>
      <c r="D47" s="56"/>
      <c r="E47" s="56"/>
      <c r="F47" s="205"/>
      <c r="G47" s="56"/>
      <c r="H47" s="57"/>
      <c r="I47" s="58"/>
      <c r="J47" s="271"/>
      <c r="K47" s="271"/>
      <c r="L47" s="56"/>
      <c r="M47" s="271"/>
      <c r="N47" s="274"/>
      <c r="O47" s="229"/>
      <c r="P47" s="59"/>
      <c r="Q47" s="59"/>
      <c r="R47" s="377"/>
      <c r="S47" s="377"/>
      <c r="X47" s="3"/>
      <c r="Z47" s="6" t="str">
        <f t="shared" si="20"/>
        <v/>
      </c>
      <c r="AA47" s="6" t="str">
        <f t="shared" si="21"/>
        <v/>
      </c>
      <c r="AB47" s="6" t="str">
        <f t="shared" si="22"/>
        <v/>
      </c>
      <c r="AC47" s="6" t="str">
        <f t="shared" si="23"/>
        <v/>
      </c>
      <c r="AD47" s="6" t="str">
        <f t="shared" si="24"/>
        <v/>
      </c>
      <c r="AE47" s="11" t="str">
        <f>IF(G47="男",data_kyogisha!A39,"")</f>
        <v/>
      </c>
      <c r="AF47" s="6" t="str">
        <f t="shared" si="25"/>
        <v/>
      </c>
      <c r="AG47" s="6" t="str">
        <f t="shared" si="26"/>
        <v/>
      </c>
      <c r="AH47" s="6" t="str">
        <f t="shared" si="27"/>
        <v/>
      </c>
      <c r="AI47" s="6" t="str">
        <f t="shared" si="28"/>
        <v/>
      </c>
      <c r="AJ47" s="6" t="str">
        <f t="shared" si="29"/>
        <v/>
      </c>
      <c r="AK47" s="6" t="str">
        <f>IF(G47="女",data_kyogisha!A39,"")</f>
        <v/>
      </c>
      <c r="AL47" s="2">
        <f t="shared" si="11"/>
        <v>0</v>
      </c>
      <c r="AM47" s="2" t="str">
        <f t="shared" si="10"/>
        <v/>
      </c>
      <c r="AN47" s="2">
        <f t="shared" si="12"/>
        <v>0</v>
      </c>
      <c r="AO47" s="2" t="str">
        <f t="shared" si="13"/>
        <v/>
      </c>
      <c r="AP47" s="2">
        <f t="shared" si="18"/>
        <v>0</v>
      </c>
      <c r="AQ47" s="2" t="str">
        <f t="shared" si="19"/>
        <v/>
      </c>
      <c r="AR47" s="2">
        <f t="shared" si="16"/>
        <v>0</v>
      </c>
      <c r="AS47" s="2" t="str">
        <f t="shared" si="17"/>
        <v/>
      </c>
    </row>
    <row r="48" spans="1:45">
      <c r="A48" s="32">
        <v>39</v>
      </c>
      <c r="B48" s="225"/>
      <c r="C48" s="56"/>
      <c r="D48" s="56"/>
      <c r="E48" s="56"/>
      <c r="F48" s="205"/>
      <c r="G48" s="56"/>
      <c r="H48" s="57"/>
      <c r="I48" s="58"/>
      <c r="J48" s="271"/>
      <c r="K48" s="271"/>
      <c r="L48" s="56"/>
      <c r="M48" s="271"/>
      <c r="N48" s="274"/>
      <c r="O48" s="229"/>
      <c r="P48" s="59"/>
      <c r="Q48" s="59"/>
      <c r="R48" s="377"/>
      <c r="S48" s="377"/>
      <c r="X48" s="3"/>
      <c r="Z48" s="6" t="str">
        <f t="shared" si="20"/>
        <v/>
      </c>
      <c r="AA48" s="6" t="str">
        <f t="shared" si="21"/>
        <v/>
      </c>
      <c r="AB48" s="6" t="str">
        <f t="shared" si="22"/>
        <v/>
      </c>
      <c r="AC48" s="6" t="str">
        <f t="shared" si="23"/>
        <v/>
      </c>
      <c r="AD48" s="6" t="str">
        <f t="shared" si="24"/>
        <v/>
      </c>
      <c r="AE48" s="11" t="str">
        <f>IF(G48="男",data_kyogisha!A40,"")</f>
        <v/>
      </c>
      <c r="AF48" s="6" t="str">
        <f t="shared" si="25"/>
        <v/>
      </c>
      <c r="AG48" s="6" t="str">
        <f t="shared" si="26"/>
        <v/>
      </c>
      <c r="AH48" s="6" t="str">
        <f t="shared" si="27"/>
        <v/>
      </c>
      <c r="AI48" s="6" t="str">
        <f t="shared" si="28"/>
        <v/>
      </c>
      <c r="AJ48" s="6" t="str">
        <f t="shared" si="29"/>
        <v/>
      </c>
      <c r="AK48" s="6" t="str">
        <f>IF(G48="女",data_kyogisha!A40,"")</f>
        <v/>
      </c>
      <c r="AL48" s="2">
        <f t="shared" si="11"/>
        <v>0</v>
      </c>
      <c r="AM48" s="2" t="str">
        <f t="shared" si="10"/>
        <v/>
      </c>
      <c r="AN48" s="2">
        <f t="shared" si="12"/>
        <v>0</v>
      </c>
      <c r="AO48" s="2" t="str">
        <f t="shared" si="13"/>
        <v/>
      </c>
      <c r="AP48" s="2">
        <f t="shared" si="18"/>
        <v>0</v>
      </c>
      <c r="AQ48" s="2" t="str">
        <f t="shared" si="19"/>
        <v/>
      </c>
      <c r="AR48" s="2">
        <f t="shared" si="16"/>
        <v>0</v>
      </c>
      <c r="AS48" s="2" t="str">
        <f t="shared" si="17"/>
        <v/>
      </c>
    </row>
    <row r="49" spans="1:45">
      <c r="A49" s="32">
        <v>40</v>
      </c>
      <c r="B49" s="225"/>
      <c r="C49" s="56"/>
      <c r="D49" s="56"/>
      <c r="E49" s="56"/>
      <c r="F49" s="205"/>
      <c r="G49" s="56"/>
      <c r="H49" s="57"/>
      <c r="I49" s="58"/>
      <c r="J49" s="271"/>
      <c r="K49" s="271"/>
      <c r="L49" s="56"/>
      <c r="M49" s="271"/>
      <c r="N49" s="274"/>
      <c r="O49" s="229"/>
      <c r="P49" s="59"/>
      <c r="Q49" s="59"/>
      <c r="R49" s="377"/>
      <c r="S49" s="377"/>
      <c r="X49" s="3"/>
      <c r="Z49" s="6" t="str">
        <f t="shared" si="20"/>
        <v/>
      </c>
      <c r="AA49" s="6" t="str">
        <f t="shared" si="21"/>
        <v/>
      </c>
      <c r="AB49" s="6" t="str">
        <f t="shared" si="22"/>
        <v/>
      </c>
      <c r="AC49" s="6" t="str">
        <f t="shared" si="23"/>
        <v/>
      </c>
      <c r="AD49" s="6" t="str">
        <f t="shared" si="24"/>
        <v/>
      </c>
      <c r="AE49" s="11" t="str">
        <f>IF(G49="男",data_kyogisha!A41,"")</f>
        <v/>
      </c>
      <c r="AF49" s="6" t="str">
        <f t="shared" si="25"/>
        <v/>
      </c>
      <c r="AG49" s="6" t="str">
        <f t="shared" si="26"/>
        <v/>
      </c>
      <c r="AH49" s="6" t="str">
        <f t="shared" si="27"/>
        <v/>
      </c>
      <c r="AI49" s="6" t="str">
        <f t="shared" si="28"/>
        <v/>
      </c>
      <c r="AJ49" s="6" t="str">
        <f t="shared" si="29"/>
        <v/>
      </c>
      <c r="AK49" s="6" t="str">
        <f>IF(G49="女",data_kyogisha!A41,"")</f>
        <v/>
      </c>
      <c r="AL49" s="2">
        <f t="shared" si="11"/>
        <v>0</v>
      </c>
      <c r="AM49" s="2" t="str">
        <f t="shared" si="10"/>
        <v/>
      </c>
      <c r="AN49" s="2">
        <f t="shared" si="12"/>
        <v>0</v>
      </c>
      <c r="AO49" s="2" t="str">
        <f t="shared" si="13"/>
        <v/>
      </c>
      <c r="AP49" s="2">
        <f t="shared" si="18"/>
        <v>0</v>
      </c>
      <c r="AQ49" s="2" t="str">
        <f t="shared" si="19"/>
        <v/>
      </c>
      <c r="AR49" s="2">
        <f t="shared" si="16"/>
        <v>0</v>
      </c>
      <c r="AS49" s="2" t="str">
        <f t="shared" si="17"/>
        <v/>
      </c>
    </row>
    <row r="50" spans="1:45">
      <c r="C50" s="56"/>
      <c r="F50" s="16" t="s">
        <v>202</v>
      </c>
      <c r="G50" s="379">
        <f>SUM(I50:M50)</f>
        <v>0</v>
      </c>
      <c r="I50" s="2">
        <f>COUNTA(I10:I49)</f>
        <v>0</v>
      </c>
      <c r="L50" s="2">
        <f>COUNTA(L10:L49)</f>
        <v>0</v>
      </c>
      <c r="N50" s="2">
        <f>COUNTA(N10:N49)</f>
        <v>0</v>
      </c>
    </row>
    <row r="51" spans="1:45">
      <c r="C51" s="56"/>
      <c r="F51" s="16" t="s">
        <v>205</v>
      </c>
      <c r="G51" s="379">
        <f>③リレー情報確認!F16+③リレー情報確認!L16+③リレー情報確認!R16+③リレー情報確認!X16</f>
        <v>0</v>
      </c>
    </row>
    <row r="52" spans="1:45">
      <c r="C52" s="56"/>
      <c r="F52" s="16" t="s">
        <v>2</v>
      </c>
      <c r="G52" s="379">
        <f>COUNTIF(G10:G49,"男")</f>
        <v>0</v>
      </c>
    </row>
    <row r="53" spans="1:45">
      <c r="C53" s="56"/>
      <c r="F53" s="258" t="s">
        <v>61</v>
      </c>
      <c r="G53" s="258">
        <f>COUNTIF(G10:G49,"女")</f>
        <v>0</v>
      </c>
    </row>
  </sheetData>
  <sheetProtection sheet="1" objects="1" scenarios="1" deleteColumns="0" deleteRows="0" selectLockedCells="1"/>
  <mergeCells count="3">
    <mergeCell ref="N3:O3"/>
    <mergeCell ref="P3:Q3"/>
    <mergeCell ref="N2:Q2"/>
  </mergeCells>
  <phoneticPr fontId="2"/>
  <dataValidations count="8">
    <dataValidation imeMode="off" allowBlank="1" showInputMessage="1" showErrorMessage="1" sqref="C10:C53 J10:K49 H10:H49 M10:M49 F10:F49 N5:Q6"/>
    <dataValidation type="list" allowBlank="1" showInputMessage="1" showErrorMessage="1" sqref="P10:Q49">
      <formula1>$Y$11</formula1>
    </dataValidation>
    <dataValidation type="list" imeMode="on" allowBlank="1" showInputMessage="1" showErrorMessage="1" sqref="G10:G49">
      <formula1>$V$11:$V$12</formula1>
    </dataValidation>
    <dataValidation imeMode="hiragana" allowBlank="1" showInputMessage="1" showErrorMessage="1" sqref="D10:D49"/>
    <dataValidation imeMode="halfKatakana" allowBlank="1" showInputMessage="1" showErrorMessage="1" sqref="E9:E49 F9"/>
    <dataValidation type="custom" imeMode="off" allowBlank="1" showInputMessage="1" showErrorMessage="1" sqref="B10:B49">
      <formula1>EXACT(UPPER(B10),B10)</formula1>
    </dataValidation>
    <dataValidation type="list" allowBlank="1" showInputMessage="1" showErrorMessage="1" sqref="L10:L49">
      <formula1>IF(G10="","",IF(G10="男",$W$11:$W$17,$X$11:$X$15))</formula1>
    </dataValidation>
    <dataValidation type="list" allowBlank="1" showInputMessage="1" showErrorMessage="1" sqref="I10:I49">
      <formula1>IF(G10="","",IF(G10="男",$W$10:$W$18,$X$10:$X$17))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6"/>
  <sheetViews>
    <sheetView workbookViewId="0">
      <selection activeCell="O24" sqref="O24"/>
    </sheetView>
  </sheetViews>
  <sheetFormatPr defaultColWidth="9" defaultRowHeight="13.5"/>
  <cols>
    <col min="1" max="1" width="1.875" style="36" customWidth="1"/>
    <col min="2" max="2" width="9.5" style="36" hidden="1" customWidth="1"/>
    <col min="3" max="3" width="6.5" style="36" bestFit="1" customWidth="1"/>
    <col min="4" max="4" width="12.25" style="36" bestFit="1" customWidth="1"/>
    <col min="5" max="5" width="10.25" style="36" hidden="1" customWidth="1"/>
    <col min="6" max="6" width="8.5" style="36" bestFit="1" customWidth="1"/>
    <col min="7" max="7" width="5" style="37" customWidth="1"/>
    <col min="8" max="8" width="3.25" style="36" hidden="1" customWidth="1"/>
    <col min="9" max="9" width="6.5" style="36" customWidth="1"/>
    <col min="10" max="10" width="12.25" style="36" customWidth="1"/>
    <col min="11" max="11" width="8.5" style="36" hidden="1" customWidth="1"/>
    <col min="12" max="12" width="8.5" style="36" bestFit="1" customWidth="1"/>
    <col min="13" max="13" width="5" style="39" customWidth="1"/>
    <col min="14" max="14" width="4.5" style="36" hidden="1" customWidth="1"/>
    <col min="15" max="15" width="6.5" style="36" bestFit="1" customWidth="1"/>
    <col min="16" max="16" width="12.25" style="36" customWidth="1"/>
    <col min="17" max="17" width="6.5" style="36" hidden="1" customWidth="1"/>
    <col min="18" max="18" width="8.5" style="36" bestFit="1" customWidth="1"/>
    <col min="19" max="19" width="5" style="39" customWidth="1"/>
    <col min="20" max="20" width="4.5" style="36" hidden="1" customWidth="1"/>
    <col min="21" max="21" width="6.5" style="36" bestFit="1" customWidth="1"/>
    <col min="22" max="22" width="12.25" style="36" customWidth="1"/>
    <col min="23" max="23" width="8.625" style="36" hidden="1" customWidth="1"/>
    <col min="24" max="24" width="8.5" style="36" bestFit="1" customWidth="1"/>
    <col min="25" max="26" width="9" style="36"/>
    <col min="27" max="27" width="9" style="36" customWidth="1"/>
    <col min="28" max="16384" width="9" style="36"/>
  </cols>
  <sheetData>
    <row r="1" spans="1:24" ht="18" thickBot="1">
      <c r="A1" s="35" t="s">
        <v>195</v>
      </c>
      <c r="H1" s="38"/>
      <c r="I1" s="64" t="s">
        <v>81</v>
      </c>
      <c r="J1" s="457" t="str">
        <f>IF(①団体情報入力!D5="","",①団体情報入力!D5)</f>
        <v/>
      </c>
      <c r="K1" s="458"/>
      <c r="L1" s="459"/>
      <c r="M1" s="34"/>
      <c r="O1" s="64" t="s">
        <v>141</v>
      </c>
      <c r="P1" s="457" t="str">
        <f>IF(①団体情報入力!D6="","",①団体情報入力!D6)</f>
        <v/>
      </c>
      <c r="Q1" s="458"/>
      <c r="R1" s="459"/>
      <c r="T1" s="38"/>
      <c r="W1" s="140"/>
    </row>
    <row r="2" spans="1:24">
      <c r="H2" s="38"/>
      <c r="N2" s="38"/>
      <c r="T2" s="38"/>
    </row>
    <row r="3" spans="1:24" s="145" customFormat="1">
      <c r="A3" s="146"/>
      <c r="B3" s="142"/>
      <c r="C3" s="143" t="s">
        <v>194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60"/>
      <c r="Q3" s="160"/>
      <c r="R3" s="160"/>
      <c r="S3" s="160"/>
      <c r="T3" s="160"/>
      <c r="U3" s="160"/>
      <c r="V3" s="160"/>
      <c r="W3" s="160"/>
    </row>
    <row r="4" spans="1:24" s="145" customFormat="1">
      <c r="A4" s="146"/>
      <c r="B4" s="142"/>
      <c r="C4" s="143" t="s">
        <v>196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60"/>
      <c r="Q4" s="160"/>
      <c r="R4" s="160"/>
      <c r="S4" s="160"/>
      <c r="T4" s="160"/>
      <c r="U4" s="160"/>
      <c r="V4" s="160"/>
      <c r="W4" s="160"/>
    </row>
    <row r="5" spans="1:24">
      <c r="H5" s="146"/>
      <c r="N5" s="146"/>
      <c r="T5" s="146"/>
    </row>
    <row r="6" spans="1:24" s="147" customFormat="1">
      <c r="A6" s="157"/>
      <c r="B6" s="461" t="s">
        <v>130</v>
      </c>
      <c r="C6" s="461"/>
      <c r="D6" s="461"/>
      <c r="E6" s="461"/>
      <c r="F6" s="461"/>
      <c r="G6" s="158"/>
      <c r="H6" s="463" t="s">
        <v>131</v>
      </c>
      <c r="I6" s="464"/>
      <c r="J6" s="464"/>
      <c r="K6" s="464"/>
      <c r="L6" s="465"/>
      <c r="M6" s="159"/>
      <c r="N6" s="462" t="s">
        <v>132</v>
      </c>
      <c r="O6" s="462"/>
      <c r="P6" s="462"/>
      <c r="Q6" s="462"/>
      <c r="R6" s="462"/>
      <c r="S6" s="159"/>
      <c r="T6" s="462" t="s">
        <v>133</v>
      </c>
      <c r="U6" s="462"/>
      <c r="V6" s="462"/>
      <c r="W6" s="462"/>
      <c r="X6" s="462"/>
    </row>
    <row r="7" spans="1:24">
      <c r="B7" s="148" t="s">
        <v>105</v>
      </c>
      <c r="C7" s="148" t="s">
        <v>0</v>
      </c>
      <c r="D7" s="148" t="s">
        <v>108</v>
      </c>
      <c r="E7" s="148" t="s">
        <v>183</v>
      </c>
      <c r="F7" s="148" t="s">
        <v>40</v>
      </c>
      <c r="H7" s="149" t="s">
        <v>105</v>
      </c>
      <c r="I7" s="149" t="s">
        <v>0</v>
      </c>
      <c r="J7" s="148" t="s">
        <v>108</v>
      </c>
      <c r="K7" s="148" t="s">
        <v>183</v>
      </c>
      <c r="L7" s="148" t="s">
        <v>40</v>
      </c>
      <c r="N7" s="149" t="s">
        <v>105</v>
      </c>
      <c r="O7" s="149" t="s">
        <v>0</v>
      </c>
      <c r="P7" s="148" t="s">
        <v>108</v>
      </c>
      <c r="Q7" s="148" t="s">
        <v>183</v>
      </c>
      <c r="R7" s="148" t="s">
        <v>40</v>
      </c>
      <c r="T7" s="149" t="s">
        <v>105</v>
      </c>
      <c r="U7" s="149" t="s">
        <v>0</v>
      </c>
      <c r="V7" s="148" t="s">
        <v>108</v>
      </c>
      <c r="W7" s="148" t="s">
        <v>183</v>
      </c>
      <c r="X7" s="148" t="s">
        <v>40</v>
      </c>
    </row>
    <row r="8" spans="1:24">
      <c r="B8" s="150">
        <v>1</v>
      </c>
      <c r="C8" s="150" t="str">
        <f>IF(②選手情報入力!$AM$9&lt;1,"",VLOOKUP(B8,②選手情報入力!$AL$10:$AM$49,2,FALSE))</f>
        <v/>
      </c>
      <c r="D8" s="129" t="str">
        <f>IF(C8="","",VLOOKUP(C8,②選手情報入力!$Z$10:$AA$49,2,FALSE))</f>
        <v/>
      </c>
      <c r="E8" s="129" t="str">
        <f>IF(C8="","",VLOOKUP(C8,②選手情報入力!$Z$10:$AF$49,6,FALSE))</f>
        <v/>
      </c>
      <c r="F8" s="460" t="str">
        <f>IF(②選手情報入力!N5="","",IF(②選手情報入力!N5&lt;②選手情報入力!O5,②選手情報入力!N5,②選手情報入力!O5))</f>
        <v/>
      </c>
      <c r="H8" s="150">
        <v>1</v>
      </c>
      <c r="I8" s="150" t="str">
        <f>IF(②選手情報入力!$AO$9&lt;1,"",VLOOKUP(H8,②選手情報入力!$AN$10:$AO$49,2,FALSE))</f>
        <v/>
      </c>
      <c r="J8" s="129" t="str">
        <f>IF(I8="","",VLOOKUP(I8,②選手情報入力!$Z$10:$AA$49,2,FALSE))</f>
        <v/>
      </c>
      <c r="K8" s="129" t="str">
        <f>IF(I8="","",VLOOKUP(I8,②選手情報入力!$Z$10:$AF$49,6,FALSE))</f>
        <v/>
      </c>
      <c r="L8" s="466" t="str">
        <f>IF(②選手情報入力!P5="","",IF(②選手情報入力!P5&gt;②選手情報入力!Q5,②選手情報入力!Q5,②選手情報入力!P5))</f>
        <v/>
      </c>
      <c r="N8" s="150">
        <v>1</v>
      </c>
      <c r="O8" s="396" t="str">
        <f>IF(②選手情報入力!$AQ$9&lt;1,"",VLOOKUP(N8,②選手情報入力!$AP$10:$AQ$49,2,FALSE))</f>
        <v/>
      </c>
      <c r="P8" s="397" t="str">
        <f>IF(O8="","",VLOOKUP(O8,②選手情報入力!$AF$10:$AG$49,2,FALSE))</f>
        <v/>
      </c>
      <c r="Q8" s="129" t="str">
        <f>IF(O8="","",VLOOKUP(O8,②選手情報入力!$AF$10:$AM$49,6,FALSE))</f>
        <v/>
      </c>
      <c r="R8" s="460" t="str">
        <f>IF(②選手情報入力!N6="","",IF(②選手情報入力!N6&gt;②選手情報入力!O6,②選手情報入力!O6,②選手情報入力!N6))</f>
        <v/>
      </c>
      <c r="T8" s="150">
        <v>1</v>
      </c>
      <c r="U8" s="150" t="str">
        <f>IF(②選手情報入力!$AS$9&lt;1,"",VLOOKUP(T8,②選手情報入力!$AR$10:$AS$49,2,FALSE))</f>
        <v/>
      </c>
      <c r="V8" s="129" t="str">
        <f>IF(U8="","",VLOOKUP(U8,②選手情報入力!$AF$10:$AG$49,2,FALSE))</f>
        <v/>
      </c>
      <c r="W8" s="129" t="str">
        <f>IF(U8="","",VLOOKUP(U8,②選手情報入力!$AF$10:$AM$49,6,FALSE))</f>
        <v/>
      </c>
      <c r="X8" s="460" t="str">
        <f>IF(②選手情報入力!P6="","",IF(②選手情報入力!P6&gt;②選手情報入力!Q6,②選手情報入力!Q6,②選手情報入力!P6))</f>
        <v/>
      </c>
    </row>
    <row r="9" spans="1:24">
      <c r="B9" s="150">
        <v>2</v>
      </c>
      <c r="C9" s="150" t="str">
        <f>IF(②選手情報入力!$AM$9&lt;1,"",VLOOKUP(B9,②選手情報入力!$AL$10:$AM$49,2,FALSE))</f>
        <v/>
      </c>
      <c r="D9" s="129" t="str">
        <f>IF(C9="","",VLOOKUP(C9,②選手情報入力!$Z$10:$AA$49,2,FALSE))</f>
        <v/>
      </c>
      <c r="E9" s="129" t="str">
        <f>IF(C9="","",VLOOKUP(C9,②選手情報入力!$Z$10:$AF$49,6,FALSE))</f>
        <v/>
      </c>
      <c r="F9" s="460"/>
      <c r="H9" s="150">
        <v>2</v>
      </c>
      <c r="I9" s="150" t="str">
        <f>IF(②選手情報入力!$AO$9&lt;1,"",VLOOKUP(H9,②選手情報入力!$AN$10:$AO$49,2,FALSE))</f>
        <v/>
      </c>
      <c r="J9" s="129" t="str">
        <f>IF(I9="","",VLOOKUP(I9,②選手情報入力!$Z$10:$AA$49,2,FALSE))</f>
        <v/>
      </c>
      <c r="K9" s="129" t="str">
        <f>IF(I9="","",VLOOKUP(I9,②選手情報入力!$Z$10:$AF$49,6,FALSE))</f>
        <v/>
      </c>
      <c r="L9" s="467"/>
      <c r="N9" s="261">
        <v>2</v>
      </c>
      <c r="O9" s="396" t="str">
        <f>IF(②選手情報入力!$AQ$9&lt;1,"",VLOOKUP(N9,②選手情報入力!$AP$10:$AQ$49,2,FALSE))</f>
        <v/>
      </c>
      <c r="P9" s="397" t="str">
        <f>IF(O9="","",VLOOKUP(O9,②選手情報入力!$AF$10:$AG$49,2,FALSE))</f>
        <v/>
      </c>
      <c r="Q9" s="129" t="str">
        <f>IF(O9="","",VLOOKUP(O9,②選手情報入力!$AF$10:$AM$49,6,FALSE))</f>
        <v/>
      </c>
      <c r="R9" s="460"/>
      <c r="T9" s="150">
        <v>2</v>
      </c>
      <c r="U9" s="150" t="str">
        <f>IF(②選手情報入力!$AS$9&lt;1,"",VLOOKUP(T9,②選手情報入力!$AR$10:$AS$49,2,FALSE))</f>
        <v/>
      </c>
      <c r="V9" s="129" t="str">
        <f>IF(U9="","",VLOOKUP(U9,②選手情報入力!$AF$10:$AG$49,2,FALSE))</f>
        <v/>
      </c>
      <c r="W9" s="129" t="str">
        <f>IF(U9="","",VLOOKUP(U9,②選手情報入力!$AF$10:$AM$49,6,FALSE))</f>
        <v/>
      </c>
      <c r="X9" s="460"/>
    </row>
    <row r="10" spans="1:24">
      <c r="B10" s="150">
        <v>3</v>
      </c>
      <c r="C10" s="150" t="str">
        <f>IF(②選手情報入力!$AM$9&lt;1,"",VLOOKUP(B10,②選手情報入力!$AL$10:$AM$49,2,FALSE))</f>
        <v/>
      </c>
      <c r="D10" s="129" t="str">
        <f>IF(C10="","",VLOOKUP(C10,②選手情報入力!$Z$10:$AA$49,2,FALSE))</f>
        <v/>
      </c>
      <c r="E10" s="129" t="str">
        <f>IF(C10="","",VLOOKUP(C10,②選手情報入力!$Z$10:$AF$49,6,FALSE))</f>
        <v/>
      </c>
      <c r="F10" s="460"/>
      <c r="H10" s="150">
        <v>3</v>
      </c>
      <c r="I10" s="150" t="str">
        <f>IF(②選手情報入力!$AO$9&lt;1,"",VLOOKUP(H10,②選手情報入力!$AN$10:$AO$49,2,FALSE))</f>
        <v/>
      </c>
      <c r="J10" s="129" t="str">
        <f>IF(I10="","",VLOOKUP(I10,②選手情報入力!$Z$10:$AA$49,2,FALSE))</f>
        <v/>
      </c>
      <c r="K10" s="129" t="str">
        <f>IF(I10="","",VLOOKUP(I10,②選手情報入力!$Z$10:$AF$49,6,FALSE))</f>
        <v/>
      </c>
      <c r="L10" s="467"/>
      <c r="N10" s="261">
        <v>3</v>
      </c>
      <c r="O10" s="396" t="str">
        <f>IF(②選手情報入力!$AQ$9&lt;1,"",VLOOKUP(N10,②選手情報入力!$AP$10:$AQ$49,2,FALSE))</f>
        <v/>
      </c>
      <c r="P10" s="397" t="str">
        <f>IF(O10="","",VLOOKUP(O10,②選手情報入力!$AF$10:$AG$49,2,FALSE))</f>
        <v/>
      </c>
      <c r="Q10" s="129" t="str">
        <f>IF(O10="","",VLOOKUP(O10,②選手情報入力!$AF$10:$AM$49,6,FALSE))</f>
        <v/>
      </c>
      <c r="R10" s="460"/>
      <c r="T10" s="150">
        <v>3</v>
      </c>
      <c r="U10" s="150" t="str">
        <f>IF(②選手情報入力!$AS$9&lt;1,"",VLOOKUP(T10,②選手情報入力!$AR$10:$AS$49,2,FALSE))</f>
        <v/>
      </c>
      <c r="V10" s="129" t="str">
        <f>IF(U10="","",VLOOKUP(U10,②選手情報入力!$AF$10:$AG$49,2,FALSE))</f>
        <v/>
      </c>
      <c r="W10" s="129" t="str">
        <f>IF(U10="","",VLOOKUP(U10,②選手情報入力!$AF$10:$AM$49,6,FALSE))</f>
        <v/>
      </c>
      <c r="X10" s="460"/>
    </row>
    <row r="11" spans="1:24">
      <c r="B11" s="150">
        <v>4</v>
      </c>
      <c r="C11" s="150" t="str">
        <f>IF(②選手情報入力!$AM$9&lt;1,"",VLOOKUP(B11,②選手情報入力!$AL$10:$AM$49,2,FALSE))</f>
        <v/>
      </c>
      <c r="D11" s="129" t="str">
        <f>IF(C11="","",VLOOKUP(C11,②選手情報入力!$Z$10:$AA$49,2,FALSE))</f>
        <v/>
      </c>
      <c r="E11" s="129" t="str">
        <f>IF(C11="","",VLOOKUP(C11,②選手情報入力!$Z$10:$AF$49,6,FALSE))</f>
        <v/>
      </c>
      <c r="F11" s="460"/>
      <c r="H11" s="150">
        <v>4</v>
      </c>
      <c r="I11" s="150" t="str">
        <f>IF(②選手情報入力!$AO$9&lt;1,"",VLOOKUP(H11,②選手情報入力!$AN$10:$AO$49,2,FALSE))</f>
        <v/>
      </c>
      <c r="J11" s="129" t="str">
        <f>IF(I11="","",VLOOKUP(I11,②選手情報入力!$Z$10:$AA$49,2,FALSE))</f>
        <v/>
      </c>
      <c r="K11" s="129" t="str">
        <f>IF(I11="","",VLOOKUP(I11,②選手情報入力!$Z$10:$AF$49,6,FALSE))</f>
        <v/>
      </c>
      <c r="L11" s="467"/>
      <c r="N11" s="151">
        <v>4</v>
      </c>
      <c r="O11" s="396" t="str">
        <f>IF(②選手情報入力!$AQ$9&lt;1,"",VLOOKUP(N11,②選手情報入力!$AP$10:$AQ$49,2,FALSE))</f>
        <v/>
      </c>
      <c r="P11" s="397" t="str">
        <f>IF(O11="","",VLOOKUP(O11,②選手情報入力!$AF$10:$AG$49,2,FALSE))</f>
        <v/>
      </c>
      <c r="Q11" s="129" t="str">
        <f>IF(O11="","",VLOOKUP(O11,②選手情報入力!$AF$10:$AM$49,6,FALSE))</f>
        <v/>
      </c>
      <c r="R11" s="460"/>
      <c r="T11" s="150">
        <v>4</v>
      </c>
      <c r="U11" s="150" t="str">
        <f>IF(②選手情報入力!$AS$9&lt;1,"",VLOOKUP(T11,②選手情報入力!$AR$10:$AS$49,2,FALSE))</f>
        <v/>
      </c>
      <c r="V11" s="129" t="str">
        <f>IF(U11="","",VLOOKUP(U11,②選手情報入力!$AF$10:$AG$49,2,FALSE))</f>
        <v/>
      </c>
      <c r="W11" s="129" t="str">
        <f>IF(U11="","",VLOOKUP(U11,②選手情報入力!$AF$10:$AM$49,6,FALSE))</f>
        <v/>
      </c>
      <c r="X11" s="460"/>
    </row>
    <row r="12" spans="1:24">
      <c r="B12" s="150">
        <v>5</v>
      </c>
      <c r="C12" s="150" t="str">
        <f>IF(②選手情報入力!$AM$9&lt;1,"",VLOOKUP(B12,②選手情報入力!$AL$10:$AM$49,2,FALSE))</f>
        <v/>
      </c>
      <c r="D12" s="129" t="str">
        <f>IF(C12="","",VLOOKUP(C12,②選手情報入力!$Z$10:$AA$49,2,FALSE))</f>
        <v/>
      </c>
      <c r="E12" s="129" t="str">
        <f>IF(C12="","",VLOOKUP(C12,②選手情報入力!$Z$10:$AF$49,6,FALSE))</f>
        <v/>
      </c>
      <c r="F12" s="460"/>
      <c r="H12" s="150">
        <v>5</v>
      </c>
      <c r="I12" s="150" t="str">
        <f>IF(②選手情報入力!$AO$9&lt;1,"",VLOOKUP(H12,②選手情報入力!$AN$10:$AO$49,2,FALSE))</f>
        <v/>
      </c>
      <c r="J12" s="129" t="str">
        <f>IF(I12="","",VLOOKUP(I12,②選手情報入力!$Z$10:$AA$49,2,FALSE))</f>
        <v/>
      </c>
      <c r="K12" s="129" t="str">
        <f>IF(I12="","",VLOOKUP(I12,②選手情報入力!$Z$10:$AF$49,6,FALSE))</f>
        <v/>
      </c>
      <c r="L12" s="467"/>
      <c r="N12" s="151">
        <v>5</v>
      </c>
      <c r="O12" s="396" t="str">
        <f>IF(②選手情報入力!$AQ$9&lt;1,"",VLOOKUP(N12,②選手情報入力!$AP$10:$AQ$49,2,FALSE))</f>
        <v/>
      </c>
      <c r="P12" s="397" t="str">
        <f>IF(O12="","",VLOOKUP(O12,②選手情報入力!$AF$10:$AG$49,2,FALSE))</f>
        <v/>
      </c>
      <c r="Q12" s="129" t="str">
        <f>IF(O12="","",VLOOKUP(O12,②選手情報入力!$AF$10:$AM$49,6,FALSE))</f>
        <v/>
      </c>
      <c r="R12" s="460"/>
      <c r="T12" s="150">
        <v>5</v>
      </c>
      <c r="U12" s="150" t="str">
        <f>IF(②選手情報入力!$AS$9&lt;1,"",VLOOKUP(T12,②選手情報入力!$AR$10:$AS$49,2,FALSE))</f>
        <v/>
      </c>
      <c r="V12" s="129" t="str">
        <f>IF(U12="","",VLOOKUP(U12,②選手情報入力!$AF$10:$AG$49,2,FALSE))</f>
        <v/>
      </c>
      <c r="W12" s="129" t="str">
        <f>IF(U12="","",VLOOKUP(U12,②選手情報入力!$AF$10:$AM$49,6,FALSE))</f>
        <v/>
      </c>
      <c r="X12" s="460"/>
    </row>
    <row r="13" spans="1:24">
      <c r="B13" s="150">
        <v>6</v>
      </c>
      <c r="C13" s="150" t="str">
        <f>IF(②選手情報入力!$AM$9&lt;1,"",VLOOKUP(B13,②選手情報入力!$AL$10:$AM$49,2,FALSE))</f>
        <v/>
      </c>
      <c r="D13" s="129" t="str">
        <f>IF(C13="","",VLOOKUP(C13,②選手情報入力!$Z$10:$AA$49,2,FALSE))</f>
        <v/>
      </c>
      <c r="E13" s="129" t="str">
        <f>IF(C13="","",VLOOKUP(C13,②選手情報入力!$Z$10:$AF$49,6,FALSE))</f>
        <v/>
      </c>
      <c r="F13" s="460"/>
      <c r="H13" s="150">
        <v>6</v>
      </c>
      <c r="I13" s="150" t="str">
        <f>IF(②選手情報入力!$AO$9&lt;1,"",VLOOKUP(H13,②選手情報入力!$AN$10:$AO$49,2,FALSE))</f>
        <v/>
      </c>
      <c r="J13" s="129" t="str">
        <f>IF(I13="","",VLOOKUP(I13,②選手情報入力!$Z$10:$AA$49,2,FALSE))</f>
        <v/>
      </c>
      <c r="K13" s="129" t="str">
        <f>IF(I13="","",VLOOKUP(I13,②選手情報入力!$Z$10:$AF$49,6,FALSE))</f>
        <v/>
      </c>
      <c r="L13" s="467"/>
      <c r="N13" s="151">
        <v>6</v>
      </c>
      <c r="O13" s="396" t="str">
        <f>IF(②選手情報入力!$AQ$9&lt;1,"",VLOOKUP(N13,②選手情報入力!$AP$10:$AQ$49,2,FALSE))</f>
        <v/>
      </c>
      <c r="P13" s="397" t="str">
        <f>IF(O13="","",VLOOKUP(O13,②選手情報入力!$AF$10:$AG$49,2,FALSE))</f>
        <v/>
      </c>
      <c r="Q13" s="129" t="str">
        <f>IF(O13="","",VLOOKUP(O13,②選手情報入力!$AF$10:$AM$49,6,FALSE))</f>
        <v/>
      </c>
      <c r="R13" s="460"/>
      <c r="T13" s="150">
        <v>6</v>
      </c>
      <c r="U13" s="150" t="str">
        <f>IF(②選手情報入力!$AS$9&lt;1,"",VLOOKUP(T13,②選手情報入力!$AR$10:$AS$49,2,FALSE))</f>
        <v/>
      </c>
      <c r="V13" s="129" t="str">
        <f>IF(U13="","",VLOOKUP(U13,②選手情報入力!$AF$10:$AG$49,2,FALSE))</f>
        <v/>
      </c>
      <c r="W13" s="129" t="str">
        <f>IF(U13="","",VLOOKUP(U13,②選手情報入力!$AF$10:$AM$49,6,FALSE))</f>
        <v/>
      </c>
      <c r="X13" s="460"/>
    </row>
    <row r="14" spans="1:24">
      <c r="B14" s="150">
        <v>7</v>
      </c>
      <c r="C14" s="150" t="str">
        <f>IF(②選手情報入力!$AM$9&lt;1,"",VLOOKUP(B14,②選手情報入力!$AL$10:$AM$49,2,FALSE))</f>
        <v/>
      </c>
      <c r="D14" s="129" t="str">
        <f>IF(C14="","",VLOOKUP(C14,②選手情報入力!$Z$10:$AA$49,2,FALSE))</f>
        <v/>
      </c>
      <c r="E14" s="129" t="str">
        <f>IF(C14="","",VLOOKUP(C14,②選手情報入力!$Z$10:$AF$49,6,FALSE))</f>
        <v/>
      </c>
      <c r="F14" s="460"/>
      <c r="H14" s="150">
        <v>7</v>
      </c>
      <c r="I14" s="150" t="str">
        <f>IF(②選手情報入力!$AO$9&lt;1,"",VLOOKUP(H14,②選手情報入力!$AN$10:$AO$49,2,FALSE))</f>
        <v/>
      </c>
      <c r="J14" s="129" t="str">
        <f>IF(I14="","",VLOOKUP(I14,②選手情報入力!$Z$10:$AA$49,2,FALSE))</f>
        <v/>
      </c>
      <c r="K14" s="129" t="str">
        <f>IF(I14="","",VLOOKUP(I14,②選手情報入力!$Z$10:$AF$49,6,FALSE))</f>
        <v/>
      </c>
      <c r="L14" s="467"/>
      <c r="N14" s="151">
        <v>7</v>
      </c>
      <c r="O14" s="396" t="str">
        <f>IF(②選手情報入力!$AQ$9&lt;1,"",VLOOKUP(N14,②選手情報入力!$AP$10:$AQ$49,2,FALSE))</f>
        <v/>
      </c>
      <c r="P14" s="397" t="str">
        <f>IF(O14="","",VLOOKUP(O14,②選手情報入力!$AF$10:$AG$49,2,FALSE))</f>
        <v/>
      </c>
      <c r="Q14" s="129" t="str">
        <f>IF(O14="","",VLOOKUP(O14,②選手情報入力!$AF$10:$AM$49,6,FALSE))</f>
        <v/>
      </c>
      <c r="R14" s="460"/>
      <c r="T14" s="150">
        <v>7</v>
      </c>
      <c r="U14" s="150" t="str">
        <f>IF(②選手情報入力!$AS$9&lt;1,"",VLOOKUP(T14,②選手情報入力!$AR$10:$AS$49,2,FALSE))</f>
        <v/>
      </c>
      <c r="V14" s="129" t="str">
        <f>IF(U14="","",VLOOKUP(U14,②選手情報入力!$AF$10:$AG$49,2,FALSE))</f>
        <v/>
      </c>
      <c r="W14" s="129" t="str">
        <f>IF(U14="","",VLOOKUP(U14,②選手情報入力!$AF$10:$AM$49,6,FALSE))</f>
        <v/>
      </c>
      <c r="X14" s="460"/>
    </row>
    <row r="15" spans="1:24">
      <c r="B15" s="150">
        <v>8</v>
      </c>
      <c r="C15" s="150" t="str">
        <f>IF(②選手情報入力!$AM$9&lt;1,"",VLOOKUP(B15,②選手情報入力!$AL$10:$AM$49,2,FALSE))</f>
        <v/>
      </c>
      <c r="D15" s="129" t="str">
        <f>IF(C15="","",VLOOKUP(C15,②選手情報入力!$Z$10:$AA$49,2,FALSE))</f>
        <v/>
      </c>
      <c r="E15" s="129" t="str">
        <f>IF(C15="","",VLOOKUP(C15,②選手情報入力!$Z$10:$AF$49,6,FALSE))</f>
        <v/>
      </c>
      <c r="F15" s="460"/>
      <c r="H15" s="150">
        <v>8</v>
      </c>
      <c r="I15" s="150" t="str">
        <f>IF(②選手情報入力!$AO$9&lt;1,"",VLOOKUP(H15,②選手情報入力!$AN$10:$AO$49,2,FALSE))</f>
        <v/>
      </c>
      <c r="J15" s="129" t="str">
        <f>IF(I15="","",VLOOKUP(I15,②選手情報入力!$Z$10:$AA$49,2,FALSE))</f>
        <v/>
      </c>
      <c r="K15" s="129" t="str">
        <f>IF(I15="","",VLOOKUP(I15,②選手情報入力!$Z$10:$AF$49,6,FALSE))</f>
        <v/>
      </c>
      <c r="L15" s="468"/>
      <c r="N15" s="152">
        <v>8</v>
      </c>
      <c r="O15" s="396" t="str">
        <f>IF(②選手情報入力!$AQ$9&lt;1,"",VLOOKUP(N15,②選手情報入力!$AP$10:$AQ$49,2,FALSE))</f>
        <v/>
      </c>
      <c r="P15" s="397" t="str">
        <f>IF(O15="","",VLOOKUP(O15,②選手情報入力!$AF$10:$AG$49,2,FALSE))</f>
        <v/>
      </c>
      <c r="Q15" s="129" t="str">
        <f>IF(O15="","",VLOOKUP(O15,②選手情報入力!$AF$10:$AM$49,6,FALSE))</f>
        <v/>
      </c>
      <c r="R15" s="460"/>
      <c r="T15" s="150">
        <v>8</v>
      </c>
      <c r="U15" s="150" t="str">
        <f>IF(②選手情報入力!$AS$9&lt;1,"",VLOOKUP(T15,②選手情報入力!$AR$10:$AS$49,2,FALSE))</f>
        <v/>
      </c>
      <c r="V15" s="129" t="str">
        <f>IF(U15="","",VLOOKUP(U15,②選手情報入力!$AF$10:$AG$49,2,FALSE))</f>
        <v/>
      </c>
      <c r="W15" s="129" t="str">
        <f>IF(U15="","",VLOOKUP(U15,②選手情報入力!$AF$10:$AM$49,6,FALSE))</f>
        <v/>
      </c>
      <c r="X15" s="460"/>
    </row>
    <row r="16" spans="1:24">
      <c r="C16" s="153"/>
      <c r="D16" s="154" t="s">
        <v>77</v>
      </c>
      <c r="E16" s="155"/>
      <c r="F16" s="156">
        <f>IF(②選手情報入力!AM9&gt;=4,1,0)</f>
        <v>0</v>
      </c>
      <c r="H16" s="153"/>
      <c r="I16" s="153"/>
      <c r="J16" s="154" t="s">
        <v>77</v>
      </c>
      <c r="K16" s="155"/>
      <c r="L16" s="156">
        <f>IF(②選手情報入力!AO9&gt;=4,1,0)</f>
        <v>0</v>
      </c>
      <c r="N16" s="153"/>
      <c r="O16" s="153"/>
      <c r="P16" s="154" t="s">
        <v>77</v>
      </c>
      <c r="Q16" s="155"/>
      <c r="R16" s="156">
        <f>IF(②選手情報入力!AQ9&gt;=4,1,0)</f>
        <v>0</v>
      </c>
      <c r="T16" s="153"/>
      <c r="U16" s="153"/>
      <c r="V16" s="154" t="s">
        <v>77</v>
      </c>
      <c r="W16" s="155"/>
      <c r="X16" s="156">
        <f>IF(②選手情報入力!AS9&gt;=4,1,0)</f>
        <v>0</v>
      </c>
    </row>
  </sheetData>
  <sheetProtection sheet="1" selectLockedCells="1" selectUnlockedCells="1"/>
  <mergeCells count="10">
    <mergeCell ref="J1:L1"/>
    <mergeCell ref="R8:R15"/>
    <mergeCell ref="F8:F15"/>
    <mergeCell ref="B6:F6"/>
    <mergeCell ref="X8:X15"/>
    <mergeCell ref="N6:R6"/>
    <mergeCell ref="T6:X6"/>
    <mergeCell ref="H6:L6"/>
    <mergeCell ref="L8:L15"/>
    <mergeCell ref="P1:R1"/>
  </mergeCells>
  <phoneticPr fontId="2"/>
  <dataValidations count="1">
    <dataValidation imeMode="off" allowBlank="1" showInputMessage="1" showErrorMessage="1" sqref="O8:R15 C8:F15 I8:L15 U8:X15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N43"/>
  <sheetViews>
    <sheetView workbookViewId="0">
      <selection activeCell="C11" sqref="C11:D11"/>
    </sheetView>
  </sheetViews>
  <sheetFormatPr defaultColWidth="9" defaultRowHeight="13.5"/>
  <cols>
    <col min="1" max="1" width="3.75" style="166" customWidth="1"/>
    <col min="2" max="2" width="26.25" style="166" customWidth="1"/>
    <col min="3" max="3" width="10" style="166" customWidth="1"/>
    <col min="4" max="4" width="4.875" style="166" customWidth="1"/>
    <col min="5" max="5" width="9" style="166" customWidth="1"/>
    <col min="6" max="6" width="26.25" style="166" customWidth="1"/>
    <col min="7" max="7" width="15.5" style="166" customWidth="1"/>
    <col min="8" max="8" width="3.75" style="166" customWidth="1"/>
    <col min="9" max="9" width="9" style="166"/>
    <col min="10" max="10" width="9" style="166" customWidth="1"/>
    <col min="11" max="11" width="11.625" style="166" hidden="1" customWidth="1"/>
    <col min="12" max="12" width="8.25" style="166" hidden="1" customWidth="1"/>
    <col min="13" max="13" width="11.5" style="166" hidden="1" customWidth="1"/>
    <col min="14" max="14" width="8.25" style="166" hidden="1" customWidth="1"/>
    <col min="15" max="16384" width="9" style="166"/>
  </cols>
  <sheetData>
    <row r="1" spans="1:14" ht="17.25">
      <c r="A1" s="35" t="s">
        <v>79</v>
      </c>
      <c r="B1" s="161"/>
      <c r="C1" s="162" t="s">
        <v>236</v>
      </c>
      <c r="D1" s="162"/>
      <c r="E1" s="162"/>
      <c r="F1" s="163"/>
      <c r="G1" s="164"/>
      <c r="H1" s="165"/>
    </row>
    <row r="2" spans="1:14" ht="24.75" customHeight="1">
      <c r="A2" s="475" t="s">
        <v>237</v>
      </c>
      <c r="B2" s="475"/>
      <c r="C2" s="475"/>
      <c r="D2" s="475"/>
      <c r="E2" s="475"/>
      <c r="F2" s="475"/>
      <c r="G2" s="475"/>
      <c r="H2" s="475"/>
    </row>
    <row r="3" spans="1:14" ht="30" customHeight="1">
      <c r="A3" s="480" t="str">
        <f>注意事項!C3</f>
        <v>愛知選手権リレー･国体少B･ｼﾞｭﾆｱ記録会</v>
      </c>
      <c r="B3" s="481"/>
      <c r="C3" s="481"/>
      <c r="D3" s="481"/>
      <c r="E3" s="482"/>
      <c r="G3" s="194" t="str">
        <f>IF(①団体情報入力!D3="","",①団体情報入力!D3)</f>
        <v/>
      </c>
      <c r="H3" s="167"/>
    </row>
    <row r="4" spans="1:14" ht="19.5" thickBot="1">
      <c r="A4" s="476" t="s">
        <v>60</v>
      </c>
      <c r="B4" s="476"/>
      <c r="C4" s="476"/>
      <c r="D4" s="476"/>
      <c r="E4" s="476"/>
      <c r="F4" s="476"/>
      <c r="G4" s="476"/>
      <c r="H4" s="476"/>
    </row>
    <row r="5" spans="1:14" ht="19.5" customHeight="1" thickBot="1">
      <c r="A5" s="168"/>
      <c r="B5" s="220" t="s">
        <v>209</v>
      </c>
      <c r="C5" s="486" t="str">
        <f>IF(①団体情報入力!D8="","",①団体情報入力!D8)</f>
        <v/>
      </c>
      <c r="D5" s="487"/>
      <c r="E5" s="487"/>
      <c r="F5" s="488"/>
      <c r="G5" s="169" t="s">
        <v>50</v>
      </c>
      <c r="H5" s="162"/>
    </row>
    <row r="6" spans="1:14" ht="22.5" customHeight="1" thickBot="1">
      <c r="A6" s="162"/>
      <c r="B6" s="219" t="str">
        <f>IF(①団体情報入力!D7="","",①団体情報入力!D7)</f>
        <v/>
      </c>
      <c r="C6" s="206" t="s">
        <v>140</v>
      </c>
      <c r="D6" s="483" t="str">
        <f>IF(①団体情報入力!D5="","",①団体情報入力!D5)</f>
        <v/>
      </c>
      <c r="E6" s="484"/>
      <c r="F6" s="484"/>
      <c r="G6" s="485"/>
      <c r="H6" s="170"/>
    </row>
    <row r="7" spans="1:14" ht="16.5" customHeight="1" thickBot="1">
      <c r="A7" s="162"/>
      <c r="B7" s="477" t="s">
        <v>51</v>
      </c>
      <c r="C7" s="478"/>
      <c r="D7" s="198"/>
      <c r="E7" s="248" t="s">
        <v>373</v>
      </c>
      <c r="F7" s="479" t="s">
        <v>372</v>
      </c>
      <c r="G7" s="479"/>
      <c r="H7" s="162"/>
    </row>
    <row r="8" spans="1:14" ht="16.5" customHeight="1">
      <c r="A8" s="162"/>
      <c r="B8" s="245" t="s">
        <v>52</v>
      </c>
      <c r="C8" s="469" t="s">
        <v>53</v>
      </c>
      <c r="D8" s="470"/>
      <c r="E8" s="171"/>
      <c r="F8" s="172" t="s">
        <v>54</v>
      </c>
      <c r="G8" s="173" t="s">
        <v>53</v>
      </c>
      <c r="H8" s="162"/>
      <c r="L8" s="162" t="s">
        <v>55</v>
      </c>
      <c r="N8" s="162" t="s">
        <v>56</v>
      </c>
    </row>
    <row r="9" spans="1:14" ht="21" customHeight="1">
      <c r="A9" s="162"/>
      <c r="B9" s="202" t="s">
        <v>350</v>
      </c>
      <c r="C9" s="471" t="str">
        <f>IF(L9=0,"",L9)</f>
        <v/>
      </c>
      <c r="D9" s="472"/>
      <c r="E9" s="176"/>
      <c r="F9" s="195" t="s">
        <v>356</v>
      </c>
      <c r="G9" s="175" t="str">
        <f>IF(N9=0,"",N9)</f>
        <v/>
      </c>
      <c r="H9" s="174"/>
      <c r="K9" s="166" t="str">
        <f>種目情報!A4</f>
        <v>少年B男子100m</v>
      </c>
      <c r="L9" s="177">
        <f>COUNTIF(②選手情報入力!$I$10:$O$49,K9)</f>
        <v>0</v>
      </c>
      <c r="M9" s="166" t="str">
        <f>種目情報!E4</f>
        <v>少年B女子100m</v>
      </c>
      <c r="N9" s="177">
        <f>COUNTIF(②選手情報入力!$I$10:$O$49,M9)</f>
        <v>0</v>
      </c>
    </row>
    <row r="10" spans="1:14" ht="21" customHeight="1">
      <c r="A10" s="162"/>
      <c r="B10" s="202" t="s">
        <v>351</v>
      </c>
      <c r="C10" s="471" t="str">
        <f t="shared" ref="C10" si="0">IF(L10=0,"",L10)</f>
        <v/>
      </c>
      <c r="D10" s="472"/>
      <c r="E10" s="176"/>
      <c r="F10" s="401" t="s">
        <v>380</v>
      </c>
      <c r="G10" s="175" t="str">
        <f t="shared" ref="G10" si="1">IF(N10=0,"",N10)</f>
        <v/>
      </c>
      <c r="H10" s="174"/>
      <c r="K10" s="166" t="str">
        <f>種目情報!A5</f>
        <v>少年B男子3000m</v>
      </c>
      <c r="L10" s="177">
        <f>COUNTIF(②選手情報入力!$I$10:$O$49,K10)</f>
        <v>0</v>
      </c>
      <c r="M10" s="166" t="str">
        <f>種目情報!E5</f>
        <v>少年B女子800m</v>
      </c>
      <c r="N10" s="177">
        <f>COUNTIF(②選手情報入力!$I$10:$O$49,M10)</f>
        <v>0</v>
      </c>
    </row>
    <row r="11" spans="1:14" ht="21" customHeight="1">
      <c r="A11" s="162"/>
      <c r="B11" s="202" t="s">
        <v>352</v>
      </c>
      <c r="C11" s="471" t="str">
        <f>IF(L12=0,"",L12)</f>
        <v/>
      </c>
      <c r="D11" s="472"/>
      <c r="E11" s="176"/>
      <c r="F11" s="195" t="s">
        <v>357</v>
      </c>
      <c r="G11" s="175"/>
      <c r="H11" s="174"/>
      <c r="K11" s="166">
        <f>種目情報!A6</f>
        <v>0</v>
      </c>
      <c r="L11" s="177">
        <f>COUNTIF(②選手情報入力!$I$10:$O$49,K11)</f>
        <v>0</v>
      </c>
      <c r="M11" s="166" t="str">
        <f>種目情報!E6</f>
        <v>少年B女子100mYH(0.762/8.5m)</v>
      </c>
      <c r="N11" s="177">
        <f>COUNTIF(②選手情報入力!$I$10:$O$49,M11)</f>
        <v>0</v>
      </c>
    </row>
    <row r="12" spans="1:14" ht="21" customHeight="1" thickBot="1">
      <c r="A12" s="174"/>
      <c r="B12" s="406" t="s">
        <v>353</v>
      </c>
      <c r="C12" s="473" t="str">
        <f>IF(L13=0,"",L13)</f>
        <v/>
      </c>
      <c r="D12" s="474"/>
      <c r="E12" s="176"/>
      <c r="F12" s="195" t="s">
        <v>358</v>
      </c>
      <c r="G12" s="175"/>
      <c r="H12" s="174"/>
      <c r="K12" s="166" t="str">
        <f>種目情報!A7</f>
        <v>少年B男子走幅跳</v>
      </c>
      <c r="L12" s="177">
        <f>COUNTIF(②選手情報入力!$I$10:$O$49,K12)</f>
        <v>0</v>
      </c>
      <c r="M12" s="166" t="str">
        <f>種目情報!E7</f>
        <v>少年B女子走幅跳</v>
      </c>
      <c r="N12" s="177">
        <f>COUNTIF(②選手情報入力!$I$10:$O$49,M12)</f>
        <v>0</v>
      </c>
    </row>
    <row r="13" spans="1:14" ht="21" customHeight="1" thickBot="1">
      <c r="A13" s="174"/>
      <c r="B13" s="405"/>
      <c r="C13" s="489" t="str">
        <f t="shared" ref="C13" si="2">IF(L14=0,"",L14)</f>
        <v/>
      </c>
      <c r="D13" s="490"/>
      <c r="E13" s="176"/>
      <c r="F13" s="404" t="s">
        <v>381</v>
      </c>
      <c r="G13" s="181"/>
      <c r="H13" s="174"/>
      <c r="K13" s="166" t="str">
        <f>種目情報!A8</f>
        <v>少B男砲丸投(5.000kg)</v>
      </c>
      <c r="L13" s="177">
        <f>COUNTIF(②選手情報入力!$I$10:$O$49,K13)</f>
        <v>0</v>
      </c>
      <c r="N13" s="177"/>
    </row>
    <row r="14" spans="1:14" ht="21" customHeight="1">
      <c r="A14" s="174"/>
      <c r="B14" s="202" t="s">
        <v>354</v>
      </c>
      <c r="C14" s="471" t="str">
        <f>IF(L16=0,"",L16)</f>
        <v/>
      </c>
      <c r="D14" s="472"/>
      <c r="E14" s="176"/>
      <c r="F14" s="402" t="s">
        <v>359</v>
      </c>
      <c r="G14" s="403"/>
      <c r="H14" s="174"/>
      <c r="L14" s="177"/>
      <c r="M14" s="166" t="str">
        <f>種目情報!E9</f>
        <v>ABC女子円盤投(1.000kg)</v>
      </c>
      <c r="N14" s="177">
        <f>COUNTIF(②選手情報入力!$I$10:$O$49,M14)</f>
        <v>0</v>
      </c>
    </row>
    <row r="15" spans="1:14" ht="21" customHeight="1" thickBot="1">
      <c r="A15" s="174"/>
      <c r="B15" s="202" t="s">
        <v>355</v>
      </c>
      <c r="C15" s="473" t="str">
        <f>IF(L17=0,"",L17)</f>
        <v/>
      </c>
      <c r="D15" s="474"/>
      <c r="E15" s="176"/>
      <c r="F15" s="195" t="s">
        <v>360</v>
      </c>
      <c r="G15" s="175" t="str">
        <f>IF(N11=0,"",N11)</f>
        <v/>
      </c>
      <c r="H15" s="174"/>
      <c r="K15" s="166" t="str">
        <f>種目情報!A10</f>
        <v>ABC男子円盤投(1.500kg)</v>
      </c>
      <c r="L15" s="177">
        <f>N11+L11</f>
        <v>0</v>
      </c>
      <c r="M15" s="166" t="str">
        <f>種目情報!E10</f>
        <v>A女子砲丸投(4.000kg)</v>
      </c>
      <c r="N15" s="177">
        <f>COUNTIF(②選手情報入力!$I$10:$O$49,M15)</f>
        <v>0</v>
      </c>
    </row>
    <row r="16" spans="1:14" ht="21" customHeight="1">
      <c r="A16" s="174"/>
      <c r="B16" s="201" t="s">
        <v>57</v>
      </c>
      <c r="C16" s="498" t="str">
        <f>IF(③リレー情報確認!F16=0,"",③リレー情報確認!F16)</f>
        <v/>
      </c>
      <c r="D16" s="499"/>
      <c r="E16" s="176"/>
      <c r="F16" s="178" t="s">
        <v>57</v>
      </c>
      <c r="G16" s="179" t="str">
        <f>IF(③リレー情報確認!R16=0,"",③リレー情報確認!R16)</f>
        <v/>
      </c>
      <c r="H16" s="174"/>
      <c r="K16" s="166" t="str">
        <f>種目情報!A11</f>
        <v>BC男子砲丸投(4.000kg)</v>
      </c>
      <c r="L16" s="177">
        <f>N12+L12</f>
        <v>0</v>
      </c>
      <c r="M16" s="166">
        <f>種目情報!E11</f>
        <v>0</v>
      </c>
      <c r="N16" s="177">
        <f>COUNTIF(②選手情報入力!$I$10:$O$49,M16)</f>
        <v>0</v>
      </c>
    </row>
    <row r="17" spans="1:14" ht="21" customHeight="1" thickBot="1">
      <c r="A17" s="162"/>
      <c r="B17" s="200" t="s">
        <v>58</v>
      </c>
      <c r="C17" s="496" t="str">
        <f>IF(③リレー情報確認!L16=0,"",③リレー情報確認!L16)</f>
        <v/>
      </c>
      <c r="D17" s="497"/>
      <c r="E17" s="176"/>
      <c r="F17" s="180" t="s">
        <v>58</v>
      </c>
      <c r="G17" s="181" t="str">
        <f>IF(③リレー情報確認!X16=0,"",③リレー情報確認!X16)</f>
        <v/>
      </c>
      <c r="H17" s="162"/>
      <c r="K17" s="166">
        <f>種目情報!A12</f>
        <v>0</v>
      </c>
      <c r="L17" s="177">
        <f>COUNTIF(②選手情報入力!$I$10:$O$49,K17)</f>
        <v>0</v>
      </c>
      <c r="M17" s="166">
        <f>種目情報!E12</f>
        <v>0</v>
      </c>
      <c r="N17" s="177">
        <f>COUNTIF(②選手情報入力!$I$10:$O$49,M17)</f>
        <v>0</v>
      </c>
    </row>
    <row r="18" spans="1:14" ht="21" customHeight="1">
      <c r="B18" s="382"/>
      <c r="C18" s="378"/>
      <c r="D18" s="378"/>
      <c r="E18" s="176"/>
      <c r="F18" s="382"/>
      <c r="G18" s="378"/>
      <c r="H18" s="210"/>
      <c r="K18" s="166">
        <f>種目情報!A13</f>
        <v>0</v>
      </c>
      <c r="M18" s="166">
        <f>種目情報!E13</f>
        <v>0</v>
      </c>
      <c r="N18" s="177">
        <f>COUNTIF(②選手情報入力!$I$10:$O$49,M18)</f>
        <v>0</v>
      </c>
    </row>
    <row r="19" spans="1:14" ht="21" customHeight="1" thickBot="1">
      <c r="A19" s="162"/>
      <c r="B19" s="382"/>
      <c r="C19" s="378"/>
      <c r="D19" s="378"/>
      <c r="E19" s="176"/>
      <c r="F19" s="259" t="s">
        <v>59</v>
      </c>
      <c r="G19" s="259"/>
      <c r="H19" s="162"/>
      <c r="K19" s="166">
        <f>種目情報!A14</f>
        <v>0</v>
      </c>
      <c r="M19" s="166">
        <f>種目情報!E14</f>
        <v>0</v>
      </c>
      <c r="N19" s="177">
        <f>COUNTIF(②選手情報入力!$I$10:$O$49,M19)</f>
        <v>0</v>
      </c>
    </row>
    <row r="20" spans="1:14" ht="21" customHeight="1" thickBot="1">
      <c r="A20" s="162"/>
      <c r="B20" s="259" t="s">
        <v>201</v>
      </c>
      <c r="C20" s="260"/>
      <c r="D20" s="260"/>
      <c r="F20" s="380" t="s">
        <v>362</v>
      </c>
      <c r="G20" s="381">
        <f>C21*500</f>
        <v>0</v>
      </c>
      <c r="H20" s="162"/>
    </row>
    <row r="21" spans="1:14" ht="21" customHeight="1">
      <c r="A21" s="162"/>
      <c r="B21" s="182" t="s">
        <v>336</v>
      </c>
      <c r="C21" s="492">
        <f>②選手情報入力!G50</f>
        <v>0</v>
      </c>
      <c r="D21" s="493"/>
      <c r="F21" s="233" t="s">
        <v>250</v>
      </c>
      <c r="G21" s="230">
        <f>C22*2000</f>
        <v>0</v>
      </c>
      <c r="H21" s="162"/>
    </row>
    <row r="22" spans="1:14" ht="18.75" customHeight="1" thickBot="1">
      <c r="A22" s="162"/>
      <c r="B22" s="183" t="s">
        <v>203</v>
      </c>
      <c r="C22" s="494">
        <f>②選手情報入力!G51</f>
        <v>0</v>
      </c>
      <c r="D22" s="495"/>
      <c r="E22" s="210"/>
      <c r="F22" s="231" t="s">
        <v>251</v>
      </c>
      <c r="G22" s="232">
        <f>C23*1000</f>
        <v>0</v>
      </c>
      <c r="H22" s="187"/>
    </row>
    <row r="23" spans="1:14" ht="18.75" customHeight="1" thickTop="1" thickBot="1">
      <c r="A23" s="187"/>
      <c r="B23" s="208" t="s">
        <v>206</v>
      </c>
      <c r="C23" s="246">
        <f>IF(①団体情報入力!D9="",0,①団体情報入力!D9)</f>
        <v>0</v>
      </c>
      <c r="D23" s="199" t="s">
        <v>207</v>
      </c>
      <c r="E23" s="185"/>
      <c r="F23" s="196" t="s">
        <v>252</v>
      </c>
      <c r="G23" s="197">
        <f>SUM(G20:G22)</f>
        <v>0</v>
      </c>
      <c r="H23" s="162"/>
    </row>
    <row r="24" spans="1:14" ht="18.75" customHeight="1">
      <c r="A24" s="162"/>
      <c r="B24" s="491">
        <f ca="1">TODAY()</f>
        <v>42890</v>
      </c>
      <c r="C24" s="491"/>
      <c r="E24" s="185"/>
      <c r="F24" s="216" t="s">
        <v>166</v>
      </c>
      <c r="G24" s="184"/>
      <c r="H24" s="162"/>
    </row>
    <row r="25" spans="1:14" ht="18.75" customHeight="1">
      <c r="A25" s="162"/>
      <c r="B25" s="210"/>
      <c r="C25" s="210"/>
      <c r="D25" s="210"/>
      <c r="E25" s="185"/>
      <c r="H25" s="162"/>
    </row>
    <row r="26" spans="1:14" ht="15">
      <c r="A26" s="162"/>
      <c r="B26" s="186"/>
      <c r="C26" s="135"/>
      <c r="D26" s="135"/>
      <c r="E26" s="185"/>
      <c r="H26" s="162"/>
    </row>
    <row r="27" spans="1:14" ht="17.25">
      <c r="A27" s="162"/>
      <c r="C27" s="174"/>
      <c r="D27" s="174"/>
      <c r="E27" s="187"/>
      <c r="F27" s="210"/>
      <c r="G27" s="210"/>
      <c r="H27" s="162"/>
    </row>
    <row r="28" spans="1:14" ht="14.25">
      <c r="A28" s="162"/>
      <c r="E28" s="185"/>
      <c r="H28" s="162"/>
    </row>
    <row r="29" spans="1:14" ht="18.75">
      <c r="A29" s="162"/>
      <c r="B29" s="185"/>
      <c r="C29" s="185"/>
      <c r="D29" s="185"/>
      <c r="E29" s="188"/>
      <c r="H29" s="162"/>
    </row>
    <row r="30" spans="1:14" ht="18.75">
      <c r="A30" s="162"/>
      <c r="B30" s="187"/>
      <c r="C30" s="187"/>
      <c r="D30" s="187"/>
      <c r="E30" s="188"/>
      <c r="H30" s="162"/>
    </row>
    <row r="31" spans="1:14" ht="14.25">
      <c r="A31" s="162"/>
      <c r="B31" s="185"/>
      <c r="C31" s="185"/>
      <c r="D31" s="185"/>
      <c r="E31" s="185"/>
      <c r="H31" s="162"/>
    </row>
    <row r="32" spans="1:14" ht="18.75">
      <c r="A32" s="162"/>
      <c r="B32" s="188"/>
      <c r="C32" s="188"/>
      <c r="D32" s="188"/>
      <c r="E32" s="185"/>
      <c r="F32" s="187"/>
      <c r="G32" s="187"/>
      <c r="H32" s="162"/>
    </row>
    <row r="33" spans="1:8" ht="18.75">
      <c r="A33" s="162"/>
      <c r="B33" s="188"/>
      <c r="C33" s="188"/>
      <c r="D33" s="188"/>
      <c r="E33" s="185"/>
      <c r="H33" s="162"/>
    </row>
    <row r="34" spans="1:8" ht="14.25">
      <c r="A34" s="162"/>
      <c r="B34" s="189"/>
      <c r="C34" s="185"/>
      <c r="D34" s="185"/>
      <c r="E34" s="185"/>
    </row>
    <row r="35" spans="1:8" ht="18.75">
      <c r="B35" s="189"/>
      <c r="C35" s="185"/>
      <c r="D35" s="185"/>
      <c r="E35" s="185"/>
      <c r="F35" s="188"/>
      <c r="G35" s="188"/>
    </row>
    <row r="36" spans="1:8" ht="14.25">
      <c r="B36" s="189"/>
      <c r="C36" s="185"/>
      <c r="D36" s="185"/>
      <c r="E36" s="185"/>
      <c r="F36" s="190"/>
      <c r="G36" s="185"/>
    </row>
    <row r="37" spans="1:8" ht="14.25">
      <c r="B37" s="189"/>
      <c r="C37" s="185"/>
      <c r="D37" s="185"/>
      <c r="E37" s="185"/>
      <c r="F37" s="190"/>
      <c r="G37" s="185"/>
    </row>
    <row r="38" spans="1:8" ht="14.25">
      <c r="B38" s="189"/>
      <c r="C38" s="185"/>
      <c r="D38" s="185"/>
      <c r="E38" s="185"/>
      <c r="F38" s="190"/>
      <c r="G38" s="185"/>
    </row>
    <row r="39" spans="1:8" ht="14.25">
      <c r="B39" s="189"/>
      <c r="C39" s="185"/>
      <c r="D39" s="185"/>
      <c r="F39" s="190"/>
      <c r="G39" s="185"/>
    </row>
    <row r="40" spans="1:8" ht="14.25">
      <c r="B40" s="189"/>
      <c r="C40" s="185"/>
      <c r="D40" s="185"/>
      <c r="F40" s="190"/>
      <c r="G40" s="185"/>
    </row>
    <row r="41" spans="1:8" ht="14.25">
      <c r="B41" s="189"/>
      <c r="C41" s="185"/>
      <c r="D41" s="185"/>
      <c r="F41" s="190"/>
      <c r="G41" s="185"/>
    </row>
    <row r="42" spans="1:8" ht="14.25">
      <c r="F42" s="190"/>
      <c r="G42" s="185"/>
    </row>
    <row r="43" spans="1:8" ht="14.25">
      <c r="F43" s="190"/>
      <c r="G43" s="185"/>
    </row>
  </sheetData>
  <sheetProtection sheet="1" objects="1" scenarios="1"/>
  <mergeCells count="20">
    <mergeCell ref="B24:C24"/>
    <mergeCell ref="C21:D21"/>
    <mergeCell ref="C22:D22"/>
    <mergeCell ref="C17:D17"/>
    <mergeCell ref="C16:D16"/>
    <mergeCell ref="C8:D8"/>
    <mergeCell ref="C9:D9"/>
    <mergeCell ref="C15:D15"/>
    <mergeCell ref="A2:H2"/>
    <mergeCell ref="A4:H4"/>
    <mergeCell ref="B7:C7"/>
    <mergeCell ref="F7:G7"/>
    <mergeCell ref="A3:E3"/>
    <mergeCell ref="D6:G6"/>
    <mergeCell ref="C5:F5"/>
    <mergeCell ref="C10:D10"/>
    <mergeCell ref="C11:D11"/>
    <mergeCell ref="C12:D12"/>
    <mergeCell ref="C14:D14"/>
    <mergeCell ref="C13:D13"/>
  </mergeCells>
  <phoneticPr fontId="2"/>
  <dataValidations count="1">
    <dataValidation imeMode="off" allowBlank="1" showInputMessage="1" showErrorMessage="1" sqref="G1"/>
  </dataValidations>
  <printOptions horizontalCentered="1"/>
  <pageMargins left="0.39370078740157483" right="0.39370078740157483" top="1.5748031496062993" bottom="0.59055118110236227" header="0.31496062992125984" footer="0.31496062992125984"/>
  <pageSetup paperSize="9" scale="97" orientation="portrait" horizontalDpi="4294967293" verticalDpi="0" r:id="rId1"/>
  <legacyDrawing r:id="rId2"/>
  <controls>
    <control shapeId="10241" r:id="rId3" name="btn印刷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U52"/>
  <sheetViews>
    <sheetView workbookViewId="0">
      <selection activeCell="B3" sqref="B3:T3"/>
    </sheetView>
  </sheetViews>
  <sheetFormatPr defaultColWidth="9" defaultRowHeight="13.5"/>
  <cols>
    <col min="1" max="1" width="1.5" style="60" customWidth="1"/>
    <col min="2" max="2" width="3" style="60" customWidth="1"/>
    <col min="3" max="3" width="9" style="60"/>
    <col min="4" max="6" width="6.125" style="60" customWidth="1"/>
    <col min="7" max="8" width="3.375" style="60" customWidth="1"/>
    <col min="9" max="9" width="1.625" style="60" customWidth="1"/>
    <col min="10" max="10" width="1.75" style="60" customWidth="1"/>
    <col min="11" max="11" width="3.375" style="60" customWidth="1"/>
    <col min="12" max="12" width="1.625" style="60" customWidth="1"/>
    <col min="13" max="14" width="5.125" style="60" customWidth="1"/>
    <col min="15" max="15" width="5.25" style="60" customWidth="1"/>
    <col min="16" max="17" width="12.125" style="60" customWidth="1"/>
    <col min="18" max="18" width="9.375" style="60" hidden="1" customWidth="1"/>
    <col min="19" max="19" width="9.375" style="60" customWidth="1"/>
    <col min="20" max="20" width="5" style="60" customWidth="1"/>
    <col min="21" max="21" width="4.375" style="60" customWidth="1"/>
    <col min="22" max="16384" width="9" style="60"/>
  </cols>
  <sheetData>
    <row r="1" spans="1:21" s="1" customFormat="1" ht="17.25">
      <c r="A1" s="10" t="s">
        <v>80</v>
      </c>
    </row>
    <row r="2" spans="1:21" ht="33.75" customHeight="1">
      <c r="C2" s="60" t="s">
        <v>375</v>
      </c>
      <c r="S2" s="545" t="str">
        <f>IF(①団体情報入力!D3="","",①団体情報入力!D3)</f>
        <v/>
      </c>
      <c r="T2" s="546"/>
      <c r="U2" s="547"/>
    </row>
    <row r="3" spans="1:21" ht="26.25" thickBot="1">
      <c r="B3" s="554" t="str">
        <f>注意事項!C3</f>
        <v>愛知選手権リレー･国体少B･ｼﾞｭﾆｱ記録会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</row>
    <row r="4" spans="1:21" ht="14.25" customHeight="1" thickBot="1">
      <c r="P4" s="510" t="s">
        <v>208</v>
      </c>
      <c r="Q4" s="512" t="str">
        <f>IF(①団体情報入力!$D$5="","",①団体情報入力!$D$5)</f>
        <v/>
      </c>
      <c r="R4" s="512"/>
      <c r="S4" s="512"/>
      <c r="T4" s="512"/>
      <c r="U4" s="513"/>
    </row>
    <row r="5" spans="1:21" ht="14.25" customHeight="1" thickBot="1">
      <c r="A5" s="555" t="s">
        <v>64</v>
      </c>
      <c r="B5" s="556"/>
      <c r="C5" s="557"/>
      <c r="D5" s="570" t="str">
        <f>IF(注意事項!$C$3="","",注意事項!$C$3)</f>
        <v>愛知選手権リレー･国体少B･ｼﾞｭﾆｱ記録会</v>
      </c>
      <c r="E5" s="512"/>
      <c r="F5" s="512"/>
      <c r="G5" s="512"/>
      <c r="H5" s="513"/>
      <c r="K5" s="61"/>
      <c r="P5" s="511"/>
      <c r="Q5" s="514"/>
      <c r="R5" s="514"/>
      <c r="S5" s="514"/>
      <c r="T5" s="514"/>
      <c r="U5" s="515"/>
    </row>
    <row r="6" spans="1:21" ht="15" customHeight="1" thickBot="1">
      <c r="A6" s="555"/>
      <c r="B6" s="556"/>
      <c r="C6" s="557"/>
      <c r="D6" s="571"/>
      <c r="E6" s="514"/>
      <c r="F6" s="514"/>
      <c r="G6" s="514"/>
      <c r="H6" s="515"/>
      <c r="I6" s="65"/>
      <c r="J6" s="65"/>
      <c r="K6" s="65"/>
      <c r="L6" s="65"/>
      <c r="M6" s="65"/>
      <c r="N6" s="65"/>
      <c r="O6" s="62"/>
      <c r="P6" s="558"/>
      <c r="Q6" s="558"/>
      <c r="R6" s="560"/>
      <c r="S6" s="560"/>
      <c r="T6" s="62"/>
    </row>
    <row r="7" spans="1:21" ht="15" customHeight="1" thickBot="1">
      <c r="A7" s="555" t="s">
        <v>120</v>
      </c>
      <c r="B7" s="556"/>
      <c r="C7" s="557"/>
      <c r="D7" s="521" t="s">
        <v>374</v>
      </c>
      <c r="E7" s="522"/>
      <c r="F7" s="522"/>
      <c r="G7" s="522"/>
      <c r="H7" s="523"/>
      <c r="I7" s="65"/>
      <c r="J7" s="65"/>
      <c r="K7" s="65"/>
      <c r="L7" s="65"/>
      <c r="M7" s="65"/>
      <c r="N7" s="65"/>
      <c r="O7" s="62"/>
      <c r="P7" s="559"/>
      <c r="Q7" s="559"/>
      <c r="R7" s="559"/>
      <c r="S7" s="559"/>
      <c r="T7" s="550"/>
    </row>
    <row r="8" spans="1:21" ht="14.25" customHeight="1" thickBot="1">
      <c r="A8" s="555"/>
      <c r="B8" s="556"/>
      <c r="C8" s="557"/>
      <c r="D8" s="524"/>
      <c r="E8" s="525"/>
      <c r="F8" s="525"/>
      <c r="G8" s="525"/>
      <c r="H8" s="526"/>
      <c r="I8" s="560"/>
      <c r="J8" s="560"/>
      <c r="K8" s="560"/>
      <c r="L8" s="560"/>
      <c r="M8" s="560"/>
      <c r="N8" s="66"/>
      <c r="O8" s="62"/>
      <c r="P8" s="62"/>
      <c r="Q8" s="62"/>
      <c r="R8" s="62"/>
      <c r="S8" s="63" t="s">
        <v>121</v>
      </c>
      <c r="T8" s="551"/>
      <c r="U8" s="79"/>
    </row>
    <row r="9" spans="1:21" ht="7.5" customHeight="1" thickBot="1"/>
    <row r="10" spans="1:21" ht="24" customHeight="1">
      <c r="A10" s="564" t="s">
        <v>122</v>
      </c>
      <c r="B10" s="565"/>
      <c r="C10" s="566"/>
      <c r="D10" s="527" t="str">
        <f>IF(①団体情報入力!D4="","",①団体情報入力!D4)</f>
        <v/>
      </c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9"/>
    </row>
    <row r="11" spans="1:21" ht="24" customHeight="1">
      <c r="A11" s="567" t="s">
        <v>211</v>
      </c>
      <c r="B11" s="568"/>
      <c r="C11" s="569"/>
      <c r="D11" s="539" t="str">
        <f>IF(①団体情報入力!D7="","",①団体情報入力!D7)</f>
        <v/>
      </c>
      <c r="E11" s="540"/>
      <c r="F11" s="540"/>
      <c r="G11" s="540"/>
      <c r="H11" s="540"/>
      <c r="I11" s="540"/>
      <c r="J11" s="540"/>
      <c r="K11" s="540"/>
      <c r="L11" s="540"/>
      <c r="M11" s="530" t="str">
        <f>IF(①団体情報入力!D8="","",①団体情報入力!D8)</f>
        <v/>
      </c>
      <c r="N11" s="531"/>
      <c r="O11" s="531"/>
      <c r="P11" s="531"/>
      <c r="Q11" s="531"/>
      <c r="R11" s="531"/>
      <c r="S11" s="531"/>
      <c r="T11" s="531"/>
      <c r="U11" s="532"/>
    </row>
    <row r="12" spans="1:21" ht="24" customHeight="1" thickBot="1">
      <c r="A12" s="561" t="s">
        <v>123</v>
      </c>
      <c r="B12" s="562"/>
      <c r="C12" s="67" t="s">
        <v>231</v>
      </c>
      <c r="D12" s="533" t="s">
        <v>125</v>
      </c>
      <c r="E12" s="563"/>
      <c r="F12" s="563"/>
      <c r="G12" s="562"/>
      <c r="H12" s="572"/>
      <c r="I12" s="573"/>
      <c r="J12" s="573"/>
      <c r="K12" s="573"/>
      <c r="L12" s="573"/>
      <c r="M12" s="574"/>
      <c r="N12" s="67" t="s">
        <v>1</v>
      </c>
      <c r="O12" s="67" t="s">
        <v>38</v>
      </c>
      <c r="P12" s="533" t="s">
        <v>124</v>
      </c>
      <c r="Q12" s="563"/>
      <c r="R12" s="562"/>
      <c r="S12" s="67" t="s">
        <v>127</v>
      </c>
      <c r="T12" s="533" t="s">
        <v>126</v>
      </c>
      <c r="U12" s="534"/>
    </row>
    <row r="13" spans="1:21" ht="24" customHeight="1">
      <c r="A13" s="505">
        <v>1</v>
      </c>
      <c r="B13" s="506"/>
      <c r="C13" s="80" t="str">
        <f>IF(②選手情報入力!C10="","",②選手情報入力!B10&amp;②選手情報入力!C10)</f>
        <v/>
      </c>
      <c r="D13" s="507" t="str">
        <f>IF(②選手情報入力!D10="","",②選手情報入力!D10)</f>
        <v/>
      </c>
      <c r="E13" s="507"/>
      <c r="F13" s="507"/>
      <c r="G13" s="507"/>
      <c r="H13" s="508"/>
      <c r="I13" s="508"/>
      <c r="J13" s="508"/>
      <c r="K13" s="508"/>
      <c r="L13" s="508"/>
      <c r="M13" s="508"/>
      <c r="N13" s="80" t="str">
        <f>IF(②選手情報入力!H10="","",②選手情報入力!H10)</f>
        <v/>
      </c>
      <c r="O13" s="80" t="str">
        <f>IF(②選手情報入力!G10="","",②選手情報入力!G10)</f>
        <v/>
      </c>
      <c r="P13" s="81" t="str">
        <f>IF(②選手情報入力!I10="","",VLOOKUP(②選手情報入力!I10,種目情報!$N$4:$O$51,2,FALSE))</f>
        <v/>
      </c>
      <c r="Q13" s="81" t="str">
        <f>IF(②選手情報入力!L10="","",VLOOKUP(②選手情報入力!L10,種目情報!$N$4:$O$51,2,FALSE))</f>
        <v/>
      </c>
      <c r="R13" s="81" t="str">
        <f>IF(②選手情報入力!N10="","",VLOOKUP(②選手情報入力!N10,種目情報!$N$4:$O$51,2,FALSE))</f>
        <v/>
      </c>
      <c r="S13" s="81" t="str">
        <f>IF(②選手情報入力!P10="","",②選手情報入力!P10)</f>
        <v>○</v>
      </c>
      <c r="T13" s="507" t="str">
        <f>IF(②選手情報入力!Q10="","",②選手情報入力!Q10)</f>
        <v>○</v>
      </c>
      <c r="U13" s="509"/>
    </row>
    <row r="14" spans="1:21" ht="24" customHeight="1">
      <c r="A14" s="537">
        <v>2</v>
      </c>
      <c r="B14" s="538"/>
      <c r="C14" s="75" t="str">
        <f>IF(②選手情報入力!C11="","",②選手情報入力!B11&amp;②選手情報入力!C11)</f>
        <v/>
      </c>
      <c r="D14" s="535" t="str">
        <f>IF(②選手情報入力!D11="","",②選手情報入力!D11)</f>
        <v/>
      </c>
      <c r="E14" s="535"/>
      <c r="F14" s="535"/>
      <c r="G14" s="535"/>
      <c r="H14" s="553"/>
      <c r="I14" s="553"/>
      <c r="J14" s="553"/>
      <c r="K14" s="553"/>
      <c r="L14" s="553"/>
      <c r="M14" s="553"/>
      <c r="N14" s="75" t="str">
        <f>IF(②選手情報入力!H11="","",②選手情報入力!H11)</f>
        <v/>
      </c>
      <c r="O14" s="75" t="str">
        <f>IF(②選手情報入力!G11="","",②選手情報入力!G11)</f>
        <v/>
      </c>
      <c r="P14" s="76" t="str">
        <f>IF(②選手情報入力!I11="","",VLOOKUP(②選手情報入力!I11,種目情報!$N$4:$O$51,2,FALSE))</f>
        <v/>
      </c>
      <c r="Q14" s="76" t="str">
        <f>IF(②選手情報入力!L11="","",VLOOKUP(②選手情報入力!L11,種目情報!$N$4:$O$51,2,FALSE))</f>
        <v/>
      </c>
      <c r="R14" s="76" t="str">
        <f>IF(②選手情報入力!N11="","",VLOOKUP(②選手情報入力!N11,種目情報!$N$4:$O$51,2,FALSE))</f>
        <v/>
      </c>
      <c r="S14" s="76" t="str">
        <f>IF(②選手情報入力!P11="","",②選手情報入力!P11)</f>
        <v/>
      </c>
      <c r="T14" s="535" t="str">
        <f>IF(②選手情報入力!Q11="","",②選手情報入力!Q11)</f>
        <v/>
      </c>
      <c r="U14" s="536"/>
    </row>
    <row r="15" spans="1:21" ht="24" customHeight="1">
      <c r="A15" s="537">
        <v>3</v>
      </c>
      <c r="B15" s="538"/>
      <c r="C15" s="75" t="str">
        <f>IF(②選手情報入力!C12="","",②選手情報入力!B12&amp;②選手情報入力!C12)</f>
        <v/>
      </c>
      <c r="D15" s="535" t="str">
        <f>IF(②選手情報入力!D12="","",②選手情報入力!D12)</f>
        <v/>
      </c>
      <c r="E15" s="535"/>
      <c r="F15" s="535"/>
      <c r="G15" s="535"/>
      <c r="H15" s="553"/>
      <c r="I15" s="553"/>
      <c r="J15" s="553"/>
      <c r="K15" s="553"/>
      <c r="L15" s="553"/>
      <c r="M15" s="553"/>
      <c r="N15" s="75" t="str">
        <f>IF(②選手情報入力!H12="","",②選手情報入力!H12)</f>
        <v/>
      </c>
      <c r="O15" s="75" t="str">
        <f>IF(②選手情報入力!G12="","",②選手情報入力!G12)</f>
        <v/>
      </c>
      <c r="P15" s="76" t="str">
        <f>IF(②選手情報入力!I12="","",VLOOKUP(②選手情報入力!I12,種目情報!$N$4:$O$51,2,FALSE))</f>
        <v/>
      </c>
      <c r="Q15" s="76" t="str">
        <f>IF(②選手情報入力!L12="","",VLOOKUP(②選手情報入力!L12,種目情報!$N$4:$O$51,2,FALSE))</f>
        <v/>
      </c>
      <c r="R15" s="76" t="str">
        <f>IF(②選手情報入力!N12="","",VLOOKUP(②選手情報入力!N12,種目情報!$N$4:$O$51,2,FALSE))</f>
        <v/>
      </c>
      <c r="S15" s="76" t="str">
        <f>IF(②選手情報入力!P12="","",②選手情報入力!P12)</f>
        <v/>
      </c>
      <c r="T15" s="535" t="str">
        <f>IF(②選手情報入力!Q12="","",②選手情報入力!Q12)</f>
        <v/>
      </c>
      <c r="U15" s="536"/>
    </row>
    <row r="16" spans="1:21" ht="24" customHeight="1">
      <c r="A16" s="537">
        <v>4</v>
      </c>
      <c r="B16" s="538"/>
      <c r="C16" s="75" t="str">
        <f>IF(②選手情報入力!C13="","",②選手情報入力!B13&amp;②選手情報入力!C13)</f>
        <v/>
      </c>
      <c r="D16" s="535" t="str">
        <f>IF(②選手情報入力!D13="","",②選手情報入力!D13)</f>
        <v/>
      </c>
      <c r="E16" s="535"/>
      <c r="F16" s="535"/>
      <c r="G16" s="535"/>
      <c r="H16" s="553"/>
      <c r="I16" s="553"/>
      <c r="J16" s="553"/>
      <c r="K16" s="553"/>
      <c r="L16" s="553"/>
      <c r="M16" s="553"/>
      <c r="N16" s="75" t="str">
        <f>IF(②選手情報入力!H13="","",②選手情報入力!H13)</f>
        <v/>
      </c>
      <c r="O16" s="75" t="str">
        <f>IF(②選手情報入力!G13="","",②選手情報入力!G13)</f>
        <v/>
      </c>
      <c r="P16" s="76" t="str">
        <f>IF(②選手情報入力!I13="","",VLOOKUP(②選手情報入力!I13,種目情報!$N$4:$O$51,2,FALSE))</f>
        <v/>
      </c>
      <c r="Q16" s="76" t="str">
        <f>IF(②選手情報入力!L13="","",VLOOKUP(②選手情報入力!L13,種目情報!$N$4:$O$51,2,FALSE))</f>
        <v/>
      </c>
      <c r="R16" s="76" t="str">
        <f>IF(②選手情報入力!N13="","",VLOOKUP(②選手情報入力!N13,種目情報!$N$4:$O$51,2,FALSE))</f>
        <v/>
      </c>
      <c r="S16" s="76" t="str">
        <f>IF(②選手情報入力!P13="","",②選手情報入力!P13)</f>
        <v/>
      </c>
      <c r="T16" s="535" t="str">
        <f>IF(②選手情報入力!Q13="","",②選手情報入力!Q13)</f>
        <v/>
      </c>
      <c r="U16" s="536"/>
    </row>
    <row r="17" spans="1:21" ht="24" customHeight="1" thickBot="1">
      <c r="A17" s="541">
        <v>5</v>
      </c>
      <c r="B17" s="542"/>
      <c r="C17" s="370" t="str">
        <f>IF(②選手情報入力!C14="","",②選手情報入力!B14&amp;②選手情報入力!C14)</f>
        <v/>
      </c>
      <c r="D17" s="543" t="str">
        <f>IF(②選手情報入力!D14="","",②選手情報入力!D14)</f>
        <v/>
      </c>
      <c r="E17" s="543"/>
      <c r="F17" s="543"/>
      <c r="G17" s="543"/>
      <c r="H17" s="544"/>
      <c r="I17" s="544"/>
      <c r="J17" s="544"/>
      <c r="K17" s="544"/>
      <c r="L17" s="544"/>
      <c r="M17" s="544"/>
      <c r="N17" s="370" t="str">
        <f>IF(②選手情報入力!H14="","",②選手情報入力!H14)</f>
        <v/>
      </c>
      <c r="O17" s="370" t="str">
        <f>IF(②選手情報入力!G14="","",②選手情報入力!G14)</f>
        <v/>
      </c>
      <c r="P17" s="371" t="str">
        <f>IF(②選手情報入力!I14="","",VLOOKUP(②選手情報入力!I14,種目情報!$N$4:$O$51,2,FALSE))</f>
        <v/>
      </c>
      <c r="Q17" s="371" t="str">
        <f>IF(②選手情報入力!L14="","",VLOOKUP(②選手情報入力!L14,種目情報!$N$4:$O$51,2,FALSE))</f>
        <v/>
      </c>
      <c r="R17" s="371" t="str">
        <f>IF(②選手情報入力!N14="","",VLOOKUP(②選手情報入力!N14,種目情報!$N$4:$O$51,2,FALSE))</f>
        <v/>
      </c>
      <c r="S17" s="371" t="str">
        <f>IF(②選手情報入力!P14="","",②選手情報入力!P14)</f>
        <v/>
      </c>
      <c r="T17" s="543" t="str">
        <f>IF(②選手情報入力!Q14="","",②選手情報入力!Q14)</f>
        <v/>
      </c>
      <c r="U17" s="552"/>
    </row>
    <row r="18" spans="1:21" ht="24" customHeight="1">
      <c r="A18" s="500">
        <v>6</v>
      </c>
      <c r="B18" s="501"/>
      <c r="C18" s="73" t="str">
        <f>IF(②選手情報入力!C15="","",②選手情報入力!B15&amp;②選手情報入力!C15)</f>
        <v/>
      </c>
      <c r="D18" s="502" t="str">
        <f>IF(②選手情報入力!D15="","",②選手情報入力!D15)</f>
        <v/>
      </c>
      <c r="E18" s="502"/>
      <c r="F18" s="502"/>
      <c r="G18" s="502"/>
      <c r="H18" s="503"/>
      <c r="I18" s="503"/>
      <c r="J18" s="503"/>
      <c r="K18" s="503"/>
      <c r="L18" s="503"/>
      <c r="M18" s="503"/>
      <c r="N18" s="73" t="str">
        <f>IF(②選手情報入力!H15="","",②選手情報入力!H15)</f>
        <v/>
      </c>
      <c r="O18" s="73" t="str">
        <f>IF(②選手情報入力!G15="","",②選手情報入力!G15)</f>
        <v/>
      </c>
      <c r="P18" s="254" t="str">
        <f>IF(②選手情報入力!I15="","",VLOOKUP(②選手情報入力!I15,種目情報!$N$4:$O$51,2,FALSE))</f>
        <v/>
      </c>
      <c r="Q18" s="254" t="str">
        <f>IF(②選手情報入力!L15="","",VLOOKUP(②選手情報入力!L15,種目情報!$N$4:$O$51,2,FALSE))</f>
        <v/>
      </c>
      <c r="R18" s="254" t="str">
        <f>IF(②選手情報入力!N15="","",VLOOKUP(②選手情報入力!N15,種目情報!$N$4:$O$51,2,FALSE))</f>
        <v/>
      </c>
      <c r="S18" s="254" t="str">
        <f>IF(②選手情報入力!P15="","",②選手情報入力!P15)</f>
        <v/>
      </c>
      <c r="T18" s="502" t="str">
        <f>IF(②選手情報入力!Q15="","",②選手情報入力!Q15)</f>
        <v/>
      </c>
      <c r="U18" s="504"/>
    </row>
    <row r="19" spans="1:21" ht="24" customHeight="1">
      <c r="A19" s="537">
        <v>7</v>
      </c>
      <c r="B19" s="538"/>
      <c r="C19" s="75" t="str">
        <f>IF(②選手情報入力!C16="","",②選手情報入力!B16&amp;②選手情報入力!C16)</f>
        <v/>
      </c>
      <c r="D19" s="535" t="str">
        <f>IF(②選手情報入力!D16="","",②選手情報入力!D16)</f>
        <v/>
      </c>
      <c r="E19" s="535"/>
      <c r="F19" s="535"/>
      <c r="G19" s="535"/>
      <c r="H19" s="553"/>
      <c r="I19" s="553"/>
      <c r="J19" s="553"/>
      <c r="K19" s="553"/>
      <c r="L19" s="553"/>
      <c r="M19" s="553"/>
      <c r="N19" s="75" t="str">
        <f>IF(②選手情報入力!H16="","",②選手情報入力!H16)</f>
        <v/>
      </c>
      <c r="O19" s="75" t="str">
        <f>IF(②選手情報入力!G16="","",②選手情報入力!G16)</f>
        <v/>
      </c>
      <c r="P19" s="256" t="str">
        <f>IF(②選手情報入力!I16="","",VLOOKUP(②選手情報入力!I16,種目情報!$N$4:$O$51,2,FALSE))</f>
        <v/>
      </c>
      <c r="Q19" s="256" t="str">
        <f>IF(②選手情報入力!L16="","",VLOOKUP(②選手情報入力!L16,種目情報!$N$4:$O$51,2,FALSE))</f>
        <v/>
      </c>
      <c r="R19" s="256" t="str">
        <f>IF(②選手情報入力!N16="","",VLOOKUP(②選手情報入力!N16,種目情報!$N$4:$O$51,2,FALSE))</f>
        <v/>
      </c>
      <c r="S19" s="256" t="str">
        <f>IF(②選手情報入力!P16="","",②選手情報入力!P16)</f>
        <v/>
      </c>
      <c r="T19" s="535" t="str">
        <f>IF(②選手情報入力!Q16="","",②選手情報入力!Q16)</f>
        <v/>
      </c>
      <c r="U19" s="536"/>
    </row>
    <row r="20" spans="1:21" ht="24" customHeight="1">
      <c r="A20" s="537">
        <v>8</v>
      </c>
      <c r="B20" s="538"/>
      <c r="C20" s="75" t="str">
        <f>IF(②選手情報入力!C17="","",②選手情報入力!B17&amp;②選手情報入力!C17)</f>
        <v/>
      </c>
      <c r="D20" s="535" t="str">
        <f>IF(②選手情報入力!D17="","",②選手情報入力!D17)</f>
        <v/>
      </c>
      <c r="E20" s="535"/>
      <c r="F20" s="535"/>
      <c r="G20" s="535"/>
      <c r="H20" s="553"/>
      <c r="I20" s="553"/>
      <c r="J20" s="553"/>
      <c r="K20" s="553"/>
      <c r="L20" s="553"/>
      <c r="M20" s="553"/>
      <c r="N20" s="75" t="str">
        <f>IF(②選手情報入力!H17="","",②選手情報入力!H17)</f>
        <v/>
      </c>
      <c r="O20" s="75" t="str">
        <f>IF(②選手情報入力!G17="","",②選手情報入力!G17)</f>
        <v/>
      </c>
      <c r="P20" s="256" t="str">
        <f>IF(②選手情報入力!I17="","",VLOOKUP(②選手情報入力!I17,種目情報!$N$4:$O$51,2,FALSE))</f>
        <v/>
      </c>
      <c r="Q20" s="256" t="str">
        <f>IF(②選手情報入力!L17="","",VLOOKUP(②選手情報入力!L17,種目情報!$N$4:$O$51,2,FALSE))</f>
        <v/>
      </c>
      <c r="R20" s="256" t="str">
        <f>IF(②選手情報入力!N17="","",VLOOKUP(②選手情報入力!N17,種目情報!$N$4:$O$51,2,FALSE))</f>
        <v/>
      </c>
      <c r="S20" s="256" t="str">
        <f>IF(②選手情報入力!P17="","",②選手情報入力!P17)</f>
        <v/>
      </c>
      <c r="T20" s="535" t="str">
        <f>IF(②選手情報入力!Q17="","",②選手情報入力!Q17)</f>
        <v/>
      </c>
      <c r="U20" s="536"/>
    </row>
    <row r="21" spans="1:21" ht="24" customHeight="1">
      <c r="A21" s="537">
        <v>9</v>
      </c>
      <c r="B21" s="538"/>
      <c r="C21" s="75" t="str">
        <f>IF(②選手情報入力!C18="","",②選手情報入力!B18&amp;②選手情報入力!C18)</f>
        <v/>
      </c>
      <c r="D21" s="535" t="str">
        <f>IF(②選手情報入力!D18="","",②選手情報入力!D18)</f>
        <v/>
      </c>
      <c r="E21" s="535"/>
      <c r="F21" s="535"/>
      <c r="G21" s="535"/>
      <c r="H21" s="553"/>
      <c r="I21" s="553"/>
      <c r="J21" s="553"/>
      <c r="K21" s="553"/>
      <c r="L21" s="553"/>
      <c r="M21" s="553"/>
      <c r="N21" s="75" t="str">
        <f>IF(②選手情報入力!H18="","",②選手情報入力!H18)</f>
        <v/>
      </c>
      <c r="O21" s="75" t="str">
        <f>IF(②選手情報入力!G18="","",②選手情報入力!G18)</f>
        <v/>
      </c>
      <c r="P21" s="256" t="str">
        <f>IF(②選手情報入力!I18="","",VLOOKUP(②選手情報入力!I18,種目情報!$N$4:$O$51,2,FALSE))</f>
        <v/>
      </c>
      <c r="Q21" s="256" t="str">
        <f>IF(②選手情報入力!L18="","",VLOOKUP(②選手情報入力!L18,種目情報!$N$4:$O$51,2,FALSE))</f>
        <v/>
      </c>
      <c r="R21" s="256" t="str">
        <f>IF(②選手情報入力!N18="","",VLOOKUP(②選手情報入力!N18,種目情報!$N$4:$O$51,2,FALSE))</f>
        <v/>
      </c>
      <c r="S21" s="256" t="str">
        <f>IF(②選手情報入力!P18="","",②選手情報入力!P18)</f>
        <v/>
      </c>
      <c r="T21" s="535" t="str">
        <f>IF(②選手情報入力!Q18="","",②選手情報入力!Q18)</f>
        <v/>
      </c>
      <c r="U21" s="536"/>
    </row>
    <row r="22" spans="1:21" ht="24" customHeight="1" thickBot="1">
      <c r="A22" s="575">
        <v>10</v>
      </c>
      <c r="B22" s="576"/>
      <c r="C22" s="77" t="str">
        <f>IF(②選手情報入力!C19="","",②選手情報入力!B19&amp;②選手情報入力!C19)</f>
        <v/>
      </c>
      <c r="D22" s="548" t="str">
        <f>IF(②選手情報入力!D19="","",②選手情報入力!D19)</f>
        <v/>
      </c>
      <c r="E22" s="548"/>
      <c r="F22" s="548"/>
      <c r="G22" s="548"/>
      <c r="H22" s="577"/>
      <c r="I22" s="577"/>
      <c r="J22" s="577"/>
      <c r="K22" s="577"/>
      <c r="L22" s="577"/>
      <c r="M22" s="577"/>
      <c r="N22" s="77" t="str">
        <f>IF(②選手情報入力!H19="","",②選手情報入力!H19)</f>
        <v/>
      </c>
      <c r="O22" s="77" t="str">
        <f>IF(②選手情報入力!G19="","",②選手情報入力!G19)</f>
        <v/>
      </c>
      <c r="P22" s="255" t="str">
        <f>IF(②選手情報入力!I19="","",VLOOKUP(②選手情報入力!I19,種目情報!$N$4:$O$51,2,FALSE))</f>
        <v/>
      </c>
      <c r="Q22" s="255" t="str">
        <f>IF(②選手情報入力!L19="","",VLOOKUP(②選手情報入力!L19,種目情報!$N$4:$O$51,2,FALSE))</f>
        <v/>
      </c>
      <c r="R22" s="255" t="str">
        <f>IF(②選手情報入力!N19="","",VLOOKUP(②選手情報入力!N19,種目情報!$N$4:$O$51,2,FALSE))</f>
        <v/>
      </c>
      <c r="S22" s="255" t="str">
        <f>IF(②選手情報入力!P19="","",②選手情報入力!P19)</f>
        <v/>
      </c>
      <c r="T22" s="548" t="str">
        <f>IF(②選手情報入力!Q19="","",②選手情報入力!Q19)</f>
        <v/>
      </c>
      <c r="U22" s="549"/>
    </row>
    <row r="23" spans="1:21" ht="24" customHeight="1">
      <c r="A23" s="505">
        <v>11</v>
      </c>
      <c r="B23" s="506"/>
      <c r="C23" s="80" t="str">
        <f>IF(②選手情報入力!C20="","",②選手情報入力!B20&amp;②選手情報入力!C20)</f>
        <v/>
      </c>
      <c r="D23" s="507" t="str">
        <f>IF(②選手情報入力!D20="","",②選手情報入力!D20)</f>
        <v/>
      </c>
      <c r="E23" s="507"/>
      <c r="F23" s="507"/>
      <c r="G23" s="507"/>
      <c r="H23" s="508"/>
      <c r="I23" s="508"/>
      <c r="J23" s="508"/>
      <c r="K23" s="508"/>
      <c r="L23" s="508"/>
      <c r="M23" s="508"/>
      <c r="N23" s="80" t="str">
        <f>IF(②選手情報入力!H20="","",②選手情報入力!H20)</f>
        <v/>
      </c>
      <c r="O23" s="80" t="str">
        <f>IF(②選手情報入力!G20="","",②選手情報入力!G20)</f>
        <v/>
      </c>
      <c r="P23" s="252" t="str">
        <f>IF(②選手情報入力!I20="","",VLOOKUP(②選手情報入力!I20,種目情報!$N$4:$O$51,2,FALSE))</f>
        <v/>
      </c>
      <c r="Q23" s="252" t="str">
        <f>IF(②選手情報入力!L20="","",VLOOKUP(②選手情報入力!L20,種目情報!$N$4:$O$51,2,FALSE))</f>
        <v/>
      </c>
      <c r="R23" s="252" t="str">
        <f>IF(②選手情報入力!N20="","",VLOOKUP(②選手情報入力!N20,種目情報!$N$4:$O$51,2,FALSE))</f>
        <v/>
      </c>
      <c r="S23" s="252" t="str">
        <f>IF(②選手情報入力!P20="","",②選手情報入力!P20)</f>
        <v/>
      </c>
      <c r="T23" s="507" t="str">
        <f>IF(②選手情報入力!Q20="","",②選手情報入力!Q20)</f>
        <v/>
      </c>
      <c r="U23" s="509"/>
    </row>
    <row r="24" spans="1:21" ht="24" customHeight="1">
      <c r="A24" s="537">
        <v>12</v>
      </c>
      <c r="B24" s="538"/>
      <c r="C24" s="75" t="str">
        <f>IF(②選手情報入力!C21="","",②選手情報入力!B21&amp;②選手情報入力!C21)</f>
        <v/>
      </c>
      <c r="D24" s="535" t="str">
        <f>IF(②選手情報入力!D21="","",②選手情報入力!D21)</f>
        <v/>
      </c>
      <c r="E24" s="535"/>
      <c r="F24" s="535"/>
      <c r="G24" s="535"/>
      <c r="H24" s="553"/>
      <c r="I24" s="553"/>
      <c r="J24" s="553"/>
      <c r="K24" s="553"/>
      <c r="L24" s="553"/>
      <c r="M24" s="553"/>
      <c r="N24" s="75" t="str">
        <f>IF(②選手情報入力!H21="","",②選手情報入力!H21)</f>
        <v/>
      </c>
      <c r="O24" s="75" t="str">
        <f>IF(②選手情報入力!G21="","",②選手情報入力!G21)</f>
        <v/>
      </c>
      <c r="P24" s="76" t="str">
        <f>IF(②選手情報入力!I21="","",VLOOKUP(②選手情報入力!I21,種目情報!$N$4:$O$51,2,FALSE))</f>
        <v/>
      </c>
      <c r="Q24" s="76" t="str">
        <f>IF(②選手情報入力!L21="","",VLOOKUP(②選手情報入力!L21,種目情報!$N$4:$O$51,2,FALSE))</f>
        <v/>
      </c>
      <c r="R24" s="76" t="str">
        <f>IF(②選手情報入力!N21="","",VLOOKUP(②選手情報入力!N21,種目情報!$N$4:$O$51,2,FALSE))</f>
        <v/>
      </c>
      <c r="S24" s="76" t="str">
        <f>IF(②選手情報入力!P21="","",②選手情報入力!P21)</f>
        <v/>
      </c>
      <c r="T24" s="535" t="str">
        <f>IF(②選手情報入力!Q21="","",②選手情報入力!Q21)</f>
        <v/>
      </c>
      <c r="U24" s="536"/>
    </row>
    <row r="25" spans="1:21" ht="24" customHeight="1">
      <c r="A25" s="537">
        <v>13</v>
      </c>
      <c r="B25" s="538"/>
      <c r="C25" s="75" t="str">
        <f>IF(②選手情報入力!C22="","",②選手情報入力!B22&amp;②選手情報入力!C22)</f>
        <v/>
      </c>
      <c r="D25" s="535" t="str">
        <f>IF(②選手情報入力!D22="","",②選手情報入力!D22)</f>
        <v/>
      </c>
      <c r="E25" s="535"/>
      <c r="F25" s="535"/>
      <c r="G25" s="535"/>
      <c r="H25" s="553"/>
      <c r="I25" s="553"/>
      <c r="J25" s="553"/>
      <c r="K25" s="553"/>
      <c r="L25" s="553"/>
      <c r="M25" s="553"/>
      <c r="N25" s="75" t="str">
        <f>IF(②選手情報入力!H22="","",②選手情報入力!H22)</f>
        <v/>
      </c>
      <c r="O25" s="75" t="str">
        <f>IF(②選手情報入力!G22="","",②選手情報入力!G22)</f>
        <v/>
      </c>
      <c r="P25" s="76" t="str">
        <f>IF(②選手情報入力!I22="","",VLOOKUP(②選手情報入力!I22,種目情報!$N$4:$O$51,2,FALSE))</f>
        <v/>
      </c>
      <c r="Q25" s="76" t="str">
        <f>IF(②選手情報入力!L22="","",VLOOKUP(②選手情報入力!L22,種目情報!$N$4:$O$51,2,FALSE))</f>
        <v/>
      </c>
      <c r="R25" s="76" t="str">
        <f>IF(②選手情報入力!N22="","",VLOOKUP(②選手情報入力!N22,種目情報!$N$4:$O$51,2,FALSE))</f>
        <v/>
      </c>
      <c r="S25" s="76" t="str">
        <f>IF(②選手情報入力!P22="","",②選手情報入力!P22)</f>
        <v/>
      </c>
      <c r="T25" s="535" t="str">
        <f>IF(②選手情報入力!Q22="","",②選手情報入力!Q22)</f>
        <v/>
      </c>
      <c r="U25" s="536"/>
    </row>
    <row r="26" spans="1:21" ht="24" customHeight="1">
      <c r="A26" s="537">
        <v>14</v>
      </c>
      <c r="B26" s="538"/>
      <c r="C26" s="75" t="str">
        <f>IF(②選手情報入力!C23="","",②選手情報入力!B23&amp;②選手情報入力!C23)</f>
        <v/>
      </c>
      <c r="D26" s="535" t="str">
        <f>IF(②選手情報入力!D23="","",②選手情報入力!D23)</f>
        <v/>
      </c>
      <c r="E26" s="535"/>
      <c r="F26" s="535"/>
      <c r="G26" s="535"/>
      <c r="H26" s="553"/>
      <c r="I26" s="553"/>
      <c r="J26" s="553"/>
      <c r="K26" s="553"/>
      <c r="L26" s="553"/>
      <c r="M26" s="553"/>
      <c r="N26" s="75" t="str">
        <f>IF(②選手情報入力!H23="","",②選手情報入力!H23)</f>
        <v/>
      </c>
      <c r="O26" s="75" t="str">
        <f>IF(②選手情報入力!G23="","",②選手情報入力!G23)</f>
        <v/>
      </c>
      <c r="P26" s="76" t="str">
        <f>IF(②選手情報入力!I23="","",VLOOKUP(②選手情報入力!I23,種目情報!$N$4:$O$51,2,FALSE))</f>
        <v/>
      </c>
      <c r="Q26" s="76" t="str">
        <f>IF(②選手情報入力!L23="","",VLOOKUP(②選手情報入力!L23,種目情報!$N$4:$O$51,2,FALSE))</f>
        <v/>
      </c>
      <c r="R26" s="76" t="str">
        <f>IF(②選手情報入力!N23="","",VLOOKUP(②選手情報入力!N23,種目情報!$N$4:$O$51,2,FALSE))</f>
        <v/>
      </c>
      <c r="S26" s="76" t="str">
        <f>IF(②選手情報入力!P23="","",②選手情報入力!P23)</f>
        <v/>
      </c>
      <c r="T26" s="535" t="str">
        <f>IF(②選手情報入力!Q23="","",②選手情報入力!Q23)</f>
        <v/>
      </c>
      <c r="U26" s="536"/>
    </row>
    <row r="27" spans="1:21" ht="24" customHeight="1" thickBot="1">
      <c r="A27" s="575">
        <v>15</v>
      </c>
      <c r="B27" s="576"/>
      <c r="C27" s="77" t="str">
        <f>IF(②選手情報入力!C24="","",②選手情報入力!B24&amp;②選手情報入力!C24)</f>
        <v/>
      </c>
      <c r="D27" s="548" t="str">
        <f>IF(②選手情報入力!D24="","",②選手情報入力!D24)</f>
        <v/>
      </c>
      <c r="E27" s="548"/>
      <c r="F27" s="548"/>
      <c r="G27" s="548"/>
      <c r="H27" s="577"/>
      <c r="I27" s="577"/>
      <c r="J27" s="577"/>
      <c r="K27" s="577"/>
      <c r="L27" s="577"/>
      <c r="M27" s="577"/>
      <c r="N27" s="77" t="str">
        <f>IF(②選手情報入力!H24="","",②選手情報入力!H24)</f>
        <v/>
      </c>
      <c r="O27" s="77" t="str">
        <f>IF(②選手情報入力!G24="","",②選手情報入力!G24)</f>
        <v/>
      </c>
      <c r="P27" s="78" t="str">
        <f>IF(②選手情報入力!I24="","",VLOOKUP(②選手情報入力!I24,種目情報!$N$4:$O$51,2,FALSE))</f>
        <v/>
      </c>
      <c r="Q27" s="78" t="str">
        <f>IF(②選手情報入力!L24="","",VLOOKUP(②選手情報入力!L24,種目情報!$N$4:$O$51,2,FALSE))</f>
        <v/>
      </c>
      <c r="R27" s="78" t="str">
        <f>IF(②選手情報入力!N24="","",VLOOKUP(②選手情報入力!N24,種目情報!$N$4:$O$51,2,FALSE))</f>
        <v/>
      </c>
      <c r="S27" s="78" t="str">
        <f>IF(②選手情報入力!P24="","",②選手情報入力!P24)</f>
        <v/>
      </c>
      <c r="T27" s="548" t="str">
        <f>IF(②選手情報入力!Q24="","",②選手情報入力!Q24)</f>
        <v/>
      </c>
      <c r="U27" s="549"/>
    </row>
    <row r="28" spans="1:21" ht="24" customHeight="1">
      <c r="A28" s="500">
        <v>16</v>
      </c>
      <c r="B28" s="501"/>
      <c r="C28" s="73" t="str">
        <f>IF(②選手情報入力!C25="","",②選手情報入力!B25&amp;②選手情報入力!C25)</f>
        <v/>
      </c>
      <c r="D28" s="502" t="str">
        <f>IF(②選手情報入力!D25="","",②選手情報入力!D25)</f>
        <v/>
      </c>
      <c r="E28" s="502"/>
      <c r="F28" s="502"/>
      <c r="G28" s="502"/>
      <c r="H28" s="503"/>
      <c r="I28" s="503"/>
      <c r="J28" s="503"/>
      <c r="K28" s="503"/>
      <c r="L28" s="503"/>
      <c r="M28" s="503"/>
      <c r="N28" s="73" t="str">
        <f>IF(②選手情報入力!H25="","",②選手情報入力!H25)</f>
        <v/>
      </c>
      <c r="O28" s="73" t="str">
        <f>IF(②選手情報入力!G25="","",②選手情報入力!G25)</f>
        <v/>
      </c>
      <c r="P28" s="74" t="str">
        <f>IF(②選手情報入力!I25="","",VLOOKUP(②選手情報入力!I25,種目情報!$N$4:$O$51,2,FALSE))</f>
        <v/>
      </c>
      <c r="Q28" s="74" t="str">
        <f>IF(②選手情報入力!L25="","",VLOOKUP(②選手情報入力!L25,種目情報!$N$4:$O$51,2,FALSE))</f>
        <v/>
      </c>
      <c r="R28" s="74" t="str">
        <f>IF(②選手情報入力!N25="","",VLOOKUP(②選手情報入力!N25,種目情報!$N$4:$O$51,2,FALSE))</f>
        <v/>
      </c>
      <c r="S28" s="74" t="str">
        <f>IF(②選手情報入力!P25="","",②選手情報入力!P25)</f>
        <v/>
      </c>
      <c r="T28" s="502" t="str">
        <f>IF(②選手情報入力!Q25="","",②選手情報入力!Q25)</f>
        <v/>
      </c>
      <c r="U28" s="504"/>
    </row>
    <row r="29" spans="1:21" ht="24" customHeight="1">
      <c r="A29" s="505">
        <v>17</v>
      </c>
      <c r="B29" s="506"/>
      <c r="C29" s="80" t="str">
        <f>IF(②選手情報入力!C26="","",②選手情報入力!B26&amp;②選手情報入力!C26)</f>
        <v/>
      </c>
      <c r="D29" s="507" t="str">
        <f>IF(②選手情報入力!D26="","",②選手情報入力!D26)</f>
        <v/>
      </c>
      <c r="E29" s="507"/>
      <c r="F29" s="507"/>
      <c r="G29" s="507"/>
      <c r="H29" s="508"/>
      <c r="I29" s="508"/>
      <c r="J29" s="508"/>
      <c r="K29" s="508"/>
      <c r="L29" s="508"/>
      <c r="M29" s="508"/>
      <c r="N29" s="80" t="str">
        <f>IF(②選手情報入力!H26="","",②選手情報入力!H26)</f>
        <v/>
      </c>
      <c r="O29" s="80" t="str">
        <f>IF(②選手情報入力!G26="","",②選手情報入力!G26)</f>
        <v/>
      </c>
      <c r="P29" s="81" t="str">
        <f>IF(②選手情報入力!I26="","",VLOOKUP(②選手情報入力!I26,種目情報!$N$4:$O$51,2,FALSE))</f>
        <v/>
      </c>
      <c r="Q29" s="81" t="str">
        <f>IF(②選手情報入力!L26="","",VLOOKUP(②選手情報入力!L26,種目情報!$N$4:$O$51,2,FALSE))</f>
        <v/>
      </c>
      <c r="R29" s="81" t="str">
        <f>IF(②選手情報入力!N26="","",VLOOKUP(②選手情報入力!N26,種目情報!$N$4:$O$51,2,FALSE))</f>
        <v/>
      </c>
      <c r="S29" s="81" t="str">
        <f>IF(②選手情報入力!P26="","",②選手情報入力!P26)</f>
        <v/>
      </c>
      <c r="T29" s="507" t="str">
        <f>IF(②選手情報入力!Q26="","",②選手情報入力!Q26)</f>
        <v/>
      </c>
      <c r="U29" s="509"/>
    </row>
    <row r="30" spans="1:21" ht="24" customHeight="1">
      <c r="A30" s="505">
        <v>18</v>
      </c>
      <c r="B30" s="506"/>
      <c r="C30" s="80" t="str">
        <f>IF(②選手情報入力!C27="","",②選手情報入力!B27&amp;②選手情報入力!C27)</f>
        <v/>
      </c>
      <c r="D30" s="507" t="str">
        <f>IF(②選手情報入力!D27="","",②選手情報入力!D27)</f>
        <v/>
      </c>
      <c r="E30" s="507"/>
      <c r="F30" s="507"/>
      <c r="G30" s="507"/>
      <c r="H30" s="508"/>
      <c r="I30" s="508"/>
      <c r="J30" s="508"/>
      <c r="K30" s="508"/>
      <c r="L30" s="508"/>
      <c r="M30" s="508"/>
      <c r="N30" s="80" t="str">
        <f>IF(②選手情報入力!H27="","",②選手情報入力!H27)</f>
        <v/>
      </c>
      <c r="O30" s="80" t="str">
        <f>IF(②選手情報入力!G27="","",②選手情報入力!G27)</f>
        <v/>
      </c>
      <c r="P30" s="81" t="str">
        <f>IF(②選手情報入力!I27="","",VLOOKUP(②選手情報入力!I27,種目情報!$N$4:$O$51,2,FALSE))</f>
        <v/>
      </c>
      <c r="Q30" s="81" t="str">
        <f>IF(②選手情報入力!L27="","",VLOOKUP(②選手情報入力!L27,種目情報!$N$4:$O$51,2,FALSE))</f>
        <v/>
      </c>
      <c r="R30" s="81" t="str">
        <f>IF(②選手情報入力!N27="","",VLOOKUP(②選手情報入力!N27,種目情報!$N$4:$O$51,2,FALSE))</f>
        <v/>
      </c>
      <c r="S30" s="81" t="str">
        <f>IF(②選手情報入力!P27="","",②選手情報入力!P27)</f>
        <v/>
      </c>
      <c r="T30" s="507" t="str">
        <f>IF(②選手情報入力!Q27="","",②選手情報入力!Q27)</f>
        <v/>
      </c>
      <c r="U30" s="509"/>
    </row>
    <row r="31" spans="1:21" ht="24" customHeight="1">
      <c r="A31" s="505">
        <v>19</v>
      </c>
      <c r="B31" s="506"/>
      <c r="C31" s="80" t="str">
        <f>IF(②選手情報入力!C28="","",②選手情報入力!B28&amp;②選手情報入力!C28)</f>
        <v/>
      </c>
      <c r="D31" s="507" t="str">
        <f>IF(②選手情報入力!D28="","",②選手情報入力!D28)</f>
        <v/>
      </c>
      <c r="E31" s="507"/>
      <c r="F31" s="507"/>
      <c r="G31" s="507"/>
      <c r="H31" s="508"/>
      <c r="I31" s="508"/>
      <c r="J31" s="508"/>
      <c r="K31" s="508"/>
      <c r="L31" s="508"/>
      <c r="M31" s="508"/>
      <c r="N31" s="80" t="str">
        <f>IF(②選手情報入力!H28="","",②選手情報入力!H28)</f>
        <v/>
      </c>
      <c r="O31" s="80" t="str">
        <f>IF(②選手情報入力!G28="","",②選手情報入力!G28)</f>
        <v/>
      </c>
      <c r="P31" s="81" t="str">
        <f>IF(②選手情報入力!I28="","",VLOOKUP(②選手情報入力!I28,種目情報!$N$4:$O$51,2,FALSE))</f>
        <v/>
      </c>
      <c r="Q31" s="81" t="str">
        <f>IF(②選手情報入力!L28="","",VLOOKUP(②選手情報入力!L28,種目情報!$N$4:$O$51,2,FALSE))</f>
        <v/>
      </c>
      <c r="R31" s="81" t="str">
        <f>IF(②選手情報入力!N28="","",VLOOKUP(②選手情報入力!N28,種目情報!$N$4:$O$51,2,FALSE))</f>
        <v/>
      </c>
      <c r="S31" s="81" t="str">
        <f>IF(②選手情報入力!P28="","",②選手情報入力!P28)</f>
        <v/>
      </c>
      <c r="T31" s="507" t="str">
        <f>IF(②選手情報入力!Q28="","",②選手情報入力!Q28)</f>
        <v/>
      </c>
      <c r="U31" s="509"/>
    </row>
    <row r="32" spans="1:21" ht="24" customHeight="1" thickBot="1">
      <c r="A32" s="516">
        <v>20</v>
      </c>
      <c r="B32" s="517"/>
      <c r="C32" s="372" t="str">
        <f>IF(②選手情報入力!C29="","",②選手情報入力!B29&amp;②選手情報入力!C29)</f>
        <v/>
      </c>
      <c r="D32" s="518" t="str">
        <f>IF(②選手情報入力!D29="","",②選手情報入力!D29)</f>
        <v/>
      </c>
      <c r="E32" s="518"/>
      <c r="F32" s="518"/>
      <c r="G32" s="518"/>
      <c r="H32" s="519"/>
      <c r="I32" s="519"/>
      <c r="J32" s="519"/>
      <c r="K32" s="519"/>
      <c r="L32" s="519"/>
      <c r="M32" s="519"/>
      <c r="N32" s="372" t="str">
        <f>IF(②選手情報入力!H29="","",②選手情報入力!H29)</f>
        <v/>
      </c>
      <c r="O32" s="372" t="str">
        <f>IF(②選手情報入力!G29="","",②選手情報入力!G29)</f>
        <v/>
      </c>
      <c r="P32" s="373" t="str">
        <f>IF(②選手情報入力!I29="","",VLOOKUP(②選手情報入力!I29,種目情報!$N$4:$O$51,2,FALSE))</f>
        <v/>
      </c>
      <c r="Q32" s="373" t="str">
        <f>IF(②選手情報入力!L29="","",VLOOKUP(②選手情報入力!L29,種目情報!$N$4:$O$51,2,FALSE))</f>
        <v/>
      </c>
      <c r="R32" s="373" t="str">
        <f>IF(②選手情報入力!N29="","",VLOOKUP(②選手情報入力!N29,種目情報!$N$4:$O$51,2,FALSE))</f>
        <v/>
      </c>
      <c r="S32" s="373" t="str">
        <f>IF(②選手情報入力!P29="","",②選手情報入力!P29)</f>
        <v/>
      </c>
      <c r="T32" s="518" t="str">
        <f>IF(②選手情報入力!Q29="","",②選手情報入力!Q29)</f>
        <v/>
      </c>
      <c r="U32" s="520"/>
    </row>
    <row r="33" spans="1:21" ht="24" customHeight="1">
      <c r="A33" s="500">
        <v>21</v>
      </c>
      <c r="B33" s="501"/>
      <c r="C33" s="73" t="str">
        <f>IF(②選手情報入力!C30="","",②選手情報入力!B30&amp;②選手情報入力!C30)</f>
        <v/>
      </c>
      <c r="D33" s="502" t="str">
        <f>IF(②選手情報入力!D30="","",②選手情報入力!D30)</f>
        <v/>
      </c>
      <c r="E33" s="502"/>
      <c r="F33" s="502"/>
      <c r="G33" s="502"/>
      <c r="H33" s="503"/>
      <c r="I33" s="503"/>
      <c r="J33" s="503"/>
      <c r="K33" s="503"/>
      <c r="L33" s="503"/>
      <c r="M33" s="503"/>
      <c r="N33" s="73" t="str">
        <f>IF(②選手情報入力!H30="","",②選手情報入力!H30)</f>
        <v/>
      </c>
      <c r="O33" s="73" t="str">
        <f>IF(②選手情報入力!G30="","",②選手情報入力!G30)</f>
        <v/>
      </c>
      <c r="P33" s="254" t="str">
        <f>IF(②選手情報入力!I30="","",VLOOKUP(②選手情報入力!I30,種目情報!$N$4:$O$51,2,FALSE))</f>
        <v/>
      </c>
      <c r="Q33" s="254" t="str">
        <f>IF(②選手情報入力!L30="","",VLOOKUP(②選手情報入力!L30,種目情報!$N$4:$O$51,2,FALSE))</f>
        <v/>
      </c>
      <c r="R33" s="254" t="str">
        <f>IF(②選手情報入力!N30="","",VLOOKUP(②選手情報入力!N30,種目情報!$N$4:$O$51,2,FALSE))</f>
        <v/>
      </c>
      <c r="S33" s="254" t="str">
        <f>IF(②選手情報入力!P30="","",②選手情報入力!P30)</f>
        <v/>
      </c>
      <c r="T33" s="502" t="str">
        <f>IF(②選手情報入力!Q30="","",②選手情報入力!Q30)</f>
        <v/>
      </c>
      <c r="U33" s="504"/>
    </row>
    <row r="34" spans="1:21" ht="24" customHeight="1">
      <c r="A34" s="505">
        <v>22</v>
      </c>
      <c r="B34" s="506"/>
      <c r="C34" s="80" t="str">
        <f>IF(②選手情報入力!C31="","",②選手情報入力!B31&amp;②選手情報入力!C31)</f>
        <v/>
      </c>
      <c r="D34" s="507" t="str">
        <f>IF(②選手情報入力!D31="","",②選手情報入力!D31)</f>
        <v/>
      </c>
      <c r="E34" s="507"/>
      <c r="F34" s="507"/>
      <c r="G34" s="507"/>
      <c r="H34" s="508"/>
      <c r="I34" s="508"/>
      <c r="J34" s="508"/>
      <c r="K34" s="508"/>
      <c r="L34" s="508"/>
      <c r="M34" s="508"/>
      <c r="N34" s="80" t="str">
        <f>IF(②選手情報入力!H31="","",②選手情報入力!H31)</f>
        <v/>
      </c>
      <c r="O34" s="80" t="str">
        <f>IF(②選手情報入力!G31="","",②選手情報入力!G31)</f>
        <v/>
      </c>
      <c r="P34" s="252" t="str">
        <f>IF(②選手情報入力!I31="","",VLOOKUP(②選手情報入力!I31,種目情報!$N$4:$O$51,2,FALSE))</f>
        <v/>
      </c>
      <c r="Q34" s="252" t="str">
        <f>IF(②選手情報入力!L31="","",VLOOKUP(②選手情報入力!L31,種目情報!$N$4:$O$51,2,FALSE))</f>
        <v/>
      </c>
      <c r="R34" s="252" t="str">
        <f>IF(②選手情報入力!N31="","",VLOOKUP(②選手情報入力!N31,種目情報!$N$4:$O$51,2,FALSE))</f>
        <v/>
      </c>
      <c r="S34" s="252" t="str">
        <f>IF(②選手情報入力!P31="","",②選手情報入力!P31)</f>
        <v/>
      </c>
      <c r="T34" s="507" t="str">
        <f>IF(②選手情報入力!Q31="","",②選手情報入力!Q31)</f>
        <v/>
      </c>
      <c r="U34" s="509"/>
    </row>
    <row r="35" spans="1:21" ht="24" customHeight="1">
      <c r="A35" s="505">
        <v>23</v>
      </c>
      <c r="B35" s="506"/>
      <c r="C35" s="80" t="str">
        <f>IF(②選手情報入力!C32="","",②選手情報入力!B32&amp;②選手情報入力!C32)</f>
        <v/>
      </c>
      <c r="D35" s="507" t="str">
        <f>IF(②選手情報入力!D32="","",②選手情報入力!D32)</f>
        <v/>
      </c>
      <c r="E35" s="507"/>
      <c r="F35" s="507"/>
      <c r="G35" s="507"/>
      <c r="H35" s="508"/>
      <c r="I35" s="508"/>
      <c r="J35" s="508"/>
      <c r="K35" s="508"/>
      <c r="L35" s="508"/>
      <c r="M35" s="508"/>
      <c r="N35" s="80" t="str">
        <f>IF(②選手情報入力!H32="","",②選手情報入力!H32)</f>
        <v/>
      </c>
      <c r="O35" s="80" t="str">
        <f>IF(②選手情報入力!G32="","",②選手情報入力!G32)</f>
        <v/>
      </c>
      <c r="P35" s="252" t="str">
        <f>IF(②選手情報入力!I32="","",VLOOKUP(②選手情報入力!I32,種目情報!$N$4:$O$51,2,FALSE))</f>
        <v/>
      </c>
      <c r="Q35" s="252" t="str">
        <f>IF(②選手情報入力!L32="","",VLOOKUP(②選手情報入力!L32,種目情報!$N$4:$O$51,2,FALSE))</f>
        <v/>
      </c>
      <c r="R35" s="252" t="str">
        <f>IF(②選手情報入力!N32="","",VLOOKUP(②選手情報入力!N32,種目情報!$N$4:$O$51,2,FALSE))</f>
        <v/>
      </c>
      <c r="S35" s="252" t="str">
        <f>IF(②選手情報入力!P32="","",②選手情報入力!P32)</f>
        <v/>
      </c>
      <c r="T35" s="507" t="str">
        <f>IF(②選手情報入力!Q32="","",②選手情報入力!Q32)</f>
        <v/>
      </c>
      <c r="U35" s="509"/>
    </row>
    <row r="36" spans="1:21" ht="24" customHeight="1">
      <c r="A36" s="505">
        <v>24</v>
      </c>
      <c r="B36" s="506"/>
      <c r="C36" s="80" t="str">
        <f>IF(②選手情報入力!C33="","",②選手情報入力!B33&amp;②選手情報入力!C33)</f>
        <v/>
      </c>
      <c r="D36" s="507" t="str">
        <f>IF(②選手情報入力!D33="","",②選手情報入力!D33)</f>
        <v/>
      </c>
      <c r="E36" s="507"/>
      <c r="F36" s="507"/>
      <c r="G36" s="507"/>
      <c r="H36" s="508"/>
      <c r="I36" s="508"/>
      <c r="J36" s="508"/>
      <c r="K36" s="508"/>
      <c r="L36" s="508"/>
      <c r="M36" s="508"/>
      <c r="N36" s="80" t="str">
        <f>IF(②選手情報入力!H33="","",②選手情報入力!H33)</f>
        <v/>
      </c>
      <c r="O36" s="80" t="str">
        <f>IF(②選手情報入力!G33="","",②選手情報入力!G33)</f>
        <v/>
      </c>
      <c r="P36" s="252" t="str">
        <f>IF(②選手情報入力!I33="","",VLOOKUP(②選手情報入力!I33,種目情報!$N$4:$O$51,2,FALSE))</f>
        <v/>
      </c>
      <c r="Q36" s="252" t="str">
        <f>IF(②選手情報入力!L33="","",VLOOKUP(②選手情報入力!L33,種目情報!$N$4:$O$51,2,FALSE))</f>
        <v/>
      </c>
      <c r="R36" s="252" t="str">
        <f>IF(②選手情報入力!N33="","",VLOOKUP(②選手情報入力!N33,種目情報!$N$4:$O$51,2,FALSE))</f>
        <v/>
      </c>
      <c r="S36" s="252" t="str">
        <f>IF(②選手情報入力!P33="","",②選手情報入力!P33)</f>
        <v/>
      </c>
      <c r="T36" s="507" t="str">
        <f>IF(②選手情報入力!Q33="","",②選手情報入力!Q33)</f>
        <v/>
      </c>
      <c r="U36" s="509"/>
    </row>
    <row r="37" spans="1:21" ht="24" customHeight="1" thickBot="1">
      <c r="A37" s="578">
        <v>25</v>
      </c>
      <c r="B37" s="579"/>
      <c r="C37" s="82" t="str">
        <f>IF(②選手情報入力!C34="","",②選手情報入力!B34&amp;②選手情報入力!C34)</f>
        <v/>
      </c>
      <c r="D37" s="580" t="str">
        <f>IF(②選手情報入力!D34="","",②選手情報入力!D34)</f>
        <v/>
      </c>
      <c r="E37" s="580"/>
      <c r="F37" s="580"/>
      <c r="G37" s="580"/>
      <c r="H37" s="581"/>
      <c r="I37" s="581"/>
      <c r="J37" s="581"/>
      <c r="K37" s="581"/>
      <c r="L37" s="581"/>
      <c r="M37" s="581"/>
      <c r="N37" s="82" t="str">
        <f>IF(②選手情報入力!H34="","",②選手情報入力!H34)</f>
        <v/>
      </c>
      <c r="O37" s="82" t="str">
        <f>IF(②選手情報入力!G34="","",②選手情報入力!G34)</f>
        <v/>
      </c>
      <c r="P37" s="253" t="str">
        <f>IF(②選手情報入力!I34="","",VLOOKUP(②選手情報入力!I34,種目情報!$N$4:$O$51,2,FALSE))</f>
        <v/>
      </c>
      <c r="Q37" s="253" t="str">
        <f>IF(②選手情報入力!L34="","",VLOOKUP(②選手情報入力!L34,種目情報!$N$4:$O$51,2,FALSE))</f>
        <v/>
      </c>
      <c r="R37" s="253" t="str">
        <f>IF(②選手情報入力!N34="","",VLOOKUP(②選手情報入力!N34,種目情報!$N$4:$O$51,2,FALSE))</f>
        <v/>
      </c>
      <c r="S37" s="253" t="str">
        <f>IF(②選手情報入力!P34="","",②選手情報入力!P34)</f>
        <v/>
      </c>
      <c r="T37" s="580" t="str">
        <f>IF(②選手情報入力!Q34="","",②選手情報入力!Q34)</f>
        <v/>
      </c>
      <c r="U37" s="582"/>
    </row>
    <row r="38" spans="1:21" ht="24" customHeight="1">
      <c r="A38" s="505">
        <v>26</v>
      </c>
      <c r="B38" s="506"/>
      <c r="C38" s="80" t="str">
        <f>IF(②選手情報入力!C35="","",②選手情報入力!B35&amp;②選手情報入力!C35)</f>
        <v/>
      </c>
      <c r="D38" s="507" t="str">
        <f>IF(②選手情報入力!D35="","",②選手情報入力!D35)</f>
        <v/>
      </c>
      <c r="E38" s="507"/>
      <c r="F38" s="507"/>
      <c r="G38" s="507"/>
      <c r="H38" s="508"/>
      <c r="I38" s="508"/>
      <c r="J38" s="508"/>
      <c r="K38" s="508"/>
      <c r="L38" s="508"/>
      <c r="M38" s="508"/>
      <c r="N38" s="80" t="str">
        <f>IF(②選手情報入力!H35="","",②選手情報入力!H35)</f>
        <v/>
      </c>
      <c r="O38" s="80" t="str">
        <f>IF(②選手情報入力!G35="","",②選手情報入力!G35)</f>
        <v/>
      </c>
      <c r="P38" s="81" t="str">
        <f>IF(②選手情報入力!I35="","",VLOOKUP(②選手情報入力!I35,種目情報!$N$4:$O$51,2,FALSE))</f>
        <v/>
      </c>
      <c r="Q38" s="81" t="str">
        <f>IF(②選手情報入力!L35="","",VLOOKUP(②選手情報入力!L35,種目情報!$N$4:$O$51,2,FALSE))</f>
        <v/>
      </c>
      <c r="R38" s="81" t="str">
        <f>IF(②選手情報入力!N35="","",VLOOKUP(②選手情報入力!N35,種目情報!$N$4:$O$51,2,FALSE))</f>
        <v/>
      </c>
      <c r="S38" s="81" t="str">
        <f>IF(②選手情報入力!P35="","",②選手情報入力!P35)</f>
        <v/>
      </c>
      <c r="T38" s="507" t="str">
        <f>IF(②選手情報入力!Q35="","",②選手情報入力!Q35)</f>
        <v/>
      </c>
      <c r="U38" s="509"/>
    </row>
    <row r="39" spans="1:21" ht="24" customHeight="1">
      <c r="A39" s="505">
        <v>27</v>
      </c>
      <c r="B39" s="506"/>
      <c r="C39" s="80" t="str">
        <f>IF(②選手情報入力!C36="","",②選手情報入力!B36&amp;②選手情報入力!C36)</f>
        <v/>
      </c>
      <c r="D39" s="507" t="str">
        <f>IF(②選手情報入力!D36="","",②選手情報入力!D36)</f>
        <v/>
      </c>
      <c r="E39" s="507"/>
      <c r="F39" s="507"/>
      <c r="G39" s="507"/>
      <c r="H39" s="508"/>
      <c r="I39" s="508"/>
      <c r="J39" s="508"/>
      <c r="K39" s="508"/>
      <c r="L39" s="508"/>
      <c r="M39" s="508"/>
      <c r="N39" s="80" t="str">
        <f>IF(②選手情報入力!H36="","",②選手情報入力!H36)</f>
        <v/>
      </c>
      <c r="O39" s="80" t="str">
        <f>IF(②選手情報入力!G36="","",②選手情報入力!G36)</f>
        <v/>
      </c>
      <c r="P39" s="81" t="str">
        <f>IF(②選手情報入力!I36="","",VLOOKUP(②選手情報入力!I36,種目情報!$N$4:$O$51,2,FALSE))</f>
        <v/>
      </c>
      <c r="Q39" s="81" t="str">
        <f>IF(②選手情報入力!L36="","",VLOOKUP(②選手情報入力!L36,種目情報!$N$4:$O$51,2,FALSE))</f>
        <v/>
      </c>
      <c r="R39" s="81" t="str">
        <f>IF(②選手情報入力!N36="","",VLOOKUP(②選手情報入力!N36,種目情報!$N$4:$O$51,2,FALSE))</f>
        <v/>
      </c>
      <c r="S39" s="81" t="str">
        <f>IF(②選手情報入力!P36="","",②選手情報入力!P36)</f>
        <v/>
      </c>
      <c r="T39" s="507" t="str">
        <f>IF(②選手情報入力!Q36="","",②選手情報入力!Q36)</f>
        <v/>
      </c>
      <c r="U39" s="509"/>
    </row>
    <row r="40" spans="1:21" ht="24" customHeight="1">
      <c r="A40" s="505">
        <v>28</v>
      </c>
      <c r="B40" s="506"/>
      <c r="C40" s="80" t="str">
        <f>IF(②選手情報入力!C37="","",②選手情報入力!B37&amp;②選手情報入力!C37)</f>
        <v/>
      </c>
      <c r="D40" s="507" t="str">
        <f>IF(②選手情報入力!D37="","",②選手情報入力!D37)</f>
        <v/>
      </c>
      <c r="E40" s="507"/>
      <c r="F40" s="507"/>
      <c r="G40" s="507"/>
      <c r="H40" s="508"/>
      <c r="I40" s="508"/>
      <c r="J40" s="508"/>
      <c r="K40" s="508"/>
      <c r="L40" s="508"/>
      <c r="M40" s="508"/>
      <c r="N40" s="80" t="str">
        <f>IF(②選手情報入力!H37="","",②選手情報入力!H37)</f>
        <v/>
      </c>
      <c r="O40" s="80" t="str">
        <f>IF(②選手情報入力!G37="","",②選手情報入力!G37)</f>
        <v/>
      </c>
      <c r="P40" s="81" t="str">
        <f>IF(②選手情報入力!I37="","",VLOOKUP(②選手情報入力!I37,種目情報!$N$4:$O$51,2,FALSE))</f>
        <v/>
      </c>
      <c r="Q40" s="81" t="str">
        <f>IF(②選手情報入力!L37="","",VLOOKUP(②選手情報入力!L37,種目情報!$N$4:$O$51,2,FALSE))</f>
        <v/>
      </c>
      <c r="R40" s="81" t="str">
        <f>IF(②選手情報入力!N37="","",VLOOKUP(②選手情報入力!N37,種目情報!$N$4:$O$51,2,FALSE))</f>
        <v/>
      </c>
      <c r="S40" s="81" t="str">
        <f>IF(②選手情報入力!P37="","",②選手情報入力!P37)</f>
        <v/>
      </c>
      <c r="T40" s="507" t="str">
        <f>IF(②選手情報入力!Q37="","",②選手情報入力!Q37)</f>
        <v/>
      </c>
      <c r="U40" s="509"/>
    </row>
    <row r="41" spans="1:21" ht="24" customHeight="1">
      <c r="A41" s="505">
        <v>29</v>
      </c>
      <c r="B41" s="506"/>
      <c r="C41" s="80" t="str">
        <f>IF(②選手情報入力!C38="","",②選手情報入力!B38&amp;②選手情報入力!C38)</f>
        <v/>
      </c>
      <c r="D41" s="507" t="str">
        <f>IF(②選手情報入力!D38="","",②選手情報入力!D38)</f>
        <v/>
      </c>
      <c r="E41" s="507"/>
      <c r="F41" s="507"/>
      <c r="G41" s="507"/>
      <c r="H41" s="508"/>
      <c r="I41" s="508"/>
      <c r="J41" s="508"/>
      <c r="K41" s="508"/>
      <c r="L41" s="508"/>
      <c r="M41" s="508"/>
      <c r="N41" s="80" t="str">
        <f>IF(②選手情報入力!H38="","",②選手情報入力!H38)</f>
        <v/>
      </c>
      <c r="O41" s="80" t="str">
        <f>IF(②選手情報入力!G38="","",②選手情報入力!G38)</f>
        <v/>
      </c>
      <c r="P41" s="81" t="str">
        <f>IF(②選手情報入力!I38="","",VLOOKUP(②選手情報入力!I38,種目情報!$N$4:$O$51,2,FALSE))</f>
        <v/>
      </c>
      <c r="Q41" s="81" t="str">
        <f>IF(②選手情報入力!L38="","",VLOOKUP(②選手情報入力!L38,種目情報!$N$4:$O$51,2,FALSE))</f>
        <v/>
      </c>
      <c r="R41" s="81" t="str">
        <f>IF(②選手情報入力!N38="","",VLOOKUP(②選手情報入力!N38,種目情報!$N$4:$O$51,2,FALSE))</f>
        <v/>
      </c>
      <c r="S41" s="81" t="str">
        <f>IF(②選手情報入力!P38="","",②選手情報入力!P38)</f>
        <v/>
      </c>
      <c r="T41" s="507" t="str">
        <f>IF(②選手情報入力!Q38="","",②選手情報入力!Q38)</f>
        <v/>
      </c>
      <c r="U41" s="509"/>
    </row>
    <row r="42" spans="1:21" ht="24" customHeight="1" thickBot="1">
      <c r="A42" s="578">
        <v>30</v>
      </c>
      <c r="B42" s="579"/>
      <c r="C42" s="82" t="str">
        <f>IF(②選手情報入力!C39="","",②選手情報入力!B39&amp;②選手情報入力!C39)</f>
        <v/>
      </c>
      <c r="D42" s="580" t="str">
        <f>IF(②選手情報入力!D39="","",②選手情報入力!D39)</f>
        <v/>
      </c>
      <c r="E42" s="580"/>
      <c r="F42" s="580"/>
      <c r="G42" s="580"/>
      <c r="H42" s="581"/>
      <c r="I42" s="581"/>
      <c r="J42" s="581"/>
      <c r="K42" s="581"/>
      <c r="L42" s="581"/>
      <c r="M42" s="581"/>
      <c r="N42" s="82" t="str">
        <f>IF(②選手情報入力!H39="","",②選手情報入力!H39)</f>
        <v/>
      </c>
      <c r="O42" s="82" t="str">
        <f>IF(②選手情報入力!G39="","",②選手情報入力!G39)</f>
        <v/>
      </c>
      <c r="P42" s="83" t="str">
        <f>IF(②選手情報入力!I39="","",VLOOKUP(②選手情報入力!I39,種目情報!$N$4:$O$51,2,FALSE))</f>
        <v/>
      </c>
      <c r="Q42" s="83" t="str">
        <f>IF(②選手情報入力!L39="","",VLOOKUP(②選手情報入力!L39,種目情報!$N$4:$O$51,2,FALSE))</f>
        <v/>
      </c>
      <c r="R42" s="83" t="str">
        <f>IF(②選手情報入力!N39="","",VLOOKUP(②選手情報入力!N39,種目情報!$N$4:$O$51,2,FALSE))</f>
        <v/>
      </c>
      <c r="S42" s="83" t="str">
        <f>IF(②選手情報入力!P39="","",②選手情報入力!P39)</f>
        <v/>
      </c>
      <c r="T42" s="580" t="str">
        <f>IF(②選手情報入力!Q39="","",②選手情報入力!Q39)</f>
        <v/>
      </c>
      <c r="U42" s="582"/>
    </row>
    <row r="43" spans="1:21" ht="24" customHeight="1">
      <c r="A43" s="500">
        <v>31</v>
      </c>
      <c r="B43" s="501"/>
      <c r="C43" s="73" t="str">
        <f>IF(②選手情報入力!C40="","",②選手情報入力!B40&amp;②選手情報入力!C40)</f>
        <v/>
      </c>
      <c r="D43" s="502" t="str">
        <f>IF(②選手情報入力!D40="","",②選手情報入力!D40)</f>
        <v/>
      </c>
      <c r="E43" s="502"/>
      <c r="F43" s="502"/>
      <c r="G43" s="502"/>
      <c r="H43" s="503"/>
      <c r="I43" s="503"/>
      <c r="J43" s="503"/>
      <c r="K43" s="503"/>
      <c r="L43" s="503"/>
      <c r="M43" s="503"/>
      <c r="N43" s="73" t="str">
        <f>IF(②選手情報入力!H40="","",②選手情報入力!H40)</f>
        <v/>
      </c>
      <c r="O43" s="73" t="str">
        <f>IF(②選手情報入力!G40="","",②選手情報入力!G40)</f>
        <v/>
      </c>
      <c r="P43" s="74" t="str">
        <f>IF(②選手情報入力!I40="","",VLOOKUP(②選手情報入力!I40,種目情報!$N$4:$O$51,2,FALSE))</f>
        <v/>
      </c>
      <c r="Q43" s="74" t="str">
        <f>IF(②選手情報入力!L40="","",VLOOKUP(②選手情報入力!L40,種目情報!$N$4:$O$51,2,FALSE))</f>
        <v/>
      </c>
      <c r="R43" s="74" t="str">
        <f>IF(②選手情報入力!N40="","",VLOOKUP(②選手情報入力!N40,種目情報!$N$4:$O$51,2,FALSE))</f>
        <v/>
      </c>
      <c r="S43" s="74" t="str">
        <f>IF(②選手情報入力!P40="","",②選手情報入力!P40)</f>
        <v/>
      </c>
      <c r="T43" s="502" t="str">
        <f>IF(②選手情報入力!Q40="","",②選手情報入力!Q40)</f>
        <v/>
      </c>
      <c r="U43" s="504"/>
    </row>
    <row r="44" spans="1:21" ht="24" customHeight="1">
      <c r="A44" s="505">
        <v>32</v>
      </c>
      <c r="B44" s="506"/>
      <c r="C44" s="80" t="str">
        <f>IF(②選手情報入力!C41="","",②選手情報入力!B41&amp;②選手情報入力!C41)</f>
        <v/>
      </c>
      <c r="D44" s="507" t="str">
        <f>IF(②選手情報入力!D41="","",②選手情報入力!D41)</f>
        <v/>
      </c>
      <c r="E44" s="507"/>
      <c r="F44" s="507"/>
      <c r="G44" s="507"/>
      <c r="H44" s="508"/>
      <c r="I44" s="508"/>
      <c r="J44" s="508"/>
      <c r="K44" s="508"/>
      <c r="L44" s="508"/>
      <c r="M44" s="508"/>
      <c r="N44" s="80" t="str">
        <f>IF(②選手情報入力!H41="","",②選手情報入力!H41)</f>
        <v/>
      </c>
      <c r="O44" s="80" t="str">
        <f>IF(②選手情報入力!G41="","",②選手情報入力!G41)</f>
        <v/>
      </c>
      <c r="P44" s="81" t="str">
        <f>IF(②選手情報入力!I41="","",VLOOKUP(②選手情報入力!I41,種目情報!$N$4:$O$51,2,FALSE))</f>
        <v/>
      </c>
      <c r="Q44" s="81" t="str">
        <f>IF(②選手情報入力!L41="","",VLOOKUP(②選手情報入力!L41,種目情報!$N$4:$O$51,2,FALSE))</f>
        <v/>
      </c>
      <c r="R44" s="81" t="str">
        <f>IF(②選手情報入力!N41="","",VLOOKUP(②選手情報入力!N41,種目情報!$N$4:$O$51,2,FALSE))</f>
        <v/>
      </c>
      <c r="S44" s="81" t="str">
        <f>IF(②選手情報入力!P41="","",②選手情報入力!P41)</f>
        <v/>
      </c>
      <c r="T44" s="507" t="str">
        <f>IF(②選手情報入力!Q41="","",②選手情報入力!Q41)</f>
        <v/>
      </c>
      <c r="U44" s="509"/>
    </row>
    <row r="45" spans="1:21" ht="24" customHeight="1">
      <c r="A45" s="505">
        <v>33</v>
      </c>
      <c r="B45" s="506"/>
      <c r="C45" s="80" t="str">
        <f>IF(②選手情報入力!C42="","",②選手情報入力!B42&amp;②選手情報入力!C42)</f>
        <v/>
      </c>
      <c r="D45" s="507" t="str">
        <f>IF(②選手情報入力!D42="","",②選手情報入力!D42)</f>
        <v/>
      </c>
      <c r="E45" s="507"/>
      <c r="F45" s="507"/>
      <c r="G45" s="507"/>
      <c r="H45" s="508"/>
      <c r="I45" s="508"/>
      <c r="J45" s="508"/>
      <c r="K45" s="508"/>
      <c r="L45" s="508"/>
      <c r="M45" s="508"/>
      <c r="N45" s="80" t="str">
        <f>IF(②選手情報入力!H42="","",②選手情報入力!H42)</f>
        <v/>
      </c>
      <c r="O45" s="80" t="str">
        <f>IF(②選手情報入力!G42="","",②選手情報入力!G42)</f>
        <v/>
      </c>
      <c r="P45" s="81" t="str">
        <f>IF(②選手情報入力!I42="","",VLOOKUP(②選手情報入力!I42,種目情報!$N$4:$O$51,2,FALSE))</f>
        <v/>
      </c>
      <c r="Q45" s="81" t="str">
        <f>IF(②選手情報入力!L42="","",VLOOKUP(②選手情報入力!L42,種目情報!$N$4:$O$51,2,FALSE))</f>
        <v/>
      </c>
      <c r="R45" s="81" t="str">
        <f>IF(②選手情報入力!N42="","",VLOOKUP(②選手情報入力!N42,種目情報!$N$4:$O$51,2,FALSE))</f>
        <v/>
      </c>
      <c r="S45" s="81" t="str">
        <f>IF(②選手情報入力!P42="","",②選手情報入力!P42)</f>
        <v/>
      </c>
      <c r="T45" s="507" t="str">
        <f>IF(②選手情報入力!Q42="","",②選手情報入力!Q42)</f>
        <v/>
      </c>
      <c r="U45" s="509"/>
    </row>
    <row r="46" spans="1:21" ht="24" customHeight="1">
      <c r="A46" s="505">
        <v>34</v>
      </c>
      <c r="B46" s="506"/>
      <c r="C46" s="80" t="str">
        <f>IF(②選手情報入力!C43="","",②選手情報入力!B43&amp;②選手情報入力!C43)</f>
        <v/>
      </c>
      <c r="D46" s="507" t="str">
        <f>IF(②選手情報入力!D43="","",②選手情報入力!D43)</f>
        <v/>
      </c>
      <c r="E46" s="507"/>
      <c r="F46" s="507"/>
      <c r="G46" s="507"/>
      <c r="H46" s="508"/>
      <c r="I46" s="508"/>
      <c r="J46" s="508"/>
      <c r="K46" s="508"/>
      <c r="L46" s="508"/>
      <c r="M46" s="508"/>
      <c r="N46" s="80" t="str">
        <f>IF(②選手情報入力!H43="","",②選手情報入力!H43)</f>
        <v/>
      </c>
      <c r="O46" s="80" t="str">
        <f>IF(②選手情報入力!G43="","",②選手情報入力!G43)</f>
        <v/>
      </c>
      <c r="P46" s="81" t="str">
        <f>IF(②選手情報入力!I43="","",VLOOKUP(②選手情報入力!I43,種目情報!$N$4:$O$51,2,FALSE))</f>
        <v/>
      </c>
      <c r="Q46" s="81" t="str">
        <f>IF(②選手情報入力!L43="","",VLOOKUP(②選手情報入力!L43,種目情報!$N$4:$O$51,2,FALSE))</f>
        <v/>
      </c>
      <c r="R46" s="81" t="str">
        <f>IF(②選手情報入力!N43="","",VLOOKUP(②選手情報入力!N43,種目情報!$N$4:$O$51,2,FALSE))</f>
        <v/>
      </c>
      <c r="S46" s="81" t="str">
        <f>IF(②選手情報入力!P43="","",②選手情報入力!P43)</f>
        <v/>
      </c>
      <c r="T46" s="507" t="str">
        <f>IF(②選手情報入力!Q43="","",②選手情報入力!Q43)</f>
        <v/>
      </c>
      <c r="U46" s="509"/>
    </row>
    <row r="47" spans="1:21" ht="24" customHeight="1" thickBot="1">
      <c r="A47" s="516">
        <v>35</v>
      </c>
      <c r="B47" s="517"/>
      <c r="C47" s="372" t="str">
        <f>IF(②選手情報入力!C44="","",②選手情報入力!B44&amp;②選手情報入力!C44)</f>
        <v/>
      </c>
      <c r="D47" s="518" t="str">
        <f>IF(②選手情報入力!D44="","",②選手情報入力!D44)</f>
        <v/>
      </c>
      <c r="E47" s="518"/>
      <c r="F47" s="518"/>
      <c r="G47" s="518"/>
      <c r="H47" s="519"/>
      <c r="I47" s="519"/>
      <c r="J47" s="519"/>
      <c r="K47" s="519"/>
      <c r="L47" s="519"/>
      <c r="M47" s="519"/>
      <c r="N47" s="372" t="str">
        <f>IF(②選手情報入力!H44="","",②選手情報入力!H44)</f>
        <v/>
      </c>
      <c r="O47" s="372" t="str">
        <f>IF(②選手情報入力!G44="","",②選手情報入力!G44)</f>
        <v/>
      </c>
      <c r="P47" s="373" t="str">
        <f>IF(②選手情報入力!I44="","",VLOOKUP(②選手情報入力!I44,種目情報!$N$4:$O$51,2,FALSE))</f>
        <v/>
      </c>
      <c r="Q47" s="373" t="str">
        <f>IF(②選手情報入力!L44="","",VLOOKUP(②選手情報入力!L44,種目情報!$N$4:$O$51,2,FALSE))</f>
        <v/>
      </c>
      <c r="R47" s="373" t="str">
        <f>IF(②選手情報入力!N44="","",VLOOKUP(②選手情報入力!N44,種目情報!$N$4:$O$51,2,FALSE))</f>
        <v/>
      </c>
      <c r="S47" s="373" t="str">
        <f>IF(②選手情報入力!P44="","",②選手情報入力!P44)</f>
        <v/>
      </c>
      <c r="T47" s="518" t="str">
        <f>IF(②選手情報入力!Q44="","",②選手情報入力!Q44)</f>
        <v/>
      </c>
      <c r="U47" s="520"/>
    </row>
    <row r="48" spans="1:21" ht="24" customHeight="1">
      <c r="A48" s="500">
        <v>36</v>
      </c>
      <c r="B48" s="501"/>
      <c r="C48" s="73" t="str">
        <f>IF(②選手情報入力!C45="","",②選手情報入力!B45&amp;②選手情報入力!C45)</f>
        <v/>
      </c>
      <c r="D48" s="502" t="str">
        <f>IF(②選手情報入力!D45="","",②選手情報入力!D45)</f>
        <v/>
      </c>
      <c r="E48" s="502"/>
      <c r="F48" s="502"/>
      <c r="G48" s="502"/>
      <c r="H48" s="503"/>
      <c r="I48" s="503"/>
      <c r="J48" s="503"/>
      <c r="K48" s="503"/>
      <c r="L48" s="503"/>
      <c r="M48" s="503"/>
      <c r="N48" s="73" t="str">
        <f>IF(②選手情報入力!H45="","",②選手情報入力!H45)</f>
        <v/>
      </c>
      <c r="O48" s="73" t="str">
        <f>IF(②選手情報入力!G45="","",②選手情報入力!G45)</f>
        <v/>
      </c>
      <c r="P48" s="254" t="str">
        <f>IF(②選手情報入力!I45="","",VLOOKUP(②選手情報入力!I45,種目情報!$N$4:$O$51,2,FALSE))</f>
        <v/>
      </c>
      <c r="Q48" s="254" t="str">
        <f>IF(②選手情報入力!L45="","",VLOOKUP(②選手情報入力!L45,種目情報!$N$4:$O$51,2,FALSE))</f>
        <v/>
      </c>
      <c r="R48" s="254" t="str">
        <f>IF(②選手情報入力!N45="","",VLOOKUP(②選手情報入力!N45,種目情報!$N$4:$O$51,2,FALSE))</f>
        <v/>
      </c>
      <c r="S48" s="254" t="str">
        <f>IF(②選手情報入力!P45="","",②選手情報入力!P45)</f>
        <v/>
      </c>
      <c r="T48" s="502" t="str">
        <f>IF(②選手情報入力!Q45="","",②選手情報入力!Q45)</f>
        <v/>
      </c>
      <c r="U48" s="504"/>
    </row>
    <row r="49" spans="1:21" ht="24" customHeight="1">
      <c r="A49" s="505">
        <v>37</v>
      </c>
      <c r="B49" s="506"/>
      <c r="C49" s="80" t="str">
        <f>IF(②選手情報入力!C46="","",②選手情報入力!B46&amp;②選手情報入力!C46)</f>
        <v/>
      </c>
      <c r="D49" s="507" t="str">
        <f>IF(②選手情報入力!D46="","",②選手情報入力!D46)</f>
        <v/>
      </c>
      <c r="E49" s="507"/>
      <c r="F49" s="507"/>
      <c r="G49" s="507"/>
      <c r="H49" s="508"/>
      <c r="I49" s="508"/>
      <c r="J49" s="508"/>
      <c r="K49" s="508"/>
      <c r="L49" s="508"/>
      <c r="M49" s="508"/>
      <c r="N49" s="80" t="str">
        <f>IF(②選手情報入力!H46="","",②選手情報入力!H46)</f>
        <v/>
      </c>
      <c r="O49" s="80" t="str">
        <f>IF(②選手情報入力!G46="","",②選手情報入力!G46)</f>
        <v/>
      </c>
      <c r="P49" s="252" t="str">
        <f>IF(②選手情報入力!I46="","",VLOOKUP(②選手情報入力!I46,種目情報!$N$4:$O$51,2,FALSE))</f>
        <v/>
      </c>
      <c r="Q49" s="252" t="str">
        <f>IF(②選手情報入力!L46="","",VLOOKUP(②選手情報入力!L46,種目情報!$N$4:$O$51,2,FALSE))</f>
        <v/>
      </c>
      <c r="R49" s="252" t="str">
        <f>IF(②選手情報入力!N46="","",VLOOKUP(②選手情報入力!N46,種目情報!$N$4:$O$51,2,FALSE))</f>
        <v/>
      </c>
      <c r="S49" s="252" t="str">
        <f>IF(②選手情報入力!P46="","",②選手情報入力!P46)</f>
        <v/>
      </c>
      <c r="T49" s="507" t="str">
        <f>IF(②選手情報入力!Q46="","",②選手情報入力!Q46)</f>
        <v/>
      </c>
      <c r="U49" s="509"/>
    </row>
    <row r="50" spans="1:21" ht="24" customHeight="1">
      <c r="A50" s="505">
        <v>38</v>
      </c>
      <c r="B50" s="506"/>
      <c r="C50" s="80" t="str">
        <f>IF(②選手情報入力!C47="","",②選手情報入力!B47&amp;②選手情報入力!C47)</f>
        <v/>
      </c>
      <c r="D50" s="507" t="str">
        <f>IF(②選手情報入力!D47="","",②選手情報入力!D47)</f>
        <v/>
      </c>
      <c r="E50" s="507"/>
      <c r="F50" s="507"/>
      <c r="G50" s="507"/>
      <c r="H50" s="508"/>
      <c r="I50" s="508"/>
      <c r="J50" s="508"/>
      <c r="K50" s="508"/>
      <c r="L50" s="508"/>
      <c r="M50" s="508"/>
      <c r="N50" s="80" t="str">
        <f>IF(②選手情報入力!H47="","",②選手情報入力!H47)</f>
        <v/>
      </c>
      <c r="O50" s="80" t="str">
        <f>IF(②選手情報入力!G47="","",②選手情報入力!G47)</f>
        <v/>
      </c>
      <c r="P50" s="252" t="str">
        <f>IF(②選手情報入力!I47="","",VLOOKUP(②選手情報入力!I47,種目情報!$N$4:$O$51,2,FALSE))</f>
        <v/>
      </c>
      <c r="Q50" s="252" t="str">
        <f>IF(②選手情報入力!L47="","",VLOOKUP(②選手情報入力!L47,種目情報!$N$4:$O$51,2,FALSE))</f>
        <v/>
      </c>
      <c r="R50" s="252" t="str">
        <f>IF(②選手情報入力!N47="","",VLOOKUP(②選手情報入力!N47,種目情報!$N$4:$O$51,2,FALSE))</f>
        <v/>
      </c>
      <c r="S50" s="252" t="str">
        <f>IF(②選手情報入力!P47="","",②選手情報入力!P47)</f>
        <v/>
      </c>
      <c r="T50" s="507" t="str">
        <f>IF(②選手情報入力!Q47="","",②選手情報入力!Q47)</f>
        <v/>
      </c>
      <c r="U50" s="509"/>
    </row>
    <row r="51" spans="1:21" ht="24" customHeight="1">
      <c r="A51" s="505">
        <v>39</v>
      </c>
      <c r="B51" s="506"/>
      <c r="C51" s="80" t="str">
        <f>IF(②選手情報入力!C48="","",②選手情報入力!B48&amp;②選手情報入力!C48)</f>
        <v/>
      </c>
      <c r="D51" s="507" t="str">
        <f>IF(②選手情報入力!D48="","",②選手情報入力!D48)</f>
        <v/>
      </c>
      <c r="E51" s="507"/>
      <c r="F51" s="507"/>
      <c r="G51" s="507"/>
      <c r="H51" s="508"/>
      <c r="I51" s="508"/>
      <c r="J51" s="508"/>
      <c r="K51" s="508"/>
      <c r="L51" s="508"/>
      <c r="M51" s="508"/>
      <c r="N51" s="80" t="str">
        <f>IF(②選手情報入力!H48="","",②選手情報入力!H48)</f>
        <v/>
      </c>
      <c r="O51" s="80" t="str">
        <f>IF(②選手情報入力!G48="","",②選手情報入力!G48)</f>
        <v/>
      </c>
      <c r="P51" s="252" t="str">
        <f>IF(②選手情報入力!I48="","",VLOOKUP(②選手情報入力!I48,種目情報!$N$4:$O$51,2,FALSE))</f>
        <v/>
      </c>
      <c r="Q51" s="252" t="str">
        <f>IF(②選手情報入力!L48="","",VLOOKUP(②選手情報入力!L48,種目情報!$N$4:$O$51,2,FALSE))</f>
        <v/>
      </c>
      <c r="R51" s="252" t="str">
        <f>IF(②選手情報入力!N48="","",VLOOKUP(②選手情報入力!N48,種目情報!$N$4:$O$51,2,FALSE))</f>
        <v/>
      </c>
      <c r="S51" s="252" t="str">
        <f>IF(②選手情報入力!P48="","",②選手情報入力!P48)</f>
        <v/>
      </c>
      <c r="T51" s="507" t="str">
        <f>IF(②選手情報入力!Q48="","",②選手情報入力!Q48)</f>
        <v/>
      </c>
      <c r="U51" s="509"/>
    </row>
    <row r="52" spans="1:21" ht="24" customHeight="1" thickBot="1">
      <c r="A52" s="575">
        <v>40</v>
      </c>
      <c r="B52" s="576"/>
      <c r="C52" s="77" t="str">
        <f>IF(②選手情報入力!C49="","",②選手情報入力!B49&amp;②選手情報入力!C49)</f>
        <v/>
      </c>
      <c r="D52" s="548" t="str">
        <f>IF(②選手情報入力!D49="","",②選手情報入力!D49)</f>
        <v/>
      </c>
      <c r="E52" s="548"/>
      <c r="F52" s="548"/>
      <c r="G52" s="548"/>
      <c r="H52" s="577"/>
      <c r="I52" s="577"/>
      <c r="J52" s="577"/>
      <c r="K52" s="577"/>
      <c r="L52" s="577"/>
      <c r="M52" s="577"/>
      <c r="N52" s="77" t="str">
        <f>IF(②選手情報入力!H49="","",②選手情報入力!H49)</f>
        <v/>
      </c>
      <c r="O52" s="77" t="str">
        <f>IF(②選手情報入力!G49="","",②選手情報入力!G49)</f>
        <v/>
      </c>
      <c r="P52" s="255" t="str">
        <f>IF(②選手情報入力!I49="","",VLOOKUP(②選手情報入力!I49,種目情報!$N$4:$O$51,2,FALSE))</f>
        <v/>
      </c>
      <c r="Q52" s="255" t="str">
        <f>IF(②選手情報入力!L49="","",VLOOKUP(②選手情報入力!L49,種目情報!$N$4:$O$51,2,FALSE))</f>
        <v/>
      </c>
      <c r="R52" s="255" t="str">
        <f>IF(②選手情報入力!N49="","",VLOOKUP(②選手情報入力!N49,種目情報!$N$4:$O$51,2,FALSE))</f>
        <v/>
      </c>
      <c r="S52" s="255" t="str">
        <f>IF(②選手情報入力!P49="","",②選手情報入力!P49)</f>
        <v/>
      </c>
      <c r="T52" s="548" t="str">
        <f>IF(②選手情報入力!Q49="","",②選手情報入力!Q49)</f>
        <v/>
      </c>
      <c r="U52" s="549"/>
    </row>
  </sheetData>
  <sheetProtection sheet="1" selectLockedCells="1" selectUnlockedCells="1"/>
  <mergeCells count="184">
    <mergeCell ref="T29:U29"/>
    <mergeCell ref="A30:B30"/>
    <mergeCell ref="D30:G30"/>
    <mergeCell ref="H30:M30"/>
    <mergeCell ref="A52:B52"/>
    <mergeCell ref="D52:G52"/>
    <mergeCell ref="H52:M52"/>
    <mergeCell ref="T52:U52"/>
    <mergeCell ref="A45:B45"/>
    <mergeCell ref="D45:G45"/>
    <mergeCell ref="T45:U45"/>
    <mergeCell ref="T46:U46"/>
    <mergeCell ref="T48:U48"/>
    <mergeCell ref="T49:U49"/>
    <mergeCell ref="T50:U50"/>
    <mergeCell ref="H48:M48"/>
    <mergeCell ref="A50:B50"/>
    <mergeCell ref="D50:G50"/>
    <mergeCell ref="H50:M50"/>
    <mergeCell ref="A48:B48"/>
    <mergeCell ref="D48:G48"/>
    <mergeCell ref="D51:G51"/>
    <mergeCell ref="H51:M51"/>
    <mergeCell ref="T30:U30"/>
    <mergeCell ref="A31:B31"/>
    <mergeCell ref="A33:B33"/>
    <mergeCell ref="D33:G33"/>
    <mergeCell ref="H33:M33"/>
    <mergeCell ref="T33:U33"/>
    <mergeCell ref="A42:B42"/>
    <mergeCell ref="D42:G42"/>
    <mergeCell ref="H42:M42"/>
    <mergeCell ref="T42:U42"/>
    <mergeCell ref="A34:B34"/>
    <mergeCell ref="D34:G34"/>
    <mergeCell ref="H34:M34"/>
    <mergeCell ref="T34:U34"/>
    <mergeCell ref="T51:U51"/>
    <mergeCell ref="A35:B35"/>
    <mergeCell ref="D35:G35"/>
    <mergeCell ref="H35:M35"/>
    <mergeCell ref="T35:U35"/>
    <mergeCell ref="A36:B36"/>
    <mergeCell ref="D36:G36"/>
    <mergeCell ref="H36:M36"/>
    <mergeCell ref="T36:U36"/>
    <mergeCell ref="A37:B37"/>
    <mergeCell ref="D37:G37"/>
    <mergeCell ref="H37:M37"/>
    <mergeCell ref="T37:U37"/>
    <mergeCell ref="A38:B38"/>
    <mergeCell ref="D38:G38"/>
    <mergeCell ref="H45:M45"/>
    <mergeCell ref="A46:B46"/>
    <mergeCell ref="D46:G46"/>
    <mergeCell ref="H46:M46"/>
    <mergeCell ref="A47:B47"/>
    <mergeCell ref="D47:G47"/>
    <mergeCell ref="H47:M47"/>
    <mergeCell ref="A49:B49"/>
    <mergeCell ref="D49:G49"/>
    <mergeCell ref="H49:M49"/>
    <mergeCell ref="A51:B51"/>
    <mergeCell ref="A28:B28"/>
    <mergeCell ref="D28:G28"/>
    <mergeCell ref="H28:M28"/>
    <mergeCell ref="T28:U28"/>
    <mergeCell ref="A27:B27"/>
    <mergeCell ref="D27:G27"/>
    <mergeCell ref="H27:M27"/>
    <mergeCell ref="H38:M38"/>
    <mergeCell ref="A39:B39"/>
    <mergeCell ref="D39:G39"/>
    <mergeCell ref="H39:M39"/>
    <mergeCell ref="T39:U39"/>
    <mergeCell ref="A40:B40"/>
    <mergeCell ref="D40:G40"/>
    <mergeCell ref="H40:M40"/>
    <mergeCell ref="T40:U40"/>
    <mergeCell ref="T38:U38"/>
    <mergeCell ref="A41:B41"/>
    <mergeCell ref="D41:G41"/>
    <mergeCell ref="H41:M41"/>
    <mergeCell ref="T41:U41"/>
    <mergeCell ref="T47:U47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A21:B21"/>
    <mergeCell ref="D21:G21"/>
    <mergeCell ref="H21:M21"/>
    <mergeCell ref="A22:B22"/>
    <mergeCell ref="D22:G22"/>
    <mergeCell ref="H22:M22"/>
    <mergeCell ref="A23:B23"/>
    <mergeCell ref="D23:G23"/>
    <mergeCell ref="H23:M23"/>
    <mergeCell ref="D19:G19"/>
    <mergeCell ref="H19:M19"/>
    <mergeCell ref="A20:B20"/>
    <mergeCell ref="D20:G20"/>
    <mergeCell ref="B3:T3"/>
    <mergeCell ref="A5:C6"/>
    <mergeCell ref="P6:P7"/>
    <mergeCell ref="Q6:Q7"/>
    <mergeCell ref="R6:S7"/>
    <mergeCell ref="A7:C8"/>
    <mergeCell ref="H20:M20"/>
    <mergeCell ref="T20:U20"/>
    <mergeCell ref="A13:B13"/>
    <mergeCell ref="A12:B12"/>
    <mergeCell ref="P12:R12"/>
    <mergeCell ref="I8:K8"/>
    <mergeCell ref="L8:M8"/>
    <mergeCell ref="A10:C10"/>
    <mergeCell ref="A11:C11"/>
    <mergeCell ref="D5:H6"/>
    <mergeCell ref="D12:G12"/>
    <mergeCell ref="H12:M12"/>
    <mergeCell ref="H13:M13"/>
    <mergeCell ref="D13:G13"/>
    <mergeCell ref="A18:B18"/>
    <mergeCell ref="D18:G18"/>
    <mergeCell ref="H18:M18"/>
    <mergeCell ref="T23:U23"/>
    <mergeCell ref="T24:U24"/>
    <mergeCell ref="T25:U25"/>
    <mergeCell ref="T26:U26"/>
    <mergeCell ref="T27:U27"/>
    <mergeCell ref="T7:T8"/>
    <mergeCell ref="T15:U15"/>
    <mergeCell ref="T16:U16"/>
    <mergeCell ref="T17:U17"/>
    <mergeCell ref="T18:U18"/>
    <mergeCell ref="T19:U19"/>
    <mergeCell ref="T21:U21"/>
    <mergeCell ref="T22:U22"/>
    <mergeCell ref="H14:M14"/>
    <mergeCell ref="A15:B15"/>
    <mergeCell ref="D15:G15"/>
    <mergeCell ref="H15:M15"/>
    <mergeCell ref="A16:B16"/>
    <mergeCell ref="D16:G16"/>
    <mergeCell ref="H16:M16"/>
    <mergeCell ref="A19:B19"/>
    <mergeCell ref="T13:U13"/>
    <mergeCell ref="T14:U14"/>
    <mergeCell ref="A14:B14"/>
    <mergeCell ref="D14:G14"/>
    <mergeCell ref="D11:L11"/>
    <mergeCell ref="A17:B17"/>
    <mergeCell ref="D17:G17"/>
    <mergeCell ref="H17:M17"/>
    <mergeCell ref="S2:U2"/>
    <mergeCell ref="A43:B43"/>
    <mergeCell ref="D43:G43"/>
    <mergeCell ref="H43:M43"/>
    <mergeCell ref="T43:U43"/>
    <mergeCell ref="A44:B44"/>
    <mergeCell ref="D44:G44"/>
    <mergeCell ref="H44:M44"/>
    <mergeCell ref="T44:U44"/>
    <mergeCell ref="P4:P5"/>
    <mergeCell ref="Q4:U5"/>
    <mergeCell ref="D31:G31"/>
    <mergeCell ref="H31:M31"/>
    <mergeCell ref="T31:U31"/>
    <mergeCell ref="A32:B32"/>
    <mergeCell ref="D32:G32"/>
    <mergeCell ref="H32:M32"/>
    <mergeCell ref="T32:U32"/>
    <mergeCell ref="A29:B29"/>
    <mergeCell ref="D29:G29"/>
    <mergeCell ref="H29:M29"/>
    <mergeCell ref="D7:H8"/>
    <mergeCell ref="D10:U10"/>
    <mergeCell ref="M11:U11"/>
    <mergeCell ref="T12:U12"/>
  </mergeCells>
  <phoneticPr fontId="42"/>
  <printOptions horizontalCentered="1"/>
  <pageMargins left="0.39370078740157483" right="0.39370078740157483" top="0.78740157480314965" bottom="0.78740157480314965" header="0.51181102362204722" footer="0.51181102362204722"/>
  <pageSetup paperSize="9" scale="92" fitToHeight="0" orientation="portrait" horizontalDpi="4294967293" verticalDpi="0" r:id="rId1"/>
  <headerFooter alignWithMargins="0"/>
  <rowBreaks count="1" manualBreakCount="1">
    <brk id="37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AB850"/>
  <sheetViews>
    <sheetView workbookViewId="0">
      <selection activeCell="AA1" sqref="AA1:AF1048576"/>
    </sheetView>
  </sheetViews>
  <sheetFormatPr defaultRowHeight="13.5"/>
  <cols>
    <col min="1" max="11" width="8.875" style="293"/>
    <col min="12" max="12" width="8.25" style="293" customWidth="1"/>
    <col min="13" max="13" width="14.5" style="293" customWidth="1"/>
    <col min="14" max="24" width="8.875" style="293"/>
    <col min="25" max="25" width="2.75" style="293" customWidth="1"/>
    <col min="26" max="26" width="8.875" style="293"/>
    <col min="27" max="32" width="0" style="293" hidden="1" customWidth="1"/>
    <col min="33" max="267" width="8.875" style="293"/>
    <col min="268" max="268" width="8.25" style="293" customWidth="1"/>
    <col min="269" max="269" width="14.5" style="293" customWidth="1"/>
    <col min="270" max="280" width="8.875" style="293"/>
    <col min="281" max="281" width="2.75" style="293" customWidth="1"/>
    <col min="282" max="523" width="8.875" style="293"/>
    <col min="524" max="524" width="8.25" style="293" customWidth="1"/>
    <col min="525" max="525" width="14.5" style="293" customWidth="1"/>
    <col min="526" max="536" width="8.875" style="293"/>
    <col min="537" max="537" width="2.75" style="293" customWidth="1"/>
    <col min="538" max="779" width="8.875" style="293"/>
    <col min="780" max="780" width="8.25" style="293" customWidth="1"/>
    <col min="781" max="781" width="14.5" style="293" customWidth="1"/>
    <col min="782" max="792" width="8.875" style="293"/>
    <col min="793" max="793" width="2.75" style="293" customWidth="1"/>
    <col min="794" max="1035" width="8.875" style="293"/>
    <col min="1036" max="1036" width="8.25" style="293" customWidth="1"/>
    <col min="1037" max="1037" width="14.5" style="293" customWidth="1"/>
    <col min="1038" max="1048" width="8.875" style="293"/>
    <col min="1049" max="1049" width="2.75" style="293" customWidth="1"/>
    <col min="1050" max="1291" width="8.875" style="293"/>
    <col min="1292" max="1292" width="8.25" style="293" customWidth="1"/>
    <col min="1293" max="1293" width="14.5" style="293" customWidth="1"/>
    <col min="1294" max="1304" width="8.875" style="293"/>
    <col min="1305" max="1305" width="2.75" style="293" customWidth="1"/>
    <col min="1306" max="1547" width="8.875" style="293"/>
    <col min="1548" max="1548" width="8.25" style="293" customWidth="1"/>
    <col min="1549" max="1549" width="14.5" style="293" customWidth="1"/>
    <col min="1550" max="1560" width="8.875" style="293"/>
    <col min="1561" max="1561" width="2.75" style="293" customWidth="1"/>
    <col min="1562" max="1803" width="8.875" style="293"/>
    <col min="1804" max="1804" width="8.25" style="293" customWidth="1"/>
    <col min="1805" max="1805" width="14.5" style="293" customWidth="1"/>
    <col min="1806" max="1816" width="8.875" style="293"/>
    <col min="1817" max="1817" width="2.75" style="293" customWidth="1"/>
    <col min="1818" max="2059" width="8.875" style="293"/>
    <col min="2060" max="2060" width="8.25" style="293" customWidth="1"/>
    <col min="2061" max="2061" width="14.5" style="293" customWidth="1"/>
    <col min="2062" max="2072" width="8.875" style="293"/>
    <col min="2073" max="2073" width="2.75" style="293" customWidth="1"/>
    <col min="2074" max="2315" width="8.875" style="293"/>
    <col min="2316" max="2316" width="8.25" style="293" customWidth="1"/>
    <col min="2317" max="2317" width="14.5" style="293" customWidth="1"/>
    <col min="2318" max="2328" width="8.875" style="293"/>
    <col min="2329" max="2329" width="2.75" style="293" customWidth="1"/>
    <col min="2330" max="2571" width="8.875" style="293"/>
    <col min="2572" max="2572" width="8.25" style="293" customWidth="1"/>
    <col min="2573" max="2573" width="14.5" style="293" customWidth="1"/>
    <col min="2574" max="2584" width="8.875" style="293"/>
    <col min="2585" max="2585" width="2.75" style="293" customWidth="1"/>
    <col min="2586" max="2827" width="8.875" style="293"/>
    <col min="2828" max="2828" width="8.25" style="293" customWidth="1"/>
    <col min="2829" max="2829" width="14.5" style="293" customWidth="1"/>
    <col min="2830" max="2840" width="8.875" style="293"/>
    <col min="2841" max="2841" width="2.75" style="293" customWidth="1"/>
    <col min="2842" max="3083" width="8.875" style="293"/>
    <col min="3084" max="3084" width="8.25" style="293" customWidth="1"/>
    <col min="3085" max="3085" width="14.5" style="293" customWidth="1"/>
    <col min="3086" max="3096" width="8.875" style="293"/>
    <col min="3097" max="3097" width="2.75" style="293" customWidth="1"/>
    <col min="3098" max="3339" width="8.875" style="293"/>
    <col min="3340" max="3340" width="8.25" style="293" customWidth="1"/>
    <col min="3341" max="3341" width="14.5" style="293" customWidth="1"/>
    <col min="3342" max="3352" width="8.875" style="293"/>
    <col min="3353" max="3353" width="2.75" style="293" customWidth="1"/>
    <col min="3354" max="3595" width="8.875" style="293"/>
    <col min="3596" max="3596" width="8.25" style="293" customWidth="1"/>
    <col min="3597" max="3597" width="14.5" style="293" customWidth="1"/>
    <col min="3598" max="3608" width="8.875" style="293"/>
    <col min="3609" max="3609" width="2.75" style="293" customWidth="1"/>
    <col min="3610" max="3851" width="8.875" style="293"/>
    <col min="3852" max="3852" width="8.25" style="293" customWidth="1"/>
    <col min="3853" max="3853" width="14.5" style="293" customWidth="1"/>
    <col min="3854" max="3864" width="8.875" style="293"/>
    <col min="3865" max="3865" width="2.75" style="293" customWidth="1"/>
    <col min="3866" max="4107" width="8.875" style="293"/>
    <col min="4108" max="4108" width="8.25" style="293" customWidth="1"/>
    <col min="4109" max="4109" width="14.5" style="293" customWidth="1"/>
    <col min="4110" max="4120" width="8.875" style="293"/>
    <col min="4121" max="4121" width="2.75" style="293" customWidth="1"/>
    <col min="4122" max="4363" width="8.875" style="293"/>
    <col min="4364" max="4364" width="8.25" style="293" customWidth="1"/>
    <col min="4365" max="4365" width="14.5" style="293" customWidth="1"/>
    <col min="4366" max="4376" width="8.875" style="293"/>
    <col min="4377" max="4377" width="2.75" style="293" customWidth="1"/>
    <col min="4378" max="4619" width="8.875" style="293"/>
    <col min="4620" max="4620" width="8.25" style="293" customWidth="1"/>
    <col min="4621" max="4621" width="14.5" style="293" customWidth="1"/>
    <col min="4622" max="4632" width="8.875" style="293"/>
    <col min="4633" max="4633" width="2.75" style="293" customWidth="1"/>
    <col min="4634" max="4875" width="8.875" style="293"/>
    <col min="4876" max="4876" width="8.25" style="293" customWidth="1"/>
    <col min="4877" max="4877" width="14.5" style="293" customWidth="1"/>
    <col min="4878" max="4888" width="8.875" style="293"/>
    <col min="4889" max="4889" width="2.75" style="293" customWidth="1"/>
    <col min="4890" max="5131" width="8.875" style="293"/>
    <col min="5132" max="5132" width="8.25" style="293" customWidth="1"/>
    <col min="5133" max="5133" width="14.5" style="293" customWidth="1"/>
    <col min="5134" max="5144" width="8.875" style="293"/>
    <col min="5145" max="5145" width="2.75" style="293" customWidth="1"/>
    <col min="5146" max="5387" width="8.875" style="293"/>
    <col min="5388" max="5388" width="8.25" style="293" customWidth="1"/>
    <col min="5389" max="5389" width="14.5" style="293" customWidth="1"/>
    <col min="5390" max="5400" width="8.875" style="293"/>
    <col min="5401" max="5401" width="2.75" style="293" customWidth="1"/>
    <col min="5402" max="5643" width="8.875" style="293"/>
    <col min="5644" max="5644" width="8.25" style="293" customWidth="1"/>
    <col min="5645" max="5645" width="14.5" style="293" customWidth="1"/>
    <col min="5646" max="5656" width="8.875" style="293"/>
    <col min="5657" max="5657" width="2.75" style="293" customWidth="1"/>
    <col min="5658" max="5899" width="8.875" style="293"/>
    <col min="5900" max="5900" width="8.25" style="293" customWidth="1"/>
    <col min="5901" max="5901" width="14.5" style="293" customWidth="1"/>
    <col min="5902" max="5912" width="8.875" style="293"/>
    <col min="5913" max="5913" width="2.75" style="293" customWidth="1"/>
    <col min="5914" max="6155" width="8.875" style="293"/>
    <col min="6156" max="6156" width="8.25" style="293" customWidth="1"/>
    <col min="6157" max="6157" width="14.5" style="293" customWidth="1"/>
    <col min="6158" max="6168" width="8.875" style="293"/>
    <col min="6169" max="6169" width="2.75" style="293" customWidth="1"/>
    <col min="6170" max="6411" width="8.875" style="293"/>
    <col min="6412" max="6412" width="8.25" style="293" customWidth="1"/>
    <col min="6413" max="6413" width="14.5" style="293" customWidth="1"/>
    <col min="6414" max="6424" width="8.875" style="293"/>
    <col min="6425" max="6425" width="2.75" style="293" customWidth="1"/>
    <col min="6426" max="6667" width="8.875" style="293"/>
    <col min="6668" max="6668" width="8.25" style="293" customWidth="1"/>
    <col min="6669" max="6669" width="14.5" style="293" customWidth="1"/>
    <col min="6670" max="6680" width="8.875" style="293"/>
    <col min="6681" max="6681" width="2.75" style="293" customWidth="1"/>
    <col min="6682" max="6923" width="8.875" style="293"/>
    <col min="6924" max="6924" width="8.25" style="293" customWidth="1"/>
    <col min="6925" max="6925" width="14.5" style="293" customWidth="1"/>
    <col min="6926" max="6936" width="8.875" style="293"/>
    <col min="6937" max="6937" width="2.75" style="293" customWidth="1"/>
    <col min="6938" max="7179" width="8.875" style="293"/>
    <col min="7180" max="7180" width="8.25" style="293" customWidth="1"/>
    <col min="7181" max="7181" width="14.5" style="293" customWidth="1"/>
    <col min="7182" max="7192" width="8.875" style="293"/>
    <col min="7193" max="7193" width="2.75" style="293" customWidth="1"/>
    <col min="7194" max="7435" width="8.875" style="293"/>
    <col min="7436" max="7436" width="8.25" style="293" customWidth="1"/>
    <col min="7437" max="7437" width="14.5" style="293" customWidth="1"/>
    <col min="7438" max="7448" width="8.875" style="293"/>
    <col min="7449" max="7449" width="2.75" style="293" customWidth="1"/>
    <col min="7450" max="7691" width="8.875" style="293"/>
    <col min="7692" max="7692" width="8.25" style="293" customWidth="1"/>
    <col min="7693" max="7693" width="14.5" style="293" customWidth="1"/>
    <col min="7694" max="7704" width="8.875" style="293"/>
    <col min="7705" max="7705" width="2.75" style="293" customWidth="1"/>
    <col min="7706" max="7947" width="8.875" style="293"/>
    <col min="7948" max="7948" width="8.25" style="293" customWidth="1"/>
    <col min="7949" max="7949" width="14.5" style="293" customWidth="1"/>
    <col min="7950" max="7960" width="8.875" style="293"/>
    <col min="7961" max="7961" width="2.75" style="293" customWidth="1"/>
    <col min="7962" max="8203" width="8.875" style="293"/>
    <col min="8204" max="8204" width="8.25" style="293" customWidth="1"/>
    <col min="8205" max="8205" width="14.5" style="293" customWidth="1"/>
    <col min="8206" max="8216" width="8.875" style="293"/>
    <col min="8217" max="8217" width="2.75" style="293" customWidth="1"/>
    <col min="8218" max="8459" width="8.875" style="293"/>
    <col min="8460" max="8460" width="8.25" style="293" customWidth="1"/>
    <col min="8461" max="8461" width="14.5" style="293" customWidth="1"/>
    <col min="8462" max="8472" width="8.875" style="293"/>
    <col min="8473" max="8473" width="2.75" style="293" customWidth="1"/>
    <col min="8474" max="8715" width="8.875" style="293"/>
    <col min="8716" max="8716" width="8.25" style="293" customWidth="1"/>
    <col min="8717" max="8717" width="14.5" style="293" customWidth="1"/>
    <col min="8718" max="8728" width="8.875" style="293"/>
    <col min="8729" max="8729" width="2.75" style="293" customWidth="1"/>
    <col min="8730" max="8971" width="8.875" style="293"/>
    <col min="8972" max="8972" width="8.25" style="293" customWidth="1"/>
    <col min="8973" max="8973" width="14.5" style="293" customWidth="1"/>
    <col min="8974" max="8984" width="8.875" style="293"/>
    <col min="8985" max="8985" width="2.75" style="293" customWidth="1"/>
    <col min="8986" max="9227" width="8.875" style="293"/>
    <col min="9228" max="9228" width="8.25" style="293" customWidth="1"/>
    <col min="9229" max="9229" width="14.5" style="293" customWidth="1"/>
    <col min="9230" max="9240" width="8.875" style="293"/>
    <col min="9241" max="9241" width="2.75" style="293" customWidth="1"/>
    <col min="9242" max="9483" width="8.875" style="293"/>
    <col min="9484" max="9484" width="8.25" style="293" customWidth="1"/>
    <col min="9485" max="9485" width="14.5" style="293" customWidth="1"/>
    <col min="9486" max="9496" width="8.875" style="293"/>
    <col min="9497" max="9497" width="2.75" style="293" customWidth="1"/>
    <col min="9498" max="9739" width="8.875" style="293"/>
    <col min="9740" max="9740" width="8.25" style="293" customWidth="1"/>
    <col min="9741" max="9741" width="14.5" style="293" customWidth="1"/>
    <col min="9742" max="9752" width="8.875" style="293"/>
    <col min="9753" max="9753" width="2.75" style="293" customWidth="1"/>
    <col min="9754" max="9995" width="8.875" style="293"/>
    <col min="9996" max="9996" width="8.25" style="293" customWidth="1"/>
    <col min="9997" max="9997" width="14.5" style="293" customWidth="1"/>
    <col min="9998" max="10008" width="8.875" style="293"/>
    <col min="10009" max="10009" width="2.75" style="293" customWidth="1"/>
    <col min="10010" max="10251" width="8.875" style="293"/>
    <col min="10252" max="10252" width="8.25" style="293" customWidth="1"/>
    <col min="10253" max="10253" width="14.5" style="293" customWidth="1"/>
    <col min="10254" max="10264" width="8.875" style="293"/>
    <col min="10265" max="10265" width="2.75" style="293" customWidth="1"/>
    <col min="10266" max="10507" width="8.875" style="293"/>
    <col min="10508" max="10508" width="8.25" style="293" customWidth="1"/>
    <col min="10509" max="10509" width="14.5" style="293" customWidth="1"/>
    <col min="10510" max="10520" width="8.875" style="293"/>
    <col min="10521" max="10521" width="2.75" style="293" customWidth="1"/>
    <col min="10522" max="10763" width="8.875" style="293"/>
    <col min="10764" max="10764" width="8.25" style="293" customWidth="1"/>
    <col min="10765" max="10765" width="14.5" style="293" customWidth="1"/>
    <col min="10766" max="10776" width="8.875" style="293"/>
    <col min="10777" max="10777" width="2.75" style="293" customWidth="1"/>
    <col min="10778" max="11019" width="8.875" style="293"/>
    <col min="11020" max="11020" width="8.25" style="293" customWidth="1"/>
    <col min="11021" max="11021" width="14.5" style="293" customWidth="1"/>
    <col min="11022" max="11032" width="8.875" style="293"/>
    <col min="11033" max="11033" width="2.75" style="293" customWidth="1"/>
    <col min="11034" max="11275" width="8.875" style="293"/>
    <col min="11276" max="11276" width="8.25" style="293" customWidth="1"/>
    <col min="11277" max="11277" width="14.5" style="293" customWidth="1"/>
    <col min="11278" max="11288" width="8.875" style="293"/>
    <col min="11289" max="11289" width="2.75" style="293" customWidth="1"/>
    <col min="11290" max="11531" width="8.875" style="293"/>
    <col min="11532" max="11532" width="8.25" style="293" customWidth="1"/>
    <col min="11533" max="11533" width="14.5" style="293" customWidth="1"/>
    <col min="11534" max="11544" width="8.875" style="293"/>
    <col min="11545" max="11545" width="2.75" style="293" customWidth="1"/>
    <col min="11546" max="11787" width="8.875" style="293"/>
    <col min="11788" max="11788" width="8.25" style="293" customWidth="1"/>
    <col min="11789" max="11789" width="14.5" style="293" customWidth="1"/>
    <col min="11790" max="11800" width="8.875" style="293"/>
    <col min="11801" max="11801" width="2.75" style="293" customWidth="1"/>
    <col min="11802" max="12043" width="8.875" style="293"/>
    <col min="12044" max="12044" width="8.25" style="293" customWidth="1"/>
    <col min="12045" max="12045" width="14.5" style="293" customWidth="1"/>
    <col min="12046" max="12056" width="8.875" style="293"/>
    <col min="12057" max="12057" width="2.75" style="293" customWidth="1"/>
    <col min="12058" max="12299" width="8.875" style="293"/>
    <col min="12300" max="12300" width="8.25" style="293" customWidth="1"/>
    <col min="12301" max="12301" width="14.5" style="293" customWidth="1"/>
    <col min="12302" max="12312" width="8.875" style="293"/>
    <col min="12313" max="12313" width="2.75" style="293" customWidth="1"/>
    <col min="12314" max="12555" width="8.875" style="293"/>
    <col min="12556" max="12556" width="8.25" style="293" customWidth="1"/>
    <col min="12557" max="12557" width="14.5" style="293" customWidth="1"/>
    <col min="12558" max="12568" width="8.875" style="293"/>
    <col min="12569" max="12569" width="2.75" style="293" customWidth="1"/>
    <col min="12570" max="12811" width="8.875" style="293"/>
    <col min="12812" max="12812" width="8.25" style="293" customWidth="1"/>
    <col min="12813" max="12813" width="14.5" style="293" customWidth="1"/>
    <col min="12814" max="12824" width="8.875" style="293"/>
    <col min="12825" max="12825" width="2.75" style="293" customWidth="1"/>
    <col min="12826" max="13067" width="8.875" style="293"/>
    <col min="13068" max="13068" width="8.25" style="293" customWidth="1"/>
    <col min="13069" max="13069" width="14.5" style="293" customWidth="1"/>
    <col min="13070" max="13080" width="8.875" style="293"/>
    <col min="13081" max="13081" width="2.75" style="293" customWidth="1"/>
    <col min="13082" max="13323" width="8.875" style="293"/>
    <col min="13324" max="13324" width="8.25" style="293" customWidth="1"/>
    <col min="13325" max="13325" width="14.5" style="293" customWidth="1"/>
    <col min="13326" max="13336" width="8.875" style="293"/>
    <col min="13337" max="13337" width="2.75" style="293" customWidth="1"/>
    <col min="13338" max="13579" width="8.875" style="293"/>
    <col min="13580" max="13580" width="8.25" style="293" customWidth="1"/>
    <col min="13581" max="13581" width="14.5" style="293" customWidth="1"/>
    <col min="13582" max="13592" width="8.875" style="293"/>
    <col min="13593" max="13593" width="2.75" style="293" customWidth="1"/>
    <col min="13594" max="13835" width="8.875" style="293"/>
    <col min="13836" max="13836" width="8.25" style="293" customWidth="1"/>
    <col min="13837" max="13837" width="14.5" style="293" customWidth="1"/>
    <col min="13838" max="13848" width="8.875" style="293"/>
    <col min="13849" max="13849" width="2.75" style="293" customWidth="1"/>
    <col min="13850" max="14091" width="8.875" style="293"/>
    <col min="14092" max="14092" width="8.25" style="293" customWidth="1"/>
    <col min="14093" max="14093" width="14.5" style="293" customWidth="1"/>
    <col min="14094" max="14104" width="8.875" style="293"/>
    <col min="14105" max="14105" width="2.75" style="293" customWidth="1"/>
    <col min="14106" max="14347" width="8.875" style="293"/>
    <col min="14348" max="14348" width="8.25" style="293" customWidth="1"/>
    <col min="14349" max="14349" width="14.5" style="293" customWidth="1"/>
    <col min="14350" max="14360" width="8.875" style="293"/>
    <col min="14361" max="14361" width="2.75" style="293" customWidth="1"/>
    <col min="14362" max="14603" width="8.875" style="293"/>
    <col min="14604" max="14604" width="8.25" style="293" customWidth="1"/>
    <col min="14605" max="14605" width="14.5" style="293" customWidth="1"/>
    <col min="14606" max="14616" width="8.875" style="293"/>
    <col min="14617" max="14617" width="2.75" style="293" customWidth="1"/>
    <col min="14618" max="14859" width="8.875" style="293"/>
    <col min="14860" max="14860" width="8.25" style="293" customWidth="1"/>
    <col min="14861" max="14861" width="14.5" style="293" customWidth="1"/>
    <col min="14862" max="14872" width="8.875" style="293"/>
    <col min="14873" max="14873" width="2.75" style="293" customWidth="1"/>
    <col min="14874" max="15115" width="8.875" style="293"/>
    <col min="15116" max="15116" width="8.25" style="293" customWidth="1"/>
    <col min="15117" max="15117" width="14.5" style="293" customWidth="1"/>
    <col min="15118" max="15128" width="8.875" style="293"/>
    <col min="15129" max="15129" width="2.75" style="293" customWidth="1"/>
    <col min="15130" max="15371" width="8.875" style="293"/>
    <col min="15372" max="15372" width="8.25" style="293" customWidth="1"/>
    <col min="15373" max="15373" width="14.5" style="293" customWidth="1"/>
    <col min="15374" max="15384" width="8.875" style="293"/>
    <col min="15385" max="15385" width="2.75" style="293" customWidth="1"/>
    <col min="15386" max="15627" width="8.875" style="293"/>
    <col min="15628" max="15628" width="8.25" style="293" customWidth="1"/>
    <col min="15629" max="15629" width="14.5" style="293" customWidth="1"/>
    <col min="15630" max="15640" width="8.875" style="293"/>
    <col min="15641" max="15641" width="2.75" style="293" customWidth="1"/>
    <col min="15642" max="15883" width="8.875" style="293"/>
    <col min="15884" max="15884" width="8.25" style="293" customWidth="1"/>
    <col min="15885" max="15885" width="14.5" style="293" customWidth="1"/>
    <col min="15886" max="15896" width="8.875" style="293"/>
    <col min="15897" max="15897" width="2.75" style="293" customWidth="1"/>
    <col min="15898" max="16139" width="8.875" style="293"/>
    <col min="16140" max="16140" width="8.25" style="293" customWidth="1"/>
    <col min="16141" max="16141" width="14.5" style="293" customWidth="1"/>
    <col min="16142" max="16152" width="8.875" style="293"/>
    <col min="16153" max="16153" width="2.75" style="293" customWidth="1"/>
    <col min="16154" max="16384" width="8.875" style="293"/>
  </cols>
  <sheetData>
    <row r="1" spans="1:28" ht="26.25">
      <c r="A1" s="633" t="s">
        <v>364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333">
        <v>1</v>
      </c>
      <c r="N1" s="633" t="s">
        <v>365</v>
      </c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333">
        <v>1</v>
      </c>
    </row>
    <row r="2" spans="1:28" ht="14.25" thickBot="1">
      <c r="A2" s="295"/>
      <c r="C2" s="296"/>
      <c r="D2" s="296" t="s">
        <v>332</v>
      </c>
      <c r="J2" s="334" t="s">
        <v>273</v>
      </c>
      <c r="L2" s="333"/>
      <c r="N2" s="295"/>
      <c r="P2" s="296"/>
      <c r="Q2" s="296" t="s">
        <v>332</v>
      </c>
      <c r="W2" s="334" t="s">
        <v>273</v>
      </c>
      <c r="Y2" s="333"/>
      <c r="AB2" s="293" t="s">
        <v>302</v>
      </c>
    </row>
    <row r="3" spans="1:28" ht="19.899999999999999" customHeight="1" thickBot="1">
      <c r="A3" s="298"/>
      <c r="B3" s="634" t="s">
        <v>303</v>
      </c>
      <c r="C3" s="635"/>
      <c r="D3" s="636" t="str">
        <f>IF(②選手情報入力!I10="","",②選手情報入力!I10)</f>
        <v/>
      </c>
      <c r="E3" s="637"/>
      <c r="F3" s="637"/>
      <c r="G3" s="638"/>
      <c r="H3" s="362" t="s">
        <v>304</v>
      </c>
      <c r="I3" s="363"/>
      <c r="J3" s="364"/>
      <c r="K3" s="365"/>
      <c r="L3" s="333"/>
      <c r="N3" s="298"/>
      <c r="O3" s="634" t="s">
        <v>303</v>
      </c>
      <c r="P3" s="635"/>
      <c r="Q3" s="636" t="str">
        <f>IF(②選手情報入力!L10="","",②選手情報入力!L10)</f>
        <v/>
      </c>
      <c r="R3" s="637"/>
      <c r="S3" s="637"/>
      <c r="T3" s="638"/>
      <c r="U3" s="362" t="s">
        <v>304</v>
      </c>
      <c r="V3" s="363"/>
      <c r="W3" s="364"/>
      <c r="X3" s="365"/>
      <c r="Y3" s="333"/>
      <c r="AB3" s="293" t="s">
        <v>305</v>
      </c>
    </row>
    <row r="4" spans="1:28" ht="14.45" customHeight="1">
      <c r="A4" s="303" t="s">
        <v>306</v>
      </c>
      <c r="B4" s="645" t="str">
        <f>IF(②選手情報入力!$G$10="","",②選手情報入力!$G$10)</f>
        <v/>
      </c>
      <c r="C4" s="646"/>
      <c r="D4" s="639"/>
      <c r="E4" s="640"/>
      <c r="F4" s="640"/>
      <c r="G4" s="641"/>
      <c r="H4" s="649"/>
      <c r="I4" s="650"/>
      <c r="J4" s="650"/>
      <c r="K4" s="651"/>
      <c r="L4" s="333"/>
      <c r="N4" s="303" t="s">
        <v>306</v>
      </c>
      <c r="O4" s="645" t="str">
        <f>IF(②選手情報入力!$G$10="","",②選手情報入力!$G$10)</f>
        <v/>
      </c>
      <c r="P4" s="646"/>
      <c r="Q4" s="639"/>
      <c r="R4" s="640"/>
      <c r="S4" s="640"/>
      <c r="T4" s="641"/>
      <c r="U4" s="649"/>
      <c r="V4" s="650"/>
      <c r="W4" s="650"/>
      <c r="X4" s="651"/>
      <c r="Y4" s="333"/>
      <c r="AB4" s="293" t="s">
        <v>308</v>
      </c>
    </row>
    <row r="5" spans="1:28" ht="19.899999999999999" customHeight="1" thickBot="1">
      <c r="A5" s="306"/>
      <c r="B5" s="647"/>
      <c r="C5" s="648"/>
      <c r="D5" s="642"/>
      <c r="E5" s="643"/>
      <c r="F5" s="643"/>
      <c r="G5" s="644"/>
      <c r="H5" s="652"/>
      <c r="I5" s="653"/>
      <c r="J5" s="653"/>
      <c r="K5" s="654"/>
      <c r="L5" s="333"/>
      <c r="N5" s="306"/>
      <c r="O5" s="647"/>
      <c r="P5" s="648"/>
      <c r="Q5" s="642"/>
      <c r="R5" s="643"/>
      <c r="S5" s="643"/>
      <c r="T5" s="644"/>
      <c r="U5" s="652"/>
      <c r="V5" s="653"/>
      <c r="W5" s="653"/>
      <c r="X5" s="654"/>
      <c r="Y5" s="333"/>
      <c r="AB5" s="293" t="s">
        <v>309</v>
      </c>
    </row>
    <row r="6" spans="1:28" ht="14.25">
      <c r="A6" s="335" t="s">
        <v>6</v>
      </c>
      <c r="B6" s="336"/>
      <c r="C6" s="312" t="s">
        <v>294</v>
      </c>
      <c r="D6" s="658" t="str">
        <f>IF(②選手情報入力!$E$10="","",②選手情報入力!$E$10)</f>
        <v/>
      </c>
      <c r="E6" s="659"/>
      <c r="F6" s="659"/>
      <c r="G6" s="660"/>
      <c r="H6" s="652"/>
      <c r="I6" s="653"/>
      <c r="J6" s="653"/>
      <c r="K6" s="654"/>
      <c r="L6" s="333"/>
      <c r="N6" s="335" t="s">
        <v>6</v>
      </c>
      <c r="O6" s="336"/>
      <c r="P6" s="312" t="s">
        <v>294</v>
      </c>
      <c r="Q6" s="658" t="str">
        <f>IF(②選手情報入力!$E$10="","",②選手情報入力!$E$10)</f>
        <v/>
      </c>
      <c r="R6" s="659"/>
      <c r="S6" s="659"/>
      <c r="T6" s="660"/>
      <c r="U6" s="652"/>
      <c r="V6" s="653"/>
      <c r="W6" s="653"/>
      <c r="X6" s="654"/>
      <c r="Y6" s="333"/>
      <c r="AB6" s="293" t="s">
        <v>310</v>
      </c>
    </row>
    <row r="7" spans="1:28" ht="14.25" customHeight="1">
      <c r="A7" s="661" t="str">
        <f>IF(②選手情報入力!$C$10="","",②選手情報入力!$C$10)</f>
        <v/>
      </c>
      <c r="B7" s="662"/>
      <c r="C7" s="665" t="s">
        <v>311</v>
      </c>
      <c r="D7" s="667" t="str">
        <f>IF(②選手情報入力!$D$10="","",②選手情報入力!$D$10)</f>
        <v/>
      </c>
      <c r="E7" s="668"/>
      <c r="F7" s="668"/>
      <c r="G7" s="669"/>
      <c r="H7" s="652"/>
      <c r="I7" s="653"/>
      <c r="J7" s="653"/>
      <c r="K7" s="654"/>
      <c r="L7" s="333"/>
      <c r="N7" s="661" t="str">
        <f>IF(②選手情報入力!$C$10="","",②選手情報入力!$C$10)</f>
        <v/>
      </c>
      <c r="O7" s="662"/>
      <c r="P7" s="665" t="s">
        <v>311</v>
      </c>
      <c r="Q7" s="667" t="str">
        <f>IF(②選手情報入力!$D$10="","",②選手情報入力!$D$10)</f>
        <v/>
      </c>
      <c r="R7" s="668"/>
      <c r="S7" s="668"/>
      <c r="T7" s="669"/>
      <c r="U7" s="652"/>
      <c r="V7" s="653"/>
      <c r="W7" s="653"/>
      <c r="X7" s="654"/>
      <c r="Y7" s="333"/>
      <c r="AB7" s="293" t="s">
        <v>312</v>
      </c>
    </row>
    <row r="8" spans="1:28" ht="13.9" customHeight="1" thickBot="1">
      <c r="A8" s="663"/>
      <c r="B8" s="664"/>
      <c r="C8" s="666"/>
      <c r="D8" s="670"/>
      <c r="E8" s="671"/>
      <c r="F8" s="671"/>
      <c r="G8" s="672"/>
      <c r="H8" s="655"/>
      <c r="I8" s="656"/>
      <c r="J8" s="656"/>
      <c r="K8" s="657"/>
      <c r="L8" s="333"/>
      <c r="N8" s="663"/>
      <c r="O8" s="664"/>
      <c r="P8" s="666"/>
      <c r="Q8" s="670"/>
      <c r="R8" s="671"/>
      <c r="S8" s="671"/>
      <c r="T8" s="672"/>
      <c r="U8" s="655"/>
      <c r="V8" s="656"/>
      <c r="W8" s="656"/>
      <c r="X8" s="657"/>
      <c r="Y8" s="333"/>
      <c r="AB8" s="293" t="s">
        <v>313</v>
      </c>
    </row>
    <row r="9" spans="1:28" ht="20.45" customHeight="1" thickTop="1" thickBot="1">
      <c r="A9" s="601" t="s">
        <v>314</v>
      </c>
      <c r="B9" s="604" t="s">
        <v>315</v>
      </c>
      <c r="C9" s="605"/>
      <c r="D9" s="605"/>
      <c r="E9" s="606"/>
      <c r="F9" s="607" t="s">
        <v>316</v>
      </c>
      <c r="G9" s="608"/>
      <c r="H9" s="609" t="s">
        <v>333</v>
      </c>
      <c r="I9" s="610"/>
      <c r="J9" s="610"/>
      <c r="K9" s="611"/>
      <c r="L9" s="333"/>
      <c r="N9" s="601" t="s">
        <v>314</v>
      </c>
      <c r="O9" s="604" t="s">
        <v>315</v>
      </c>
      <c r="P9" s="605"/>
      <c r="Q9" s="605"/>
      <c r="R9" s="606"/>
      <c r="S9" s="607" t="s">
        <v>316</v>
      </c>
      <c r="T9" s="608"/>
      <c r="U9" s="609" t="s">
        <v>333</v>
      </c>
      <c r="V9" s="610"/>
      <c r="W9" s="610"/>
      <c r="X9" s="611"/>
      <c r="Y9" s="333"/>
      <c r="AB9" s="293" t="s">
        <v>317</v>
      </c>
    </row>
    <row r="10" spans="1:28" ht="13.15" customHeight="1">
      <c r="A10" s="602"/>
      <c r="B10" s="612"/>
      <c r="C10" s="613"/>
      <c r="D10" s="613"/>
      <c r="E10" s="614"/>
      <c r="F10" s="337" t="s">
        <v>318</v>
      </c>
      <c r="G10" s="312" t="s">
        <v>319</v>
      </c>
      <c r="H10" s="311"/>
      <c r="I10" s="312" t="s">
        <v>287</v>
      </c>
      <c r="J10" s="311"/>
      <c r="K10" s="338" t="s">
        <v>320</v>
      </c>
      <c r="L10" s="339"/>
      <c r="M10" s="340"/>
      <c r="N10" s="602"/>
      <c r="O10" s="612"/>
      <c r="P10" s="613"/>
      <c r="Q10" s="613"/>
      <c r="R10" s="614"/>
      <c r="S10" s="337" t="s">
        <v>318</v>
      </c>
      <c r="T10" s="312" t="s">
        <v>319</v>
      </c>
      <c r="U10" s="311"/>
      <c r="V10" s="312" t="s">
        <v>287</v>
      </c>
      <c r="W10" s="311"/>
      <c r="X10" s="338" t="s">
        <v>320</v>
      </c>
      <c r="Y10" s="339"/>
    </row>
    <row r="11" spans="1:28" ht="13.15" customHeight="1">
      <c r="A11" s="602"/>
      <c r="B11" s="615"/>
      <c r="C11" s="616"/>
      <c r="D11" s="616"/>
      <c r="E11" s="617"/>
      <c r="F11" s="621"/>
      <c r="G11" s="623"/>
      <c r="H11" s="624"/>
      <c r="I11" s="627" t="str">
        <f>IF(②選手情報入力!J10="","",②選手情報入力!J10)</f>
        <v/>
      </c>
      <c r="J11" s="628"/>
      <c r="K11" s="631"/>
      <c r="L11" s="333"/>
      <c r="N11" s="602"/>
      <c r="O11" s="615"/>
      <c r="P11" s="616"/>
      <c r="Q11" s="616"/>
      <c r="R11" s="617"/>
      <c r="S11" s="621"/>
      <c r="T11" s="623"/>
      <c r="U11" s="624"/>
      <c r="V11" s="627" t="str">
        <f>IF(②選手情報入力!M10="","",②選手情報入力!M10)</f>
        <v/>
      </c>
      <c r="W11" s="628"/>
      <c r="X11" s="631"/>
      <c r="Y11" s="333"/>
    </row>
    <row r="12" spans="1:28" ht="13.15" customHeight="1">
      <c r="A12" s="603"/>
      <c r="B12" s="618"/>
      <c r="C12" s="619"/>
      <c r="D12" s="619"/>
      <c r="E12" s="620"/>
      <c r="F12" s="622"/>
      <c r="G12" s="625"/>
      <c r="H12" s="626"/>
      <c r="I12" s="629"/>
      <c r="J12" s="630"/>
      <c r="K12" s="632"/>
      <c r="L12" s="333"/>
      <c r="N12" s="603"/>
      <c r="O12" s="618"/>
      <c r="P12" s="619"/>
      <c r="Q12" s="619"/>
      <c r="R12" s="620"/>
      <c r="S12" s="622"/>
      <c r="T12" s="625"/>
      <c r="U12" s="626"/>
      <c r="V12" s="629"/>
      <c r="W12" s="630"/>
      <c r="X12" s="632"/>
      <c r="Y12" s="333"/>
    </row>
    <row r="13" spans="1:28" ht="14.45" customHeight="1">
      <c r="A13" s="383" t="s">
        <v>321</v>
      </c>
      <c r="B13" s="585"/>
      <c r="C13" s="586"/>
      <c r="D13" s="586"/>
      <c r="E13" s="587"/>
      <c r="F13" s="591"/>
      <c r="G13" s="593"/>
      <c r="H13" s="594"/>
      <c r="I13" s="597" t="str">
        <f>IF(②選手情報入力!K10="","",②選手情報入力!K10)</f>
        <v/>
      </c>
      <c r="J13" s="598"/>
      <c r="K13" s="583"/>
      <c r="L13" s="333"/>
      <c r="N13" s="383" t="s">
        <v>321</v>
      </c>
      <c r="O13" s="585"/>
      <c r="P13" s="586"/>
      <c r="Q13" s="586"/>
      <c r="R13" s="587"/>
      <c r="S13" s="591"/>
      <c r="T13" s="593"/>
      <c r="U13" s="594"/>
      <c r="V13" s="597" t="str">
        <f>IF(②選手情報入力!N10="","",②選手情報入力!N10)</f>
        <v/>
      </c>
      <c r="W13" s="598"/>
      <c r="X13" s="583"/>
      <c r="Y13" s="333"/>
    </row>
    <row r="14" spans="1:28" ht="15" customHeight="1" thickBot="1">
      <c r="A14" s="384" t="s">
        <v>322</v>
      </c>
      <c r="B14" s="588"/>
      <c r="C14" s="589"/>
      <c r="D14" s="589"/>
      <c r="E14" s="590"/>
      <c r="F14" s="592"/>
      <c r="G14" s="595"/>
      <c r="H14" s="596"/>
      <c r="I14" s="599"/>
      <c r="J14" s="600"/>
      <c r="K14" s="584"/>
      <c r="L14" s="333"/>
      <c r="N14" s="384" t="s">
        <v>322</v>
      </c>
      <c r="O14" s="588"/>
      <c r="P14" s="589"/>
      <c r="Q14" s="589"/>
      <c r="R14" s="590"/>
      <c r="S14" s="592"/>
      <c r="T14" s="595"/>
      <c r="U14" s="596"/>
      <c r="V14" s="599"/>
      <c r="W14" s="600"/>
      <c r="X14" s="584"/>
      <c r="Y14" s="333"/>
    </row>
    <row r="15" spans="1:28" ht="15" thickBot="1">
      <c r="A15" s="341" t="s">
        <v>323</v>
      </c>
      <c r="B15" s="342" t="s">
        <v>324</v>
      </c>
      <c r="C15" s="343"/>
      <c r="D15" s="343"/>
      <c r="E15" s="343"/>
      <c r="F15" s="343"/>
      <c r="G15" s="343"/>
      <c r="H15" s="343"/>
      <c r="I15" s="343"/>
      <c r="J15" s="343"/>
      <c r="K15" s="344"/>
      <c r="L15" s="333"/>
      <c r="N15" s="341" t="s">
        <v>323</v>
      </c>
      <c r="O15" s="342" t="s">
        <v>324</v>
      </c>
      <c r="P15" s="343"/>
      <c r="Q15" s="343"/>
      <c r="R15" s="343"/>
      <c r="S15" s="343"/>
      <c r="T15" s="343"/>
      <c r="U15" s="343"/>
      <c r="V15" s="343"/>
      <c r="W15" s="343"/>
      <c r="X15" s="344"/>
      <c r="Y15" s="333"/>
    </row>
    <row r="16" spans="1:28">
      <c r="A16" s="345"/>
      <c r="B16" s="322"/>
      <c r="C16" s="322"/>
      <c r="D16" s="322"/>
      <c r="E16" s="322"/>
      <c r="F16" s="322"/>
      <c r="G16" s="322"/>
      <c r="H16" s="322"/>
      <c r="I16" s="322"/>
      <c r="J16" s="322"/>
      <c r="K16" s="323"/>
      <c r="L16" s="333"/>
      <c r="N16" s="345"/>
      <c r="O16" s="322"/>
      <c r="P16" s="322"/>
      <c r="Q16" s="322"/>
      <c r="R16" s="322"/>
      <c r="S16" s="322"/>
      <c r="T16" s="322"/>
      <c r="U16" s="322"/>
      <c r="V16" s="322"/>
      <c r="W16" s="322"/>
      <c r="X16" s="323"/>
      <c r="Y16" s="333"/>
    </row>
    <row r="17" spans="1:25" ht="14.25">
      <c r="A17" s="346" t="s">
        <v>296</v>
      </c>
      <c r="B17" s="322"/>
      <c r="C17" s="322"/>
      <c r="D17" s="322"/>
      <c r="E17" s="322"/>
      <c r="F17" s="322"/>
      <c r="G17" s="322"/>
      <c r="H17" s="322"/>
      <c r="I17" s="321"/>
      <c r="J17" s="324"/>
      <c r="K17" s="325" t="s">
        <v>325</v>
      </c>
      <c r="L17" s="347"/>
      <c r="M17" s="348"/>
      <c r="N17" s="346" t="s">
        <v>296</v>
      </c>
      <c r="O17" s="322"/>
      <c r="P17" s="322"/>
      <c r="Q17" s="322"/>
      <c r="R17" s="322"/>
      <c r="S17" s="322"/>
      <c r="T17" s="322"/>
      <c r="U17" s="322"/>
      <c r="V17" s="321"/>
      <c r="W17" s="324"/>
      <c r="X17" s="325" t="s">
        <v>325</v>
      </c>
      <c r="Y17" s="347"/>
    </row>
    <row r="18" spans="1:25" ht="14.25">
      <c r="A18" s="346" t="s">
        <v>297</v>
      </c>
      <c r="B18" s="322"/>
      <c r="C18" s="322"/>
      <c r="D18" s="322"/>
      <c r="E18" s="322"/>
      <c r="F18" s="322"/>
      <c r="G18" s="322"/>
      <c r="H18" s="322"/>
      <c r="I18" s="321"/>
      <c r="J18" s="324"/>
      <c r="K18" s="326" t="s">
        <v>326</v>
      </c>
      <c r="L18" s="347"/>
      <c r="M18" s="348"/>
      <c r="N18" s="346" t="s">
        <v>297</v>
      </c>
      <c r="O18" s="322"/>
      <c r="P18" s="322"/>
      <c r="Q18" s="322"/>
      <c r="R18" s="322"/>
      <c r="S18" s="322"/>
      <c r="T18" s="322"/>
      <c r="U18" s="322"/>
      <c r="V18" s="321"/>
      <c r="W18" s="324"/>
      <c r="X18" s="326" t="s">
        <v>326</v>
      </c>
      <c r="Y18" s="347"/>
    </row>
    <row r="19" spans="1:25" ht="14.25">
      <c r="A19" s="346" t="s">
        <v>298</v>
      </c>
      <c r="B19" s="322"/>
      <c r="C19" s="322"/>
      <c r="D19" s="322"/>
      <c r="E19" s="322"/>
      <c r="F19" s="322"/>
      <c r="G19" s="322"/>
      <c r="H19" s="322"/>
      <c r="I19" s="321"/>
      <c r="J19" s="324"/>
      <c r="K19" s="327" t="s">
        <v>327</v>
      </c>
      <c r="L19" s="347"/>
      <c r="M19" s="348"/>
      <c r="N19" s="346" t="s">
        <v>298</v>
      </c>
      <c r="O19" s="322"/>
      <c r="P19" s="322"/>
      <c r="Q19" s="322"/>
      <c r="R19" s="322"/>
      <c r="S19" s="322"/>
      <c r="T19" s="322"/>
      <c r="U19" s="322"/>
      <c r="V19" s="321"/>
      <c r="W19" s="324"/>
      <c r="X19" s="327" t="s">
        <v>327</v>
      </c>
      <c r="Y19" s="347"/>
    </row>
    <row r="20" spans="1:25" ht="45.75" customHeight="1">
      <c r="A20" s="349"/>
      <c r="B20" s="350"/>
      <c r="C20" s="350"/>
      <c r="D20" s="350"/>
      <c r="E20" s="350"/>
      <c r="F20" s="350"/>
      <c r="G20" s="350"/>
      <c r="H20" s="350"/>
      <c r="I20" s="350"/>
      <c r="J20" s="351"/>
      <c r="K20" s="352"/>
      <c r="L20" s="347"/>
      <c r="M20" s="353"/>
      <c r="N20" s="349"/>
      <c r="O20" s="350"/>
      <c r="P20" s="350"/>
      <c r="Q20" s="350"/>
      <c r="R20" s="350"/>
      <c r="S20" s="350"/>
      <c r="T20" s="350"/>
      <c r="U20" s="350"/>
      <c r="V20" s="350"/>
      <c r="W20" s="351"/>
      <c r="X20" s="352"/>
      <c r="Y20" s="347"/>
    </row>
    <row r="21" spans="1:25" ht="69" customHeight="1">
      <c r="A21" s="354"/>
      <c r="B21" s="355"/>
      <c r="C21" s="355"/>
      <c r="D21" s="355"/>
      <c r="E21" s="355"/>
      <c r="F21" s="355"/>
      <c r="G21" s="355"/>
      <c r="H21" s="355"/>
      <c r="I21" s="355"/>
      <c r="J21" s="356"/>
      <c r="K21" s="357"/>
      <c r="L21" s="358"/>
      <c r="M21" s="359"/>
      <c r="N21" s="354"/>
      <c r="O21" s="355"/>
      <c r="P21" s="355"/>
      <c r="Q21" s="355"/>
      <c r="R21" s="355"/>
      <c r="S21" s="355"/>
      <c r="T21" s="355"/>
      <c r="U21" s="355"/>
      <c r="V21" s="355"/>
      <c r="W21" s="356"/>
      <c r="X21" s="357"/>
    </row>
    <row r="22" spans="1:25" ht="26.25">
      <c r="A22" s="633" t="s">
        <v>366</v>
      </c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333">
        <v>3</v>
      </c>
      <c r="N22" s="633" t="s">
        <v>364</v>
      </c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293">
        <v>4</v>
      </c>
    </row>
    <row r="23" spans="1:25" ht="14.25" thickBot="1">
      <c r="A23" s="295"/>
      <c r="C23" s="296"/>
      <c r="D23" s="296" t="s">
        <v>332</v>
      </c>
      <c r="J23" s="334" t="s">
        <v>273</v>
      </c>
      <c r="L23" s="333"/>
      <c r="N23" s="295"/>
      <c r="P23" s="296"/>
      <c r="Q23" s="296" t="s">
        <v>332</v>
      </c>
      <c r="W23" s="334" t="s">
        <v>273</v>
      </c>
    </row>
    <row r="24" spans="1:25" ht="19.899999999999999" customHeight="1" thickBot="1">
      <c r="A24" s="298"/>
      <c r="B24" s="634" t="s">
        <v>303</v>
      </c>
      <c r="C24" s="635"/>
      <c r="D24" s="636" t="str">
        <f>IF(②選手情報入力!I11="","",②選手情報入力!I11)</f>
        <v/>
      </c>
      <c r="E24" s="637"/>
      <c r="F24" s="637"/>
      <c r="G24" s="638"/>
      <c r="H24" s="362" t="s">
        <v>304</v>
      </c>
      <c r="I24" s="363"/>
      <c r="J24" s="364"/>
      <c r="K24" s="365"/>
      <c r="L24" s="333"/>
      <c r="N24" s="298"/>
      <c r="O24" s="634" t="s">
        <v>303</v>
      </c>
      <c r="P24" s="635"/>
      <c r="Q24" s="636" t="str">
        <f>IF(②選手情報入力!L11="","",②選手情報入力!L11)</f>
        <v/>
      </c>
      <c r="R24" s="637"/>
      <c r="S24" s="637"/>
      <c r="T24" s="638"/>
      <c r="U24" s="362" t="s">
        <v>304</v>
      </c>
      <c r="V24" s="363"/>
      <c r="W24" s="364"/>
      <c r="X24" s="365"/>
    </row>
    <row r="25" spans="1:25" ht="21" customHeight="1">
      <c r="A25" s="303" t="s">
        <v>306</v>
      </c>
      <c r="B25" s="645" t="str">
        <f>IF(②選手情報入力!$G$11="","",②選手情報入力!$G$11)</f>
        <v/>
      </c>
      <c r="C25" s="646"/>
      <c r="D25" s="639"/>
      <c r="E25" s="640"/>
      <c r="F25" s="640"/>
      <c r="G25" s="641"/>
      <c r="H25" s="649"/>
      <c r="I25" s="650"/>
      <c r="J25" s="650"/>
      <c r="K25" s="651"/>
      <c r="L25" s="333"/>
      <c r="N25" s="303" t="s">
        <v>306</v>
      </c>
      <c r="O25" s="645" t="str">
        <f>IF(②選手情報入力!$G$11="","",②選手情報入力!$G$11)</f>
        <v/>
      </c>
      <c r="P25" s="646"/>
      <c r="Q25" s="639"/>
      <c r="R25" s="640"/>
      <c r="S25" s="640"/>
      <c r="T25" s="641"/>
      <c r="U25" s="649"/>
      <c r="V25" s="650"/>
      <c r="W25" s="650"/>
      <c r="X25" s="651"/>
    </row>
    <row r="26" spans="1:25" ht="19.899999999999999" customHeight="1" thickBot="1">
      <c r="A26" s="306"/>
      <c r="B26" s="647"/>
      <c r="C26" s="648"/>
      <c r="D26" s="642"/>
      <c r="E26" s="643"/>
      <c r="F26" s="643"/>
      <c r="G26" s="644"/>
      <c r="H26" s="652"/>
      <c r="I26" s="653"/>
      <c r="J26" s="653"/>
      <c r="K26" s="654"/>
      <c r="L26" s="333"/>
      <c r="N26" s="306"/>
      <c r="O26" s="647"/>
      <c r="P26" s="648"/>
      <c r="Q26" s="642"/>
      <c r="R26" s="643"/>
      <c r="S26" s="643"/>
      <c r="T26" s="644"/>
      <c r="U26" s="652"/>
      <c r="V26" s="653"/>
      <c r="W26" s="653"/>
      <c r="X26" s="654"/>
    </row>
    <row r="27" spans="1:25" ht="14.25">
      <c r="A27" s="335" t="s">
        <v>6</v>
      </c>
      <c r="B27" s="336"/>
      <c r="C27" s="312" t="s">
        <v>294</v>
      </c>
      <c r="D27" s="658" t="str">
        <f>IF(②選手情報入力!$E$11="","",②選手情報入力!$E$11)</f>
        <v/>
      </c>
      <c r="E27" s="659"/>
      <c r="F27" s="659"/>
      <c r="G27" s="660"/>
      <c r="H27" s="652"/>
      <c r="I27" s="653"/>
      <c r="J27" s="653"/>
      <c r="K27" s="654"/>
      <c r="L27" s="333"/>
      <c r="N27" s="335" t="s">
        <v>6</v>
      </c>
      <c r="O27" s="336"/>
      <c r="P27" s="312" t="s">
        <v>294</v>
      </c>
      <c r="Q27" s="658" t="str">
        <f>IF(②選手情報入力!$E$11="","",②選手情報入力!$E$11)</f>
        <v/>
      </c>
      <c r="R27" s="659"/>
      <c r="S27" s="659"/>
      <c r="T27" s="660"/>
      <c r="U27" s="652"/>
      <c r="V27" s="653"/>
      <c r="W27" s="653"/>
      <c r="X27" s="654"/>
    </row>
    <row r="28" spans="1:25" ht="14.25" customHeight="1">
      <c r="A28" s="661" t="str">
        <f>IF(②選手情報入力!$C$11="","",②選手情報入力!$C$11)</f>
        <v/>
      </c>
      <c r="B28" s="662"/>
      <c r="C28" s="665" t="s">
        <v>311</v>
      </c>
      <c r="D28" s="667" t="str">
        <f>IF(②選手情報入力!$D$11="","",②選手情報入力!$D$11)</f>
        <v/>
      </c>
      <c r="E28" s="668"/>
      <c r="F28" s="668"/>
      <c r="G28" s="669"/>
      <c r="H28" s="652"/>
      <c r="I28" s="653"/>
      <c r="J28" s="653"/>
      <c r="K28" s="654"/>
      <c r="L28" s="333"/>
      <c r="N28" s="661" t="str">
        <f>IF(②選手情報入力!$C$11="","",②選手情報入力!$C$11)</f>
        <v/>
      </c>
      <c r="O28" s="662"/>
      <c r="P28" s="665" t="s">
        <v>311</v>
      </c>
      <c r="Q28" s="667" t="str">
        <f>IF(②選手情報入力!$D$11="","",②選手情報入力!$D$11)</f>
        <v/>
      </c>
      <c r="R28" s="668"/>
      <c r="S28" s="668"/>
      <c r="T28" s="669"/>
      <c r="U28" s="652"/>
      <c r="V28" s="653"/>
      <c r="W28" s="653"/>
      <c r="X28" s="654"/>
    </row>
    <row r="29" spans="1:25" ht="13.9" customHeight="1" thickBot="1">
      <c r="A29" s="663"/>
      <c r="B29" s="664"/>
      <c r="C29" s="666"/>
      <c r="D29" s="670"/>
      <c r="E29" s="671"/>
      <c r="F29" s="671"/>
      <c r="G29" s="672"/>
      <c r="H29" s="655"/>
      <c r="I29" s="656"/>
      <c r="J29" s="656"/>
      <c r="K29" s="657"/>
      <c r="L29" s="333"/>
      <c r="N29" s="663"/>
      <c r="O29" s="664"/>
      <c r="P29" s="666"/>
      <c r="Q29" s="670"/>
      <c r="R29" s="671"/>
      <c r="S29" s="671"/>
      <c r="T29" s="672"/>
      <c r="U29" s="655"/>
      <c r="V29" s="656"/>
      <c r="W29" s="656"/>
      <c r="X29" s="657"/>
    </row>
    <row r="30" spans="1:25" ht="20.45" customHeight="1" thickTop="1" thickBot="1">
      <c r="A30" s="601" t="s">
        <v>314</v>
      </c>
      <c r="B30" s="604" t="s">
        <v>315</v>
      </c>
      <c r="C30" s="605"/>
      <c r="D30" s="605"/>
      <c r="E30" s="606"/>
      <c r="F30" s="607" t="s">
        <v>316</v>
      </c>
      <c r="G30" s="608"/>
      <c r="H30" s="609" t="s">
        <v>333</v>
      </c>
      <c r="I30" s="610"/>
      <c r="J30" s="610"/>
      <c r="K30" s="611"/>
      <c r="L30" s="333"/>
      <c r="N30" s="601" t="s">
        <v>314</v>
      </c>
      <c r="O30" s="604" t="s">
        <v>315</v>
      </c>
      <c r="P30" s="605"/>
      <c r="Q30" s="605"/>
      <c r="R30" s="606"/>
      <c r="S30" s="607" t="s">
        <v>316</v>
      </c>
      <c r="T30" s="608"/>
      <c r="U30" s="609" t="s">
        <v>333</v>
      </c>
      <c r="V30" s="610"/>
      <c r="W30" s="610"/>
      <c r="X30" s="611"/>
    </row>
    <row r="31" spans="1:25" ht="13.15" customHeight="1">
      <c r="A31" s="602"/>
      <c r="B31" s="612"/>
      <c r="C31" s="613"/>
      <c r="D31" s="613"/>
      <c r="E31" s="614"/>
      <c r="F31" s="337" t="s">
        <v>318</v>
      </c>
      <c r="G31" s="312" t="s">
        <v>319</v>
      </c>
      <c r="H31" s="311"/>
      <c r="I31" s="312" t="s">
        <v>287</v>
      </c>
      <c r="J31" s="311"/>
      <c r="K31" s="338" t="s">
        <v>320</v>
      </c>
      <c r="L31" s="339"/>
      <c r="M31" s="340"/>
      <c r="N31" s="602"/>
      <c r="O31" s="612"/>
      <c r="P31" s="613"/>
      <c r="Q31" s="613"/>
      <c r="R31" s="614"/>
      <c r="S31" s="337" t="s">
        <v>318</v>
      </c>
      <c r="T31" s="312" t="s">
        <v>319</v>
      </c>
      <c r="U31" s="311"/>
      <c r="V31" s="312" t="s">
        <v>287</v>
      </c>
      <c r="W31" s="311"/>
      <c r="X31" s="338" t="s">
        <v>320</v>
      </c>
    </row>
    <row r="32" spans="1:25" ht="13.15" customHeight="1">
      <c r="A32" s="602"/>
      <c r="B32" s="615"/>
      <c r="C32" s="616"/>
      <c r="D32" s="616"/>
      <c r="E32" s="617"/>
      <c r="F32" s="621"/>
      <c r="G32" s="623"/>
      <c r="H32" s="624"/>
      <c r="I32" s="627" t="str">
        <f>IF(②選手情報入力!J11="","",②選手情報入力!J11)</f>
        <v/>
      </c>
      <c r="J32" s="628"/>
      <c r="K32" s="631"/>
      <c r="L32" s="333"/>
      <c r="N32" s="602"/>
      <c r="O32" s="615"/>
      <c r="P32" s="616"/>
      <c r="Q32" s="616"/>
      <c r="R32" s="617"/>
      <c r="S32" s="621"/>
      <c r="T32" s="623"/>
      <c r="U32" s="624"/>
      <c r="V32" s="627" t="str">
        <f>IF(②選手情報入力!M11="","",②選手情報入力!M11)</f>
        <v/>
      </c>
      <c r="W32" s="628"/>
      <c r="X32" s="631"/>
    </row>
    <row r="33" spans="1:25" ht="13.15" customHeight="1">
      <c r="A33" s="603"/>
      <c r="B33" s="618"/>
      <c r="C33" s="619"/>
      <c r="D33" s="619"/>
      <c r="E33" s="620"/>
      <c r="F33" s="622"/>
      <c r="G33" s="625"/>
      <c r="H33" s="626"/>
      <c r="I33" s="629"/>
      <c r="J33" s="630"/>
      <c r="K33" s="632"/>
      <c r="L33" s="333"/>
      <c r="N33" s="603"/>
      <c r="O33" s="618"/>
      <c r="P33" s="619"/>
      <c r="Q33" s="619"/>
      <c r="R33" s="620"/>
      <c r="S33" s="622"/>
      <c r="T33" s="625"/>
      <c r="U33" s="626"/>
      <c r="V33" s="629"/>
      <c r="W33" s="630"/>
      <c r="X33" s="632"/>
    </row>
    <row r="34" spans="1:25" ht="14.45" customHeight="1">
      <c r="A34" s="383" t="s">
        <v>321</v>
      </c>
      <c r="B34" s="585"/>
      <c r="C34" s="586"/>
      <c r="D34" s="586"/>
      <c r="E34" s="587"/>
      <c r="F34" s="591"/>
      <c r="G34" s="593"/>
      <c r="H34" s="594"/>
      <c r="I34" s="597" t="str">
        <f>IF(②選手情報入力!K11="","",②選手情報入力!K11)</f>
        <v/>
      </c>
      <c r="J34" s="598"/>
      <c r="K34" s="583"/>
      <c r="L34" s="333"/>
      <c r="N34" s="383" t="s">
        <v>321</v>
      </c>
      <c r="O34" s="585"/>
      <c r="P34" s="586"/>
      <c r="Q34" s="586"/>
      <c r="R34" s="587"/>
      <c r="S34" s="591"/>
      <c r="T34" s="593"/>
      <c r="U34" s="594"/>
      <c r="V34" s="597" t="str">
        <f>IF(②選手情報入力!N11="","",②選手情報入力!N11)</f>
        <v/>
      </c>
      <c r="W34" s="598"/>
      <c r="X34" s="583"/>
    </row>
    <row r="35" spans="1:25" ht="15" customHeight="1" thickBot="1">
      <c r="A35" s="384" t="s">
        <v>322</v>
      </c>
      <c r="B35" s="588"/>
      <c r="C35" s="589"/>
      <c r="D35" s="589"/>
      <c r="E35" s="590"/>
      <c r="F35" s="592"/>
      <c r="G35" s="595"/>
      <c r="H35" s="596"/>
      <c r="I35" s="599"/>
      <c r="J35" s="600"/>
      <c r="K35" s="584"/>
      <c r="L35" s="333"/>
      <c r="N35" s="384" t="s">
        <v>322</v>
      </c>
      <c r="O35" s="588"/>
      <c r="P35" s="589"/>
      <c r="Q35" s="589"/>
      <c r="R35" s="590"/>
      <c r="S35" s="592"/>
      <c r="T35" s="595"/>
      <c r="U35" s="596"/>
      <c r="V35" s="599"/>
      <c r="W35" s="600"/>
      <c r="X35" s="584"/>
    </row>
    <row r="36" spans="1:25" ht="15" thickBot="1">
      <c r="A36" s="341" t="s">
        <v>323</v>
      </c>
      <c r="B36" s="342" t="s">
        <v>324</v>
      </c>
      <c r="C36" s="343"/>
      <c r="D36" s="343"/>
      <c r="E36" s="343"/>
      <c r="F36" s="343"/>
      <c r="G36" s="343"/>
      <c r="H36" s="343"/>
      <c r="I36" s="343"/>
      <c r="J36" s="343"/>
      <c r="K36" s="344"/>
      <c r="L36" s="333"/>
      <c r="N36" s="341" t="s">
        <v>323</v>
      </c>
      <c r="O36" s="342" t="s">
        <v>324</v>
      </c>
      <c r="P36" s="343"/>
      <c r="Q36" s="343"/>
      <c r="R36" s="343"/>
      <c r="S36" s="343"/>
      <c r="T36" s="343"/>
      <c r="U36" s="343"/>
      <c r="V36" s="343"/>
      <c r="W36" s="343"/>
      <c r="X36" s="344"/>
    </row>
    <row r="37" spans="1:25">
      <c r="A37" s="345"/>
      <c r="B37" s="322"/>
      <c r="C37" s="322"/>
      <c r="D37" s="322"/>
      <c r="E37" s="322"/>
      <c r="F37" s="322"/>
      <c r="G37" s="322"/>
      <c r="H37" s="322"/>
      <c r="I37" s="322"/>
      <c r="J37" s="322"/>
      <c r="K37" s="323"/>
      <c r="L37" s="333"/>
      <c r="N37" s="345"/>
      <c r="O37" s="322"/>
      <c r="P37" s="322"/>
      <c r="Q37" s="322"/>
      <c r="R37" s="322"/>
      <c r="S37" s="322"/>
      <c r="T37" s="322"/>
      <c r="U37" s="322"/>
      <c r="V37" s="322"/>
      <c r="W37" s="322"/>
      <c r="X37" s="323"/>
    </row>
    <row r="38" spans="1:25" ht="14.25">
      <c r="A38" s="346" t="s">
        <v>296</v>
      </c>
      <c r="B38" s="322"/>
      <c r="C38" s="322"/>
      <c r="D38" s="322"/>
      <c r="E38" s="322"/>
      <c r="F38" s="322"/>
      <c r="G38" s="322"/>
      <c r="H38" s="322"/>
      <c r="I38" s="321"/>
      <c r="J38" s="324"/>
      <c r="K38" s="325" t="s">
        <v>325</v>
      </c>
      <c r="L38" s="347"/>
      <c r="M38" s="348"/>
      <c r="N38" s="346" t="s">
        <v>296</v>
      </c>
      <c r="O38" s="322"/>
      <c r="P38" s="322"/>
      <c r="Q38" s="322"/>
      <c r="R38" s="322"/>
      <c r="S38" s="322"/>
      <c r="T38" s="322"/>
      <c r="U38" s="322"/>
      <c r="V38" s="321"/>
      <c r="W38" s="324"/>
      <c r="X38" s="325" t="s">
        <v>325</v>
      </c>
    </row>
    <row r="39" spans="1:25" ht="14.25">
      <c r="A39" s="346" t="s">
        <v>297</v>
      </c>
      <c r="B39" s="322"/>
      <c r="C39" s="322"/>
      <c r="D39" s="322"/>
      <c r="E39" s="322"/>
      <c r="F39" s="322"/>
      <c r="G39" s="322"/>
      <c r="H39" s="322"/>
      <c r="I39" s="321"/>
      <c r="J39" s="324"/>
      <c r="K39" s="326" t="s">
        <v>326</v>
      </c>
      <c r="L39" s="347"/>
      <c r="M39" s="348"/>
      <c r="N39" s="346" t="s">
        <v>297</v>
      </c>
      <c r="O39" s="322"/>
      <c r="P39" s="322"/>
      <c r="Q39" s="322"/>
      <c r="R39" s="322"/>
      <c r="S39" s="322"/>
      <c r="T39" s="322"/>
      <c r="U39" s="322"/>
      <c r="V39" s="321"/>
      <c r="W39" s="324"/>
      <c r="X39" s="326" t="s">
        <v>326</v>
      </c>
    </row>
    <row r="40" spans="1:25" ht="14.25">
      <c r="A40" s="346" t="s">
        <v>298</v>
      </c>
      <c r="B40" s="322"/>
      <c r="C40" s="322"/>
      <c r="D40" s="322"/>
      <c r="E40" s="322"/>
      <c r="F40" s="322"/>
      <c r="G40" s="322"/>
      <c r="H40" s="322"/>
      <c r="I40" s="321"/>
      <c r="J40" s="324"/>
      <c r="K40" s="327" t="s">
        <v>327</v>
      </c>
      <c r="L40" s="347"/>
      <c r="M40" s="348"/>
      <c r="N40" s="346" t="s">
        <v>298</v>
      </c>
      <c r="O40" s="322"/>
      <c r="P40" s="322"/>
      <c r="Q40" s="322"/>
      <c r="R40" s="322"/>
      <c r="S40" s="322"/>
      <c r="T40" s="322"/>
      <c r="U40" s="322"/>
      <c r="V40" s="321"/>
      <c r="W40" s="324"/>
      <c r="X40" s="327" t="s">
        <v>327</v>
      </c>
    </row>
    <row r="41" spans="1:25" ht="14.25">
      <c r="A41" s="349"/>
      <c r="B41" s="350"/>
      <c r="C41" s="350"/>
      <c r="D41" s="350"/>
      <c r="E41" s="350"/>
      <c r="F41" s="350"/>
      <c r="G41" s="350"/>
      <c r="H41" s="350"/>
      <c r="I41" s="350"/>
      <c r="J41" s="351"/>
      <c r="K41" s="352"/>
      <c r="L41" s="347"/>
      <c r="M41" s="353"/>
      <c r="N41" s="349"/>
      <c r="O41" s="350"/>
      <c r="P41" s="350"/>
      <c r="Q41" s="350"/>
      <c r="R41" s="350"/>
      <c r="S41" s="350"/>
      <c r="T41" s="350"/>
      <c r="U41" s="350"/>
      <c r="V41" s="350"/>
      <c r="W41" s="351"/>
      <c r="X41" s="352"/>
    </row>
    <row r="42" spans="1:25" ht="8.25" customHeight="1">
      <c r="A42" s="354"/>
      <c r="B42" s="355"/>
      <c r="C42" s="355"/>
      <c r="D42" s="355"/>
      <c r="E42" s="355"/>
      <c r="F42" s="355"/>
      <c r="G42" s="355"/>
      <c r="H42" s="355"/>
      <c r="I42" s="355"/>
      <c r="J42" s="356"/>
      <c r="K42" s="357"/>
      <c r="L42" s="358"/>
      <c r="M42" s="359"/>
      <c r="N42" s="354"/>
      <c r="O42" s="355"/>
      <c r="P42" s="355"/>
      <c r="Q42" s="355"/>
      <c r="R42" s="355"/>
      <c r="S42" s="355"/>
      <c r="T42" s="355"/>
      <c r="U42" s="355"/>
      <c r="V42" s="355"/>
      <c r="W42" s="356"/>
      <c r="X42" s="357"/>
    </row>
    <row r="43" spans="1:25" ht="26.25">
      <c r="A43" s="633" t="s">
        <v>364</v>
      </c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333">
        <v>5</v>
      </c>
      <c r="N43" s="633" t="s">
        <v>364</v>
      </c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293">
        <v>6</v>
      </c>
    </row>
    <row r="44" spans="1:25" ht="14.25" thickBot="1">
      <c r="A44" s="295"/>
      <c r="C44" s="296"/>
      <c r="D44" s="296" t="s">
        <v>332</v>
      </c>
      <c r="J44" s="334" t="s">
        <v>273</v>
      </c>
      <c r="L44" s="333"/>
      <c r="N44" s="295"/>
      <c r="P44" s="296"/>
      <c r="Q44" s="296" t="s">
        <v>332</v>
      </c>
      <c r="W44" s="334" t="s">
        <v>273</v>
      </c>
    </row>
    <row r="45" spans="1:25" ht="19.899999999999999" customHeight="1" thickBot="1">
      <c r="A45" s="298"/>
      <c r="B45" s="634" t="s">
        <v>303</v>
      </c>
      <c r="C45" s="635"/>
      <c r="D45" s="636" t="str">
        <f>IF(②選手情報入力!I12="","",②選手情報入力!I12)</f>
        <v/>
      </c>
      <c r="E45" s="637"/>
      <c r="F45" s="637"/>
      <c r="G45" s="638"/>
      <c r="H45" s="362" t="s">
        <v>304</v>
      </c>
      <c r="I45" s="363"/>
      <c r="J45" s="364"/>
      <c r="K45" s="365"/>
      <c r="L45" s="333"/>
      <c r="N45" s="298"/>
      <c r="O45" s="634" t="s">
        <v>303</v>
      </c>
      <c r="P45" s="635"/>
      <c r="Q45" s="636" t="str">
        <f>IF(②選手情報入力!L12="","",②選手情報入力!L12)</f>
        <v/>
      </c>
      <c r="R45" s="637"/>
      <c r="S45" s="637"/>
      <c r="T45" s="638"/>
      <c r="U45" s="362" t="s">
        <v>304</v>
      </c>
      <c r="V45" s="363"/>
      <c r="W45" s="364"/>
      <c r="X45" s="365"/>
    </row>
    <row r="46" spans="1:25" ht="21" customHeight="1">
      <c r="A46" s="303" t="s">
        <v>306</v>
      </c>
      <c r="B46" s="645" t="str">
        <f>IF(②選手情報入力!$G$12="","",②選手情報入力!$G$12)</f>
        <v/>
      </c>
      <c r="C46" s="646"/>
      <c r="D46" s="639"/>
      <c r="E46" s="640"/>
      <c r="F46" s="640"/>
      <c r="G46" s="641"/>
      <c r="H46" s="649"/>
      <c r="I46" s="650"/>
      <c r="J46" s="650"/>
      <c r="K46" s="651"/>
      <c r="L46" s="333"/>
      <c r="N46" s="303" t="s">
        <v>306</v>
      </c>
      <c r="O46" s="645" t="str">
        <f>IF(②選手情報入力!$G$12="","",②選手情報入力!$G$12)</f>
        <v/>
      </c>
      <c r="P46" s="646"/>
      <c r="Q46" s="639"/>
      <c r="R46" s="640"/>
      <c r="S46" s="640"/>
      <c r="T46" s="641"/>
      <c r="U46" s="649"/>
      <c r="V46" s="650"/>
      <c r="W46" s="650"/>
      <c r="X46" s="651"/>
    </row>
    <row r="47" spans="1:25" ht="19.899999999999999" customHeight="1" thickBot="1">
      <c r="A47" s="306"/>
      <c r="B47" s="647"/>
      <c r="C47" s="648"/>
      <c r="D47" s="642"/>
      <c r="E47" s="643"/>
      <c r="F47" s="643"/>
      <c r="G47" s="644"/>
      <c r="H47" s="652"/>
      <c r="I47" s="653"/>
      <c r="J47" s="653"/>
      <c r="K47" s="654"/>
      <c r="L47" s="333"/>
      <c r="N47" s="306"/>
      <c r="O47" s="647"/>
      <c r="P47" s="648"/>
      <c r="Q47" s="642"/>
      <c r="R47" s="643"/>
      <c r="S47" s="643"/>
      <c r="T47" s="644"/>
      <c r="U47" s="652"/>
      <c r="V47" s="653"/>
      <c r="W47" s="653"/>
      <c r="X47" s="654"/>
    </row>
    <row r="48" spans="1:25" ht="14.25">
      <c r="A48" s="335" t="s">
        <v>6</v>
      </c>
      <c r="B48" s="336"/>
      <c r="C48" s="312" t="s">
        <v>294</v>
      </c>
      <c r="D48" s="658" t="str">
        <f>IF(②選手情報入力!$E$12="","",②選手情報入力!$E$12)</f>
        <v/>
      </c>
      <c r="E48" s="659"/>
      <c r="F48" s="659"/>
      <c r="G48" s="660"/>
      <c r="H48" s="652"/>
      <c r="I48" s="653"/>
      <c r="J48" s="653"/>
      <c r="K48" s="654"/>
      <c r="L48" s="333"/>
      <c r="N48" s="335" t="s">
        <v>6</v>
      </c>
      <c r="O48" s="336"/>
      <c r="P48" s="312" t="s">
        <v>294</v>
      </c>
      <c r="Q48" s="658" t="str">
        <f>IF(②選手情報入力!$E$12="","",②選手情報入力!$E$12)</f>
        <v/>
      </c>
      <c r="R48" s="659"/>
      <c r="S48" s="659"/>
      <c r="T48" s="660"/>
      <c r="U48" s="652"/>
      <c r="V48" s="653"/>
      <c r="W48" s="653"/>
      <c r="X48" s="654"/>
    </row>
    <row r="49" spans="1:25" ht="14.25" customHeight="1">
      <c r="A49" s="661" t="str">
        <f>IF(②選手情報入力!$C$12="","",②選手情報入力!$C$12)</f>
        <v/>
      </c>
      <c r="B49" s="662"/>
      <c r="C49" s="665" t="s">
        <v>311</v>
      </c>
      <c r="D49" s="667" t="str">
        <f>IF(②選手情報入力!$D$12="","",②選手情報入力!$D$12)</f>
        <v/>
      </c>
      <c r="E49" s="668"/>
      <c r="F49" s="668"/>
      <c r="G49" s="669"/>
      <c r="H49" s="652"/>
      <c r="I49" s="653"/>
      <c r="J49" s="653"/>
      <c r="K49" s="654"/>
      <c r="L49" s="333"/>
      <c r="N49" s="661" t="str">
        <f>IF(②選手情報入力!$C$12="","",②選手情報入力!$C$12)</f>
        <v/>
      </c>
      <c r="O49" s="662"/>
      <c r="P49" s="665" t="s">
        <v>311</v>
      </c>
      <c r="Q49" s="667" t="str">
        <f>IF(②選手情報入力!$D$12="","",②選手情報入力!$D$12)</f>
        <v/>
      </c>
      <c r="R49" s="668"/>
      <c r="S49" s="668"/>
      <c r="T49" s="669"/>
      <c r="U49" s="652"/>
      <c r="V49" s="653"/>
      <c r="W49" s="653"/>
      <c r="X49" s="654"/>
    </row>
    <row r="50" spans="1:25" ht="13.9" customHeight="1" thickBot="1">
      <c r="A50" s="663"/>
      <c r="B50" s="664"/>
      <c r="C50" s="666"/>
      <c r="D50" s="670"/>
      <c r="E50" s="671"/>
      <c r="F50" s="671"/>
      <c r="G50" s="672"/>
      <c r="H50" s="655"/>
      <c r="I50" s="656"/>
      <c r="J50" s="656"/>
      <c r="K50" s="657"/>
      <c r="L50" s="333"/>
      <c r="N50" s="663"/>
      <c r="O50" s="664"/>
      <c r="P50" s="666"/>
      <c r="Q50" s="670"/>
      <c r="R50" s="671"/>
      <c r="S50" s="671"/>
      <c r="T50" s="672"/>
      <c r="U50" s="655"/>
      <c r="V50" s="656"/>
      <c r="W50" s="656"/>
      <c r="X50" s="657"/>
    </row>
    <row r="51" spans="1:25" ht="20.45" customHeight="1" thickTop="1" thickBot="1">
      <c r="A51" s="601" t="s">
        <v>314</v>
      </c>
      <c r="B51" s="604" t="s">
        <v>315</v>
      </c>
      <c r="C51" s="605"/>
      <c r="D51" s="605"/>
      <c r="E51" s="606"/>
      <c r="F51" s="607" t="s">
        <v>316</v>
      </c>
      <c r="G51" s="608"/>
      <c r="H51" s="609" t="s">
        <v>333</v>
      </c>
      <c r="I51" s="610"/>
      <c r="J51" s="610"/>
      <c r="K51" s="611"/>
      <c r="L51" s="333"/>
      <c r="N51" s="601" t="s">
        <v>314</v>
      </c>
      <c r="O51" s="604" t="s">
        <v>315</v>
      </c>
      <c r="P51" s="605"/>
      <c r="Q51" s="605"/>
      <c r="R51" s="606"/>
      <c r="S51" s="607" t="s">
        <v>316</v>
      </c>
      <c r="T51" s="608"/>
      <c r="U51" s="609" t="s">
        <v>333</v>
      </c>
      <c r="V51" s="610"/>
      <c r="W51" s="610"/>
      <c r="X51" s="611"/>
    </row>
    <row r="52" spans="1:25" ht="13.15" customHeight="1">
      <c r="A52" s="602"/>
      <c r="B52" s="612"/>
      <c r="C52" s="613"/>
      <c r="D52" s="613"/>
      <c r="E52" s="614"/>
      <c r="F52" s="337" t="s">
        <v>318</v>
      </c>
      <c r="G52" s="312" t="s">
        <v>319</v>
      </c>
      <c r="H52" s="311"/>
      <c r="I52" s="312" t="s">
        <v>287</v>
      </c>
      <c r="J52" s="311"/>
      <c r="K52" s="338" t="s">
        <v>320</v>
      </c>
      <c r="L52" s="339"/>
      <c r="M52" s="340"/>
      <c r="N52" s="602"/>
      <c r="O52" s="612"/>
      <c r="P52" s="613"/>
      <c r="Q52" s="613"/>
      <c r="R52" s="614"/>
      <c r="S52" s="337" t="s">
        <v>318</v>
      </c>
      <c r="T52" s="312" t="s">
        <v>319</v>
      </c>
      <c r="U52" s="311"/>
      <c r="V52" s="312" t="s">
        <v>287</v>
      </c>
      <c r="W52" s="311"/>
      <c r="X52" s="338" t="s">
        <v>320</v>
      </c>
    </row>
    <row r="53" spans="1:25" ht="13.15" customHeight="1">
      <c r="A53" s="602"/>
      <c r="B53" s="615"/>
      <c r="C53" s="616"/>
      <c r="D53" s="616"/>
      <c r="E53" s="617"/>
      <c r="F53" s="621"/>
      <c r="G53" s="623"/>
      <c r="H53" s="624"/>
      <c r="I53" s="627" t="str">
        <f>IF(②選手情報入力!J12="","",②選手情報入力!J12)</f>
        <v/>
      </c>
      <c r="J53" s="628"/>
      <c r="K53" s="631"/>
      <c r="L53" s="333"/>
      <c r="N53" s="602"/>
      <c r="O53" s="615"/>
      <c r="P53" s="616"/>
      <c r="Q53" s="616"/>
      <c r="R53" s="617"/>
      <c r="S53" s="621"/>
      <c r="T53" s="623"/>
      <c r="U53" s="624"/>
      <c r="V53" s="627" t="str">
        <f>IF(②選手情報入力!M12="","",②選手情報入力!M12)</f>
        <v/>
      </c>
      <c r="W53" s="628"/>
      <c r="X53" s="631"/>
    </row>
    <row r="54" spans="1:25" ht="13.15" customHeight="1">
      <c r="A54" s="603"/>
      <c r="B54" s="618"/>
      <c r="C54" s="619"/>
      <c r="D54" s="619"/>
      <c r="E54" s="620"/>
      <c r="F54" s="622"/>
      <c r="G54" s="625"/>
      <c r="H54" s="626"/>
      <c r="I54" s="629"/>
      <c r="J54" s="630"/>
      <c r="K54" s="632"/>
      <c r="L54" s="333"/>
      <c r="N54" s="603"/>
      <c r="O54" s="618"/>
      <c r="P54" s="619"/>
      <c r="Q54" s="619"/>
      <c r="R54" s="620"/>
      <c r="S54" s="622"/>
      <c r="T54" s="625"/>
      <c r="U54" s="626"/>
      <c r="V54" s="629"/>
      <c r="W54" s="630"/>
      <c r="X54" s="632"/>
    </row>
    <row r="55" spans="1:25" ht="14.45" customHeight="1">
      <c r="A55" s="383" t="s">
        <v>321</v>
      </c>
      <c r="B55" s="585"/>
      <c r="C55" s="586"/>
      <c r="D55" s="586"/>
      <c r="E55" s="587"/>
      <c r="F55" s="591"/>
      <c r="G55" s="593"/>
      <c r="H55" s="594"/>
      <c r="I55" s="597" t="str">
        <f>IF(②選手情報入力!K12="","",②選手情報入力!K12)</f>
        <v/>
      </c>
      <c r="J55" s="598"/>
      <c r="K55" s="583"/>
      <c r="L55" s="333"/>
      <c r="N55" s="383" t="s">
        <v>321</v>
      </c>
      <c r="O55" s="585"/>
      <c r="P55" s="586"/>
      <c r="Q55" s="586"/>
      <c r="R55" s="587"/>
      <c r="S55" s="591"/>
      <c r="T55" s="593"/>
      <c r="U55" s="594"/>
      <c r="V55" s="597" t="str">
        <f>IF(②選手情報入力!N12="","",②選手情報入力!N12)</f>
        <v/>
      </c>
      <c r="W55" s="598"/>
      <c r="X55" s="583"/>
    </row>
    <row r="56" spans="1:25" ht="15" customHeight="1" thickBot="1">
      <c r="A56" s="384" t="s">
        <v>322</v>
      </c>
      <c r="B56" s="588"/>
      <c r="C56" s="589"/>
      <c r="D56" s="589"/>
      <c r="E56" s="590"/>
      <c r="F56" s="592"/>
      <c r="G56" s="595"/>
      <c r="H56" s="596"/>
      <c r="I56" s="599"/>
      <c r="J56" s="600"/>
      <c r="K56" s="584"/>
      <c r="L56" s="333"/>
      <c r="N56" s="384" t="s">
        <v>322</v>
      </c>
      <c r="O56" s="588"/>
      <c r="P56" s="589"/>
      <c r="Q56" s="589"/>
      <c r="R56" s="590"/>
      <c r="S56" s="592"/>
      <c r="T56" s="595"/>
      <c r="U56" s="596"/>
      <c r="V56" s="599"/>
      <c r="W56" s="600"/>
      <c r="X56" s="584"/>
    </row>
    <row r="57" spans="1:25" ht="15" thickBot="1">
      <c r="A57" s="341" t="s">
        <v>323</v>
      </c>
      <c r="B57" s="342" t="s">
        <v>324</v>
      </c>
      <c r="C57" s="343"/>
      <c r="D57" s="343"/>
      <c r="E57" s="343"/>
      <c r="F57" s="343"/>
      <c r="G57" s="343"/>
      <c r="H57" s="343"/>
      <c r="I57" s="343"/>
      <c r="J57" s="343"/>
      <c r="K57" s="344"/>
      <c r="L57" s="333"/>
      <c r="N57" s="341" t="s">
        <v>323</v>
      </c>
      <c r="O57" s="342" t="s">
        <v>324</v>
      </c>
      <c r="P57" s="343"/>
      <c r="Q57" s="343"/>
      <c r="R57" s="343"/>
      <c r="S57" s="343"/>
      <c r="T57" s="343"/>
      <c r="U57" s="343"/>
      <c r="V57" s="343"/>
      <c r="W57" s="343"/>
      <c r="X57" s="344"/>
    </row>
    <row r="58" spans="1:25">
      <c r="A58" s="345"/>
      <c r="B58" s="322"/>
      <c r="C58" s="322"/>
      <c r="D58" s="322"/>
      <c r="E58" s="322"/>
      <c r="F58" s="322"/>
      <c r="G58" s="322"/>
      <c r="H58" s="322"/>
      <c r="I58" s="322"/>
      <c r="J58" s="322"/>
      <c r="K58" s="323"/>
      <c r="L58" s="333"/>
      <c r="N58" s="345"/>
      <c r="O58" s="322"/>
      <c r="P58" s="322"/>
      <c r="Q58" s="322"/>
      <c r="R58" s="322"/>
      <c r="S58" s="322"/>
      <c r="T58" s="322"/>
      <c r="U58" s="322"/>
      <c r="V58" s="322"/>
      <c r="W58" s="322"/>
      <c r="X58" s="323"/>
    </row>
    <row r="59" spans="1:25" ht="14.25">
      <c r="A59" s="346" t="s">
        <v>296</v>
      </c>
      <c r="B59" s="322"/>
      <c r="C59" s="322"/>
      <c r="D59" s="322"/>
      <c r="E59" s="322"/>
      <c r="F59" s="322"/>
      <c r="G59" s="322"/>
      <c r="H59" s="322"/>
      <c r="I59" s="321"/>
      <c r="J59" s="324"/>
      <c r="K59" s="325" t="s">
        <v>325</v>
      </c>
      <c r="L59" s="347"/>
      <c r="M59" s="348"/>
      <c r="N59" s="346" t="s">
        <v>296</v>
      </c>
      <c r="O59" s="322"/>
      <c r="P59" s="322"/>
      <c r="Q59" s="322"/>
      <c r="R59" s="322"/>
      <c r="S59" s="322"/>
      <c r="T59" s="322"/>
      <c r="U59" s="322"/>
      <c r="V59" s="321"/>
      <c r="W59" s="324"/>
      <c r="X59" s="325" t="s">
        <v>325</v>
      </c>
    </row>
    <row r="60" spans="1:25" ht="14.25">
      <c r="A60" s="346" t="s">
        <v>297</v>
      </c>
      <c r="B60" s="322"/>
      <c r="C60" s="322"/>
      <c r="D60" s="322"/>
      <c r="E60" s="322"/>
      <c r="F60" s="322"/>
      <c r="G60" s="322"/>
      <c r="H60" s="322"/>
      <c r="I60" s="321"/>
      <c r="J60" s="324"/>
      <c r="K60" s="326" t="s">
        <v>326</v>
      </c>
      <c r="L60" s="347"/>
      <c r="M60" s="348"/>
      <c r="N60" s="346" t="s">
        <v>297</v>
      </c>
      <c r="O60" s="322"/>
      <c r="P60" s="322"/>
      <c r="Q60" s="322"/>
      <c r="R60" s="322"/>
      <c r="S60" s="322"/>
      <c r="T60" s="322"/>
      <c r="U60" s="322"/>
      <c r="V60" s="321"/>
      <c r="W60" s="324"/>
      <c r="X60" s="326" t="s">
        <v>326</v>
      </c>
    </row>
    <row r="61" spans="1:25" ht="14.25">
      <c r="A61" s="346" t="s">
        <v>298</v>
      </c>
      <c r="B61" s="322"/>
      <c r="C61" s="322"/>
      <c r="D61" s="322"/>
      <c r="E61" s="322"/>
      <c r="F61" s="322"/>
      <c r="G61" s="322"/>
      <c r="H61" s="322"/>
      <c r="I61" s="321"/>
      <c r="J61" s="324"/>
      <c r="K61" s="327" t="s">
        <v>327</v>
      </c>
      <c r="L61" s="347"/>
      <c r="M61" s="348"/>
      <c r="N61" s="346" t="s">
        <v>298</v>
      </c>
      <c r="O61" s="322"/>
      <c r="P61" s="322"/>
      <c r="Q61" s="322"/>
      <c r="R61" s="322"/>
      <c r="S61" s="322"/>
      <c r="T61" s="322"/>
      <c r="U61" s="322"/>
      <c r="V61" s="321"/>
      <c r="W61" s="324"/>
      <c r="X61" s="327" t="s">
        <v>327</v>
      </c>
    </row>
    <row r="62" spans="1:25" ht="45" customHeight="1">
      <c r="A62" s="349"/>
      <c r="B62" s="350"/>
      <c r="C62" s="350"/>
      <c r="D62" s="350"/>
      <c r="E62" s="350"/>
      <c r="F62" s="350"/>
      <c r="G62" s="350"/>
      <c r="H62" s="350"/>
      <c r="I62" s="350"/>
      <c r="J62" s="351"/>
      <c r="K62" s="352"/>
      <c r="L62" s="347"/>
      <c r="M62" s="353"/>
      <c r="N62" s="349"/>
      <c r="O62" s="350"/>
      <c r="P62" s="350"/>
      <c r="Q62" s="350"/>
      <c r="R62" s="350"/>
      <c r="S62" s="350"/>
      <c r="T62" s="350"/>
      <c r="U62" s="350"/>
      <c r="V62" s="350"/>
      <c r="W62" s="351"/>
      <c r="X62" s="352"/>
    </row>
    <row r="63" spans="1:25" ht="71.25" customHeight="1">
      <c r="A63" s="354"/>
      <c r="B63" s="355"/>
      <c r="C63" s="355"/>
      <c r="D63" s="355"/>
      <c r="E63" s="355"/>
      <c r="F63" s="355"/>
      <c r="G63" s="355"/>
      <c r="H63" s="355"/>
      <c r="I63" s="355"/>
      <c r="J63" s="356"/>
      <c r="K63" s="357"/>
      <c r="L63" s="358"/>
      <c r="M63" s="359"/>
      <c r="N63" s="354"/>
      <c r="O63" s="355"/>
      <c r="P63" s="355"/>
      <c r="Q63" s="355"/>
      <c r="R63" s="355"/>
      <c r="S63" s="355"/>
      <c r="T63" s="355"/>
      <c r="U63" s="355"/>
      <c r="V63" s="355"/>
      <c r="W63" s="356"/>
      <c r="X63" s="357"/>
      <c r="Y63" s="360"/>
    </row>
    <row r="64" spans="1:25" ht="26.25">
      <c r="A64" s="633" t="s">
        <v>366</v>
      </c>
      <c r="B64" s="633"/>
      <c r="C64" s="633"/>
      <c r="D64" s="633"/>
      <c r="E64" s="633"/>
      <c r="F64" s="633"/>
      <c r="G64" s="633"/>
      <c r="H64" s="633"/>
      <c r="I64" s="633"/>
      <c r="J64" s="633"/>
      <c r="K64" s="633"/>
      <c r="L64" s="333">
        <v>7</v>
      </c>
      <c r="N64" s="633" t="s">
        <v>365</v>
      </c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293">
        <v>8</v>
      </c>
    </row>
    <row r="65" spans="1:24" ht="14.25" thickBot="1">
      <c r="A65" s="295"/>
      <c r="C65" s="296"/>
      <c r="D65" s="296" t="s">
        <v>332</v>
      </c>
      <c r="J65" s="334" t="s">
        <v>273</v>
      </c>
      <c r="L65" s="333"/>
      <c r="N65" s="295"/>
      <c r="P65" s="296"/>
      <c r="Q65" s="296" t="s">
        <v>332</v>
      </c>
      <c r="W65" s="334" t="s">
        <v>273</v>
      </c>
    </row>
    <row r="66" spans="1:24" ht="19.899999999999999" customHeight="1" thickBot="1">
      <c r="A66" s="298"/>
      <c r="B66" s="634" t="s">
        <v>303</v>
      </c>
      <c r="C66" s="635"/>
      <c r="D66" s="636" t="str">
        <f>IF(②選手情報入力!I13="","",②選手情報入力!I13)</f>
        <v/>
      </c>
      <c r="E66" s="637"/>
      <c r="F66" s="637"/>
      <c r="G66" s="638"/>
      <c r="H66" s="362" t="s">
        <v>304</v>
      </c>
      <c r="I66" s="363"/>
      <c r="J66" s="364"/>
      <c r="K66" s="365"/>
      <c r="L66" s="333"/>
      <c r="N66" s="298"/>
      <c r="O66" s="634" t="s">
        <v>303</v>
      </c>
      <c r="P66" s="635"/>
      <c r="Q66" s="636" t="str">
        <f>IF(②選手情報入力!L13="","",②選手情報入力!L13)</f>
        <v/>
      </c>
      <c r="R66" s="637"/>
      <c r="S66" s="637"/>
      <c r="T66" s="638"/>
      <c r="U66" s="362" t="s">
        <v>304</v>
      </c>
      <c r="V66" s="363"/>
      <c r="W66" s="364"/>
      <c r="X66" s="365"/>
    </row>
    <row r="67" spans="1:24" ht="21" customHeight="1">
      <c r="A67" s="303" t="s">
        <v>306</v>
      </c>
      <c r="B67" s="645" t="str">
        <f>IF(②選手情報入力!$G$13="","",②選手情報入力!$G$13)</f>
        <v/>
      </c>
      <c r="C67" s="646"/>
      <c r="D67" s="639"/>
      <c r="E67" s="640"/>
      <c r="F67" s="640"/>
      <c r="G67" s="641"/>
      <c r="H67" s="649"/>
      <c r="I67" s="650"/>
      <c r="J67" s="650"/>
      <c r="K67" s="651"/>
      <c r="L67" s="333"/>
      <c r="N67" s="303" t="s">
        <v>306</v>
      </c>
      <c r="O67" s="645" t="str">
        <f>IF(②選手情報入力!$G$13="","",②選手情報入力!$G$13)</f>
        <v/>
      </c>
      <c r="P67" s="646"/>
      <c r="Q67" s="639"/>
      <c r="R67" s="640"/>
      <c r="S67" s="640"/>
      <c r="T67" s="641"/>
      <c r="U67" s="649"/>
      <c r="V67" s="650"/>
      <c r="W67" s="650"/>
      <c r="X67" s="651"/>
    </row>
    <row r="68" spans="1:24" ht="19.899999999999999" customHeight="1" thickBot="1">
      <c r="A68" s="306"/>
      <c r="B68" s="647"/>
      <c r="C68" s="648"/>
      <c r="D68" s="642"/>
      <c r="E68" s="643"/>
      <c r="F68" s="643"/>
      <c r="G68" s="644"/>
      <c r="H68" s="652"/>
      <c r="I68" s="653"/>
      <c r="J68" s="653"/>
      <c r="K68" s="654"/>
      <c r="L68" s="333"/>
      <c r="N68" s="306"/>
      <c r="O68" s="647"/>
      <c r="P68" s="648"/>
      <c r="Q68" s="642"/>
      <c r="R68" s="643"/>
      <c r="S68" s="643"/>
      <c r="T68" s="644"/>
      <c r="U68" s="652"/>
      <c r="V68" s="653"/>
      <c r="W68" s="653"/>
      <c r="X68" s="654"/>
    </row>
    <row r="69" spans="1:24" ht="14.25">
      <c r="A69" s="335" t="s">
        <v>6</v>
      </c>
      <c r="B69" s="336"/>
      <c r="C69" s="312" t="s">
        <v>294</v>
      </c>
      <c r="D69" s="658" t="str">
        <f>IF(②選手情報入力!$E$13="","",②選手情報入力!$E$13)</f>
        <v/>
      </c>
      <c r="E69" s="659"/>
      <c r="F69" s="659"/>
      <c r="G69" s="660"/>
      <c r="H69" s="652"/>
      <c r="I69" s="653"/>
      <c r="J69" s="653"/>
      <c r="K69" s="654"/>
      <c r="L69" s="333"/>
      <c r="N69" s="335" t="s">
        <v>6</v>
      </c>
      <c r="O69" s="336"/>
      <c r="P69" s="312" t="s">
        <v>294</v>
      </c>
      <c r="Q69" s="658" t="str">
        <f>IF(②選手情報入力!$E$13="","",②選手情報入力!$E$13)</f>
        <v/>
      </c>
      <c r="R69" s="659"/>
      <c r="S69" s="659"/>
      <c r="T69" s="660"/>
      <c r="U69" s="652"/>
      <c r="V69" s="653"/>
      <c r="W69" s="653"/>
      <c r="X69" s="654"/>
    </row>
    <row r="70" spans="1:24" ht="14.25" customHeight="1">
      <c r="A70" s="661" t="str">
        <f>IF(②選手情報入力!$C$13="","",②選手情報入力!$C$13)</f>
        <v/>
      </c>
      <c r="B70" s="662"/>
      <c r="C70" s="665" t="s">
        <v>311</v>
      </c>
      <c r="D70" s="667" t="str">
        <f>IF(②選手情報入力!$D$13="","",②選手情報入力!$D$13)</f>
        <v/>
      </c>
      <c r="E70" s="668"/>
      <c r="F70" s="668"/>
      <c r="G70" s="669"/>
      <c r="H70" s="652"/>
      <c r="I70" s="653"/>
      <c r="J70" s="653"/>
      <c r="K70" s="654"/>
      <c r="L70" s="333"/>
      <c r="N70" s="661" t="str">
        <f>IF(②選手情報入力!$C$13="","",②選手情報入力!$C$13)</f>
        <v/>
      </c>
      <c r="O70" s="662"/>
      <c r="P70" s="665" t="s">
        <v>311</v>
      </c>
      <c r="Q70" s="667" t="str">
        <f>IF(②選手情報入力!$D$13="","",②選手情報入力!$D$13)</f>
        <v/>
      </c>
      <c r="R70" s="668"/>
      <c r="S70" s="668"/>
      <c r="T70" s="669"/>
      <c r="U70" s="652"/>
      <c r="V70" s="653"/>
      <c r="W70" s="653"/>
      <c r="X70" s="654"/>
    </row>
    <row r="71" spans="1:24" ht="13.9" customHeight="1" thickBot="1">
      <c r="A71" s="663"/>
      <c r="B71" s="664"/>
      <c r="C71" s="666"/>
      <c r="D71" s="670"/>
      <c r="E71" s="671"/>
      <c r="F71" s="671"/>
      <c r="G71" s="672"/>
      <c r="H71" s="655"/>
      <c r="I71" s="656"/>
      <c r="J71" s="656"/>
      <c r="K71" s="657"/>
      <c r="L71" s="333"/>
      <c r="N71" s="663"/>
      <c r="O71" s="664"/>
      <c r="P71" s="666"/>
      <c r="Q71" s="670"/>
      <c r="R71" s="671"/>
      <c r="S71" s="671"/>
      <c r="T71" s="672"/>
      <c r="U71" s="655"/>
      <c r="V71" s="656"/>
      <c r="W71" s="656"/>
      <c r="X71" s="657"/>
    </row>
    <row r="72" spans="1:24" ht="20.45" customHeight="1" thickTop="1" thickBot="1">
      <c r="A72" s="601" t="s">
        <v>314</v>
      </c>
      <c r="B72" s="604" t="s">
        <v>315</v>
      </c>
      <c r="C72" s="605"/>
      <c r="D72" s="605"/>
      <c r="E72" s="606"/>
      <c r="F72" s="607" t="s">
        <v>316</v>
      </c>
      <c r="G72" s="608"/>
      <c r="H72" s="609" t="s">
        <v>333</v>
      </c>
      <c r="I72" s="610"/>
      <c r="J72" s="610"/>
      <c r="K72" s="611"/>
      <c r="L72" s="333"/>
      <c r="N72" s="601" t="s">
        <v>314</v>
      </c>
      <c r="O72" s="604" t="s">
        <v>315</v>
      </c>
      <c r="P72" s="605"/>
      <c r="Q72" s="605"/>
      <c r="R72" s="606"/>
      <c r="S72" s="607" t="s">
        <v>316</v>
      </c>
      <c r="T72" s="608"/>
      <c r="U72" s="609" t="s">
        <v>333</v>
      </c>
      <c r="V72" s="610"/>
      <c r="W72" s="610"/>
      <c r="X72" s="611"/>
    </row>
    <row r="73" spans="1:24" ht="13.15" customHeight="1">
      <c r="A73" s="602"/>
      <c r="B73" s="612"/>
      <c r="C73" s="613"/>
      <c r="D73" s="613"/>
      <c r="E73" s="614"/>
      <c r="F73" s="337" t="s">
        <v>318</v>
      </c>
      <c r="G73" s="312" t="s">
        <v>319</v>
      </c>
      <c r="H73" s="311"/>
      <c r="I73" s="312" t="s">
        <v>287</v>
      </c>
      <c r="J73" s="311"/>
      <c r="K73" s="338" t="s">
        <v>320</v>
      </c>
      <c r="L73" s="339"/>
      <c r="M73" s="340"/>
      <c r="N73" s="602"/>
      <c r="O73" s="612"/>
      <c r="P73" s="613"/>
      <c r="Q73" s="613"/>
      <c r="R73" s="614"/>
      <c r="S73" s="337" t="s">
        <v>318</v>
      </c>
      <c r="T73" s="312" t="s">
        <v>319</v>
      </c>
      <c r="U73" s="311"/>
      <c r="V73" s="312" t="s">
        <v>287</v>
      </c>
      <c r="W73" s="311"/>
      <c r="X73" s="338" t="s">
        <v>320</v>
      </c>
    </row>
    <row r="74" spans="1:24" ht="13.15" customHeight="1">
      <c r="A74" s="602"/>
      <c r="B74" s="615"/>
      <c r="C74" s="616"/>
      <c r="D74" s="616"/>
      <c r="E74" s="617"/>
      <c r="F74" s="621"/>
      <c r="G74" s="623"/>
      <c r="H74" s="624"/>
      <c r="I74" s="627" t="str">
        <f>IF(②選手情報入力!J13="","",②選手情報入力!J13)</f>
        <v/>
      </c>
      <c r="J74" s="628"/>
      <c r="K74" s="631"/>
      <c r="L74" s="333"/>
      <c r="N74" s="602"/>
      <c r="O74" s="615"/>
      <c r="P74" s="616"/>
      <c r="Q74" s="616"/>
      <c r="R74" s="617"/>
      <c r="S74" s="621"/>
      <c r="T74" s="623"/>
      <c r="U74" s="624"/>
      <c r="V74" s="627" t="str">
        <f>IF(②選手情報入力!M13="","",②選手情報入力!M13)</f>
        <v/>
      </c>
      <c r="W74" s="628"/>
      <c r="X74" s="631"/>
    </row>
    <row r="75" spans="1:24" ht="13.15" customHeight="1">
      <c r="A75" s="603"/>
      <c r="B75" s="618"/>
      <c r="C75" s="619"/>
      <c r="D75" s="619"/>
      <c r="E75" s="620"/>
      <c r="F75" s="622"/>
      <c r="G75" s="625"/>
      <c r="H75" s="626"/>
      <c r="I75" s="629"/>
      <c r="J75" s="630"/>
      <c r="K75" s="632"/>
      <c r="L75" s="333"/>
      <c r="N75" s="603"/>
      <c r="O75" s="618"/>
      <c r="P75" s="619"/>
      <c r="Q75" s="619"/>
      <c r="R75" s="620"/>
      <c r="S75" s="622"/>
      <c r="T75" s="625"/>
      <c r="U75" s="626"/>
      <c r="V75" s="629"/>
      <c r="W75" s="630"/>
      <c r="X75" s="632"/>
    </row>
    <row r="76" spans="1:24" ht="14.45" customHeight="1">
      <c r="A76" s="383" t="s">
        <v>321</v>
      </c>
      <c r="B76" s="585"/>
      <c r="C76" s="586"/>
      <c r="D76" s="586"/>
      <c r="E76" s="587"/>
      <c r="F76" s="591"/>
      <c r="G76" s="593"/>
      <c r="H76" s="594"/>
      <c r="I76" s="597" t="str">
        <f>IF(②選手情報入力!K13="","",②選手情報入力!K13)</f>
        <v/>
      </c>
      <c r="J76" s="598"/>
      <c r="K76" s="583"/>
      <c r="L76" s="333"/>
      <c r="N76" s="383" t="s">
        <v>321</v>
      </c>
      <c r="O76" s="585"/>
      <c r="P76" s="586"/>
      <c r="Q76" s="586"/>
      <c r="R76" s="587"/>
      <c r="S76" s="591"/>
      <c r="T76" s="593"/>
      <c r="U76" s="594"/>
      <c r="V76" s="597" t="str">
        <f>IF(②選手情報入力!N13="","",②選手情報入力!N13)</f>
        <v/>
      </c>
      <c r="W76" s="598"/>
      <c r="X76" s="583"/>
    </row>
    <row r="77" spans="1:24" ht="15" customHeight="1" thickBot="1">
      <c r="A77" s="384" t="s">
        <v>322</v>
      </c>
      <c r="B77" s="588"/>
      <c r="C77" s="589"/>
      <c r="D77" s="589"/>
      <c r="E77" s="590"/>
      <c r="F77" s="592"/>
      <c r="G77" s="595"/>
      <c r="H77" s="596"/>
      <c r="I77" s="599"/>
      <c r="J77" s="600"/>
      <c r="K77" s="584"/>
      <c r="L77" s="333"/>
      <c r="N77" s="384" t="s">
        <v>322</v>
      </c>
      <c r="O77" s="588"/>
      <c r="P77" s="589"/>
      <c r="Q77" s="589"/>
      <c r="R77" s="590"/>
      <c r="S77" s="592"/>
      <c r="T77" s="595"/>
      <c r="U77" s="596"/>
      <c r="V77" s="599"/>
      <c r="W77" s="600"/>
      <c r="X77" s="584"/>
    </row>
    <row r="78" spans="1:24" ht="15" thickBot="1">
      <c r="A78" s="341" t="s">
        <v>328</v>
      </c>
      <c r="B78" s="342" t="s">
        <v>324</v>
      </c>
      <c r="C78" s="343"/>
      <c r="D78" s="343"/>
      <c r="E78" s="343"/>
      <c r="F78" s="343"/>
      <c r="G78" s="343"/>
      <c r="H78" s="343"/>
      <c r="I78" s="343"/>
      <c r="J78" s="343"/>
      <c r="K78" s="344"/>
      <c r="L78" s="333"/>
      <c r="N78" s="341" t="s">
        <v>328</v>
      </c>
      <c r="O78" s="342" t="s">
        <v>324</v>
      </c>
      <c r="P78" s="343"/>
      <c r="Q78" s="343"/>
      <c r="R78" s="343"/>
      <c r="S78" s="343"/>
      <c r="T78" s="343"/>
      <c r="U78" s="343"/>
      <c r="V78" s="343"/>
      <c r="W78" s="343"/>
      <c r="X78" s="344"/>
    </row>
    <row r="79" spans="1:24">
      <c r="A79" s="345"/>
      <c r="B79" s="322"/>
      <c r="C79" s="322"/>
      <c r="D79" s="322"/>
      <c r="E79" s="322"/>
      <c r="F79" s="322"/>
      <c r="G79" s="322"/>
      <c r="H79" s="322"/>
      <c r="I79" s="322"/>
      <c r="J79" s="322"/>
      <c r="K79" s="323"/>
      <c r="L79" s="333"/>
      <c r="N79" s="345"/>
      <c r="O79" s="322"/>
      <c r="P79" s="322"/>
      <c r="Q79" s="322"/>
      <c r="R79" s="322"/>
      <c r="S79" s="322"/>
      <c r="T79" s="322"/>
      <c r="U79" s="322"/>
      <c r="V79" s="322"/>
      <c r="W79" s="322"/>
      <c r="X79" s="323"/>
    </row>
    <row r="80" spans="1:24" ht="14.25">
      <c r="A80" s="346" t="s">
        <v>296</v>
      </c>
      <c r="B80" s="322"/>
      <c r="C80" s="322"/>
      <c r="D80" s="322"/>
      <c r="E80" s="322"/>
      <c r="F80" s="322"/>
      <c r="G80" s="322"/>
      <c r="H80" s="322"/>
      <c r="I80" s="321"/>
      <c r="J80" s="324"/>
      <c r="K80" s="325" t="s">
        <v>329</v>
      </c>
      <c r="L80" s="347"/>
      <c r="M80" s="348"/>
      <c r="N80" s="346" t="s">
        <v>296</v>
      </c>
      <c r="O80" s="322"/>
      <c r="P80" s="322"/>
      <c r="Q80" s="322"/>
      <c r="R80" s="322"/>
      <c r="S80" s="322"/>
      <c r="T80" s="322"/>
      <c r="U80" s="322"/>
      <c r="V80" s="321"/>
      <c r="W80" s="324"/>
      <c r="X80" s="325" t="s">
        <v>329</v>
      </c>
    </row>
    <row r="81" spans="1:25" ht="14.25">
      <c r="A81" s="346" t="s">
        <v>297</v>
      </c>
      <c r="B81" s="322"/>
      <c r="C81" s="322"/>
      <c r="D81" s="322"/>
      <c r="E81" s="322"/>
      <c r="F81" s="322"/>
      <c r="G81" s="322"/>
      <c r="H81" s="322"/>
      <c r="I81" s="321"/>
      <c r="J81" s="324"/>
      <c r="K81" s="326" t="s">
        <v>330</v>
      </c>
      <c r="L81" s="347"/>
      <c r="M81" s="348"/>
      <c r="N81" s="346" t="s">
        <v>297</v>
      </c>
      <c r="O81" s="322"/>
      <c r="P81" s="322"/>
      <c r="Q81" s="322"/>
      <c r="R81" s="322"/>
      <c r="S81" s="322"/>
      <c r="T81" s="322"/>
      <c r="U81" s="322"/>
      <c r="V81" s="321"/>
      <c r="W81" s="324"/>
      <c r="X81" s="326" t="s">
        <v>330</v>
      </c>
    </row>
    <row r="82" spans="1:25" ht="14.25">
      <c r="A82" s="346" t="s">
        <v>298</v>
      </c>
      <c r="B82" s="322"/>
      <c r="C82" s="322"/>
      <c r="D82" s="322"/>
      <c r="E82" s="322"/>
      <c r="F82" s="322"/>
      <c r="G82" s="322"/>
      <c r="H82" s="322"/>
      <c r="I82" s="321"/>
      <c r="J82" s="324"/>
      <c r="K82" s="327" t="s">
        <v>331</v>
      </c>
      <c r="L82" s="347"/>
      <c r="M82" s="348"/>
      <c r="N82" s="346" t="s">
        <v>298</v>
      </c>
      <c r="O82" s="322"/>
      <c r="P82" s="322"/>
      <c r="Q82" s="322"/>
      <c r="R82" s="322"/>
      <c r="S82" s="322"/>
      <c r="T82" s="322"/>
      <c r="U82" s="322"/>
      <c r="V82" s="321"/>
      <c r="W82" s="324"/>
      <c r="X82" s="327" t="s">
        <v>331</v>
      </c>
    </row>
    <row r="83" spans="1:25" ht="45.75" customHeight="1">
      <c r="A83" s="349"/>
      <c r="B83" s="350"/>
      <c r="C83" s="350"/>
      <c r="D83" s="350"/>
      <c r="E83" s="350"/>
      <c r="F83" s="350"/>
      <c r="G83" s="350"/>
      <c r="H83" s="350"/>
      <c r="I83" s="350"/>
      <c r="J83" s="351"/>
      <c r="K83" s="352"/>
      <c r="L83" s="347"/>
      <c r="M83" s="353"/>
      <c r="N83" s="349"/>
      <c r="O83" s="350"/>
      <c r="P83" s="350"/>
      <c r="Q83" s="350"/>
      <c r="R83" s="350"/>
      <c r="S83" s="350"/>
      <c r="T83" s="350"/>
      <c r="U83" s="350"/>
      <c r="V83" s="350"/>
      <c r="W83" s="351"/>
      <c r="X83" s="352"/>
    </row>
    <row r="84" spans="1:25" ht="45" customHeight="1">
      <c r="A84" s="354"/>
      <c r="B84" s="355"/>
      <c r="C84" s="355"/>
      <c r="D84" s="355"/>
      <c r="E84" s="355"/>
      <c r="F84" s="355"/>
      <c r="G84" s="355"/>
      <c r="H84" s="355"/>
      <c r="I84" s="355"/>
      <c r="J84" s="356"/>
      <c r="K84" s="357"/>
      <c r="L84" s="358"/>
      <c r="M84" s="359"/>
      <c r="N84" s="354"/>
      <c r="O84" s="355"/>
      <c r="P84" s="355"/>
      <c r="Q84" s="355"/>
      <c r="R84" s="355"/>
      <c r="S84" s="355"/>
      <c r="T84" s="355"/>
      <c r="U84" s="355"/>
      <c r="V84" s="355"/>
      <c r="W84" s="356"/>
      <c r="X84" s="357"/>
      <c r="Y84" s="360"/>
    </row>
    <row r="85" spans="1:25" ht="26.25">
      <c r="A85" s="633" t="s">
        <v>365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333">
        <v>9</v>
      </c>
      <c r="N85" s="633" t="s">
        <v>366</v>
      </c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293">
        <v>10</v>
      </c>
    </row>
    <row r="86" spans="1:25" ht="14.25" thickBot="1">
      <c r="A86" s="295"/>
      <c r="C86" s="296"/>
      <c r="D86" s="296" t="s">
        <v>332</v>
      </c>
      <c r="J86" s="334" t="s">
        <v>273</v>
      </c>
      <c r="L86" s="333"/>
      <c r="N86" s="295"/>
      <c r="P86" s="296"/>
      <c r="Q86" s="296" t="s">
        <v>332</v>
      </c>
      <c r="W86" s="334" t="s">
        <v>273</v>
      </c>
    </row>
    <row r="87" spans="1:25" ht="19.899999999999999" customHeight="1" thickBot="1">
      <c r="A87" s="298"/>
      <c r="B87" s="634" t="s">
        <v>303</v>
      </c>
      <c r="C87" s="635"/>
      <c r="D87" s="636" t="str">
        <f>IF(②選手情報入力!I14="","",②選手情報入力!I14)</f>
        <v/>
      </c>
      <c r="E87" s="637"/>
      <c r="F87" s="637"/>
      <c r="G87" s="638"/>
      <c r="H87" s="362" t="s">
        <v>304</v>
      </c>
      <c r="I87" s="363"/>
      <c r="J87" s="364"/>
      <c r="K87" s="365"/>
      <c r="L87" s="333"/>
      <c r="N87" s="298"/>
      <c r="O87" s="634" t="s">
        <v>303</v>
      </c>
      <c r="P87" s="635"/>
      <c r="Q87" s="636" t="str">
        <f>IF(②選手情報入力!L14="","",②選手情報入力!L14)</f>
        <v/>
      </c>
      <c r="R87" s="637"/>
      <c r="S87" s="637"/>
      <c r="T87" s="638"/>
      <c r="U87" s="362" t="s">
        <v>304</v>
      </c>
      <c r="V87" s="363"/>
      <c r="W87" s="364"/>
      <c r="X87" s="365"/>
    </row>
    <row r="88" spans="1:25" ht="21" customHeight="1">
      <c r="A88" s="303" t="s">
        <v>306</v>
      </c>
      <c r="B88" s="645" t="str">
        <f>IF(②選手情報入力!$G$14="","",②選手情報入力!$G$14)</f>
        <v/>
      </c>
      <c r="C88" s="646"/>
      <c r="D88" s="639"/>
      <c r="E88" s="640"/>
      <c r="F88" s="640"/>
      <c r="G88" s="641"/>
      <c r="H88" s="649"/>
      <c r="I88" s="650"/>
      <c r="J88" s="650"/>
      <c r="K88" s="651"/>
      <c r="L88" s="333"/>
      <c r="N88" s="303" t="s">
        <v>306</v>
      </c>
      <c r="O88" s="645" t="str">
        <f>IF(②選手情報入力!$G$14="","",②選手情報入力!$G$14)</f>
        <v/>
      </c>
      <c r="P88" s="646"/>
      <c r="Q88" s="639"/>
      <c r="R88" s="640"/>
      <c r="S88" s="640"/>
      <c r="T88" s="641"/>
      <c r="U88" s="649"/>
      <c r="V88" s="650"/>
      <c r="W88" s="650"/>
      <c r="X88" s="651"/>
    </row>
    <row r="89" spans="1:25" ht="19.899999999999999" customHeight="1" thickBot="1">
      <c r="A89" s="306"/>
      <c r="B89" s="647"/>
      <c r="C89" s="648"/>
      <c r="D89" s="642"/>
      <c r="E89" s="643"/>
      <c r="F89" s="643"/>
      <c r="G89" s="644"/>
      <c r="H89" s="652"/>
      <c r="I89" s="653"/>
      <c r="J89" s="653"/>
      <c r="K89" s="654"/>
      <c r="L89" s="333"/>
      <c r="N89" s="306"/>
      <c r="O89" s="647"/>
      <c r="P89" s="648"/>
      <c r="Q89" s="642"/>
      <c r="R89" s="643"/>
      <c r="S89" s="643"/>
      <c r="T89" s="644"/>
      <c r="U89" s="652"/>
      <c r="V89" s="653"/>
      <c r="W89" s="653"/>
      <c r="X89" s="654"/>
    </row>
    <row r="90" spans="1:25" ht="14.25">
      <c r="A90" s="335" t="s">
        <v>6</v>
      </c>
      <c r="B90" s="336"/>
      <c r="C90" s="312" t="s">
        <v>294</v>
      </c>
      <c r="D90" s="658" t="str">
        <f>IF(②選手情報入力!$E$14="","",②選手情報入力!$E$14)</f>
        <v/>
      </c>
      <c r="E90" s="659"/>
      <c r="F90" s="659"/>
      <c r="G90" s="660"/>
      <c r="H90" s="652"/>
      <c r="I90" s="653"/>
      <c r="J90" s="653"/>
      <c r="K90" s="654"/>
      <c r="L90" s="333"/>
      <c r="N90" s="335" t="s">
        <v>6</v>
      </c>
      <c r="O90" s="336"/>
      <c r="P90" s="312" t="s">
        <v>294</v>
      </c>
      <c r="Q90" s="658" t="str">
        <f>IF(②選手情報入力!$E$14="","",②選手情報入力!$E$14)</f>
        <v/>
      </c>
      <c r="R90" s="659"/>
      <c r="S90" s="659"/>
      <c r="T90" s="660"/>
      <c r="U90" s="652"/>
      <c r="V90" s="653"/>
      <c r="W90" s="653"/>
      <c r="X90" s="654"/>
    </row>
    <row r="91" spans="1:25" ht="14.25" customHeight="1">
      <c r="A91" s="661" t="str">
        <f>IF(②選手情報入力!$C$14="","",②選手情報入力!$C$14)</f>
        <v/>
      </c>
      <c r="B91" s="662"/>
      <c r="C91" s="665" t="s">
        <v>311</v>
      </c>
      <c r="D91" s="667" t="str">
        <f>IF(②選手情報入力!$D$14="","",②選手情報入力!$D$14)</f>
        <v/>
      </c>
      <c r="E91" s="668"/>
      <c r="F91" s="668"/>
      <c r="G91" s="669"/>
      <c r="H91" s="652"/>
      <c r="I91" s="653"/>
      <c r="J91" s="653"/>
      <c r="K91" s="654"/>
      <c r="L91" s="333"/>
      <c r="N91" s="661" t="str">
        <f>IF(②選手情報入力!$C$14="","",②選手情報入力!$C$14)</f>
        <v/>
      </c>
      <c r="O91" s="662"/>
      <c r="P91" s="665" t="s">
        <v>311</v>
      </c>
      <c r="Q91" s="667" t="str">
        <f>IF(②選手情報入力!$D$14="","",②選手情報入力!$D$14)</f>
        <v/>
      </c>
      <c r="R91" s="668"/>
      <c r="S91" s="668"/>
      <c r="T91" s="669"/>
      <c r="U91" s="652"/>
      <c r="V91" s="653"/>
      <c r="W91" s="653"/>
      <c r="X91" s="654"/>
    </row>
    <row r="92" spans="1:25" ht="13.9" customHeight="1" thickBot="1">
      <c r="A92" s="663"/>
      <c r="B92" s="664"/>
      <c r="C92" s="666"/>
      <c r="D92" s="670"/>
      <c r="E92" s="671"/>
      <c r="F92" s="671"/>
      <c r="G92" s="672"/>
      <c r="H92" s="655"/>
      <c r="I92" s="656"/>
      <c r="J92" s="656"/>
      <c r="K92" s="657"/>
      <c r="L92" s="333"/>
      <c r="N92" s="663"/>
      <c r="O92" s="664"/>
      <c r="P92" s="666"/>
      <c r="Q92" s="670"/>
      <c r="R92" s="671"/>
      <c r="S92" s="671"/>
      <c r="T92" s="672"/>
      <c r="U92" s="655"/>
      <c r="V92" s="656"/>
      <c r="W92" s="656"/>
      <c r="X92" s="657"/>
    </row>
    <row r="93" spans="1:25" ht="20.45" customHeight="1" thickTop="1" thickBot="1">
      <c r="A93" s="601" t="s">
        <v>314</v>
      </c>
      <c r="B93" s="604" t="s">
        <v>315</v>
      </c>
      <c r="C93" s="605"/>
      <c r="D93" s="605"/>
      <c r="E93" s="606"/>
      <c r="F93" s="607" t="s">
        <v>316</v>
      </c>
      <c r="G93" s="608"/>
      <c r="H93" s="609" t="s">
        <v>333</v>
      </c>
      <c r="I93" s="610"/>
      <c r="J93" s="610"/>
      <c r="K93" s="611"/>
      <c r="L93" s="333"/>
      <c r="N93" s="601" t="s">
        <v>314</v>
      </c>
      <c r="O93" s="604" t="s">
        <v>315</v>
      </c>
      <c r="P93" s="605"/>
      <c r="Q93" s="605"/>
      <c r="R93" s="606"/>
      <c r="S93" s="607" t="s">
        <v>316</v>
      </c>
      <c r="T93" s="608"/>
      <c r="U93" s="609" t="s">
        <v>333</v>
      </c>
      <c r="V93" s="610"/>
      <c r="W93" s="610"/>
      <c r="X93" s="611"/>
    </row>
    <row r="94" spans="1:25" ht="13.15" customHeight="1">
      <c r="A94" s="602"/>
      <c r="B94" s="612"/>
      <c r="C94" s="613"/>
      <c r="D94" s="613"/>
      <c r="E94" s="614"/>
      <c r="F94" s="337" t="s">
        <v>318</v>
      </c>
      <c r="G94" s="312" t="s">
        <v>319</v>
      </c>
      <c r="H94" s="311"/>
      <c r="I94" s="312" t="s">
        <v>287</v>
      </c>
      <c r="J94" s="311"/>
      <c r="K94" s="338" t="s">
        <v>320</v>
      </c>
      <c r="L94" s="339"/>
      <c r="M94" s="340"/>
      <c r="N94" s="602"/>
      <c r="O94" s="612"/>
      <c r="P94" s="613"/>
      <c r="Q94" s="613"/>
      <c r="R94" s="614"/>
      <c r="S94" s="337" t="s">
        <v>318</v>
      </c>
      <c r="T94" s="312" t="s">
        <v>319</v>
      </c>
      <c r="U94" s="311"/>
      <c r="V94" s="312" t="s">
        <v>287</v>
      </c>
      <c r="W94" s="311"/>
      <c r="X94" s="338" t="s">
        <v>320</v>
      </c>
    </row>
    <row r="95" spans="1:25" ht="13.15" customHeight="1">
      <c r="A95" s="602"/>
      <c r="B95" s="615"/>
      <c r="C95" s="616"/>
      <c r="D95" s="616"/>
      <c r="E95" s="617"/>
      <c r="F95" s="621"/>
      <c r="G95" s="623"/>
      <c r="H95" s="624"/>
      <c r="I95" s="627" t="str">
        <f>IF(②選手情報入力!J14="","",②選手情報入力!J14)</f>
        <v/>
      </c>
      <c r="J95" s="628"/>
      <c r="K95" s="631"/>
      <c r="L95" s="333"/>
      <c r="N95" s="602"/>
      <c r="O95" s="615"/>
      <c r="P95" s="616"/>
      <c r="Q95" s="616"/>
      <c r="R95" s="617"/>
      <c r="S95" s="621"/>
      <c r="T95" s="623"/>
      <c r="U95" s="624"/>
      <c r="V95" s="627" t="str">
        <f>IF(②選手情報入力!M14="","",②選手情報入力!M14)</f>
        <v/>
      </c>
      <c r="W95" s="628"/>
      <c r="X95" s="631"/>
    </row>
    <row r="96" spans="1:25" ht="13.15" customHeight="1">
      <c r="A96" s="603"/>
      <c r="B96" s="618"/>
      <c r="C96" s="619"/>
      <c r="D96" s="619"/>
      <c r="E96" s="620"/>
      <c r="F96" s="622"/>
      <c r="G96" s="625"/>
      <c r="H96" s="626"/>
      <c r="I96" s="629"/>
      <c r="J96" s="630"/>
      <c r="K96" s="632"/>
      <c r="L96" s="333"/>
      <c r="N96" s="603"/>
      <c r="O96" s="618"/>
      <c r="P96" s="619"/>
      <c r="Q96" s="619"/>
      <c r="R96" s="620"/>
      <c r="S96" s="622"/>
      <c r="T96" s="625"/>
      <c r="U96" s="626"/>
      <c r="V96" s="629"/>
      <c r="W96" s="630"/>
      <c r="X96" s="632"/>
    </row>
    <row r="97" spans="1:25" ht="14.45" customHeight="1">
      <c r="A97" s="383" t="s">
        <v>321</v>
      </c>
      <c r="B97" s="585"/>
      <c r="C97" s="586"/>
      <c r="D97" s="586"/>
      <c r="E97" s="587"/>
      <c r="F97" s="591"/>
      <c r="G97" s="593"/>
      <c r="H97" s="594"/>
      <c r="I97" s="597" t="str">
        <f>IF(②選手情報入力!K14="","",②選手情報入力!K14)</f>
        <v/>
      </c>
      <c r="J97" s="598"/>
      <c r="K97" s="583"/>
      <c r="L97" s="333"/>
      <c r="N97" s="383" t="s">
        <v>321</v>
      </c>
      <c r="O97" s="585"/>
      <c r="P97" s="586"/>
      <c r="Q97" s="586"/>
      <c r="R97" s="587"/>
      <c r="S97" s="591"/>
      <c r="T97" s="593"/>
      <c r="U97" s="594"/>
      <c r="V97" s="597" t="str">
        <f>IF(②選手情報入力!N14="","",②選手情報入力!N14)</f>
        <v/>
      </c>
      <c r="W97" s="598"/>
      <c r="X97" s="583"/>
    </row>
    <row r="98" spans="1:25" ht="15" customHeight="1" thickBot="1">
      <c r="A98" s="384" t="s">
        <v>322</v>
      </c>
      <c r="B98" s="588"/>
      <c r="C98" s="589"/>
      <c r="D98" s="589"/>
      <c r="E98" s="590"/>
      <c r="F98" s="592"/>
      <c r="G98" s="595"/>
      <c r="H98" s="596"/>
      <c r="I98" s="599"/>
      <c r="J98" s="600"/>
      <c r="K98" s="584"/>
      <c r="L98" s="333"/>
      <c r="N98" s="384" t="s">
        <v>322</v>
      </c>
      <c r="O98" s="588"/>
      <c r="P98" s="589"/>
      <c r="Q98" s="589"/>
      <c r="R98" s="590"/>
      <c r="S98" s="592"/>
      <c r="T98" s="595"/>
      <c r="U98" s="596"/>
      <c r="V98" s="599"/>
      <c r="W98" s="600"/>
      <c r="X98" s="584"/>
    </row>
    <row r="99" spans="1:25" ht="15" thickBot="1">
      <c r="A99" s="341" t="s">
        <v>328</v>
      </c>
      <c r="B99" s="342" t="s">
        <v>324</v>
      </c>
      <c r="C99" s="343"/>
      <c r="D99" s="343"/>
      <c r="E99" s="343"/>
      <c r="F99" s="343"/>
      <c r="G99" s="343"/>
      <c r="H99" s="343"/>
      <c r="I99" s="343"/>
      <c r="J99" s="343"/>
      <c r="K99" s="344"/>
      <c r="L99" s="333"/>
      <c r="N99" s="341" t="s">
        <v>328</v>
      </c>
      <c r="O99" s="342" t="s">
        <v>324</v>
      </c>
      <c r="P99" s="343"/>
      <c r="Q99" s="343"/>
      <c r="R99" s="343"/>
      <c r="S99" s="343"/>
      <c r="T99" s="343"/>
      <c r="U99" s="343"/>
      <c r="V99" s="343"/>
      <c r="W99" s="343"/>
      <c r="X99" s="344"/>
    </row>
    <row r="100" spans="1:25">
      <c r="A100" s="345"/>
      <c r="B100" s="322"/>
      <c r="C100" s="322"/>
      <c r="D100" s="322"/>
      <c r="E100" s="322"/>
      <c r="F100" s="322"/>
      <c r="G100" s="322"/>
      <c r="H100" s="322"/>
      <c r="I100" s="322"/>
      <c r="J100" s="322"/>
      <c r="K100" s="323"/>
      <c r="L100" s="333"/>
      <c r="N100" s="345"/>
      <c r="O100" s="322"/>
      <c r="P100" s="322"/>
      <c r="Q100" s="322"/>
      <c r="R100" s="322"/>
      <c r="S100" s="322"/>
      <c r="T100" s="322"/>
      <c r="U100" s="322"/>
      <c r="V100" s="322"/>
      <c r="W100" s="322"/>
      <c r="X100" s="323"/>
    </row>
    <row r="101" spans="1:25" ht="14.25">
      <c r="A101" s="346" t="s">
        <v>296</v>
      </c>
      <c r="B101" s="322"/>
      <c r="C101" s="322"/>
      <c r="D101" s="322"/>
      <c r="E101" s="322"/>
      <c r="F101" s="322"/>
      <c r="G101" s="322"/>
      <c r="H101" s="322"/>
      <c r="I101" s="321"/>
      <c r="J101" s="324"/>
      <c r="K101" s="325" t="s">
        <v>329</v>
      </c>
      <c r="L101" s="347"/>
      <c r="M101" s="348"/>
      <c r="N101" s="346" t="s">
        <v>296</v>
      </c>
      <c r="O101" s="322"/>
      <c r="P101" s="322"/>
      <c r="Q101" s="322"/>
      <c r="R101" s="322"/>
      <c r="S101" s="322"/>
      <c r="T101" s="322"/>
      <c r="U101" s="322"/>
      <c r="V101" s="321"/>
      <c r="W101" s="324"/>
      <c r="X101" s="325" t="s">
        <v>329</v>
      </c>
    </row>
    <row r="102" spans="1:25" ht="14.25">
      <c r="A102" s="346" t="s">
        <v>297</v>
      </c>
      <c r="B102" s="322"/>
      <c r="C102" s="322"/>
      <c r="D102" s="322"/>
      <c r="E102" s="322"/>
      <c r="F102" s="322"/>
      <c r="G102" s="322"/>
      <c r="H102" s="322"/>
      <c r="I102" s="321"/>
      <c r="J102" s="324"/>
      <c r="K102" s="326" t="s">
        <v>330</v>
      </c>
      <c r="L102" s="347"/>
      <c r="M102" s="348"/>
      <c r="N102" s="346" t="s">
        <v>297</v>
      </c>
      <c r="O102" s="322"/>
      <c r="P102" s="322"/>
      <c r="Q102" s="322"/>
      <c r="R102" s="322"/>
      <c r="S102" s="322"/>
      <c r="T102" s="322"/>
      <c r="U102" s="322"/>
      <c r="V102" s="321"/>
      <c r="W102" s="324"/>
      <c r="X102" s="326" t="s">
        <v>330</v>
      </c>
    </row>
    <row r="103" spans="1:25" ht="14.25">
      <c r="A103" s="346" t="s">
        <v>298</v>
      </c>
      <c r="B103" s="322"/>
      <c r="C103" s="322"/>
      <c r="D103" s="322"/>
      <c r="E103" s="322"/>
      <c r="F103" s="322"/>
      <c r="G103" s="322"/>
      <c r="H103" s="322"/>
      <c r="I103" s="321"/>
      <c r="J103" s="324"/>
      <c r="K103" s="327" t="s">
        <v>331</v>
      </c>
      <c r="L103" s="347"/>
      <c r="M103" s="348"/>
      <c r="N103" s="346" t="s">
        <v>298</v>
      </c>
      <c r="O103" s="322"/>
      <c r="P103" s="322"/>
      <c r="Q103" s="322"/>
      <c r="R103" s="322"/>
      <c r="S103" s="322"/>
      <c r="T103" s="322"/>
      <c r="U103" s="322"/>
      <c r="V103" s="321"/>
      <c r="W103" s="324"/>
      <c r="X103" s="327" t="s">
        <v>331</v>
      </c>
    </row>
    <row r="104" spans="1:25" ht="14.25">
      <c r="A104" s="349"/>
      <c r="B104" s="350"/>
      <c r="C104" s="350"/>
      <c r="D104" s="350"/>
      <c r="E104" s="350"/>
      <c r="F104" s="350"/>
      <c r="G104" s="350"/>
      <c r="H104" s="350"/>
      <c r="I104" s="350"/>
      <c r="J104" s="351"/>
      <c r="K104" s="352"/>
      <c r="L104" s="347"/>
      <c r="M104" s="353"/>
      <c r="N104" s="349"/>
      <c r="O104" s="350"/>
      <c r="P104" s="350"/>
      <c r="Q104" s="350"/>
      <c r="R104" s="350"/>
      <c r="S104" s="350"/>
      <c r="T104" s="350"/>
      <c r="U104" s="350"/>
      <c r="V104" s="350"/>
      <c r="W104" s="351"/>
      <c r="X104" s="352"/>
    </row>
    <row r="105" spans="1:25" ht="39.75" customHeight="1">
      <c r="A105" s="349"/>
      <c r="B105" s="350"/>
      <c r="C105" s="350"/>
      <c r="D105" s="350"/>
      <c r="E105" s="350"/>
      <c r="F105" s="350"/>
      <c r="G105" s="350"/>
      <c r="H105" s="350"/>
      <c r="I105" s="350"/>
      <c r="J105" s="351"/>
      <c r="K105" s="352"/>
      <c r="L105" s="347"/>
      <c r="M105" s="353"/>
      <c r="N105" s="349"/>
      <c r="O105" s="350"/>
      <c r="P105" s="350"/>
      <c r="Q105" s="350"/>
      <c r="R105" s="350"/>
      <c r="S105" s="350"/>
      <c r="T105" s="350"/>
      <c r="U105" s="350"/>
      <c r="V105" s="350"/>
      <c r="W105" s="351"/>
      <c r="X105" s="352"/>
    </row>
    <row r="106" spans="1:25" ht="40.5" customHeight="1">
      <c r="A106" s="354"/>
      <c r="B106" s="355"/>
      <c r="C106" s="355"/>
      <c r="D106" s="355"/>
      <c r="E106" s="355"/>
      <c r="F106" s="355"/>
      <c r="G106" s="355"/>
      <c r="H106" s="355"/>
      <c r="I106" s="355"/>
      <c r="J106" s="356"/>
      <c r="K106" s="357"/>
      <c r="L106" s="358"/>
      <c r="M106" s="359"/>
      <c r="N106" s="354"/>
      <c r="O106" s="355"/>
      <c r="P106" s="355"/>
      <c r="Q106" s="355"/>
      <c r="R106" s="355"/>
      <c r="S106" s="355"/>
      <c r="T106" s="355"/>
      <c r="U106" s="355"/>
      <c r="V106" s="355"/>
      <c r="W106" s="356"/>
      <c r="X106" s="357"/>
      <c r="Y106" s="360"/>
    </row>
    <row r="107" spans="1:25" ht="26.25">
      <c r="A107" s="633" t="s">
        <v>366</v>
      </c>
      <c r="B107" s="633"/>
      <c r="C107" s="633"/>
      <c r="D107" s="633"/>
      <c r="E107" s="633"/>
      <c r="F107" s="633"/>
      <c r="G107" s="633"/>
      <c r="H107" s="633"/>
      <c r="I107" s="633"/>
      <c r="J107" s="633"/>
      <c r="K107" s="633"/>
      <c r="L107" s="333">
        <v>11</v>
      </c>
      <c r="N107" s="633" t="s">
        <v>366</v>
      </c>
      <c r="O107" s="633"/>
      <c r="P107" s="633"/>
      <c r="Q107" s="633"/>
      <c r="R107" s="633"/>
      <c r="S107" s="633"/>
      <c r="T107" s="633"/>
      <c r="U107" s="633"/>
      <c r="V107" s="633"/>
      <c r="W107" s="633"/>
      <c r="X107" s="633"/>
    </row>
    <row r="108" spans="1:25" ht="14.25" thickBot="1">
      <c r="A108" s="295"/>
      <c r="C108" s="296"/>
      <c r="D108" s="296" t="s">
        <v>332</v>
      </c>
      <c r="J108" s="334" t="s">
        <v>273</v>
      </c>
      <c r="L108" s="333"/>
      <c r="N108" s="295"/>
      <c r="P108" s="296"/>
      <c r="Q108" s="296" t="s">
        <v>332</v>
      </c>
      <c r="W108" s="334" t="s">
        <v>273</v>
      </c>
    </row>
    <row r="109" spans="1:25" ht="19.899999999999999" customHeight="1" thickBot="1">
      <c r="A109" s="298"/>
      <c r="B109" s="634" t="s">
        <v>303</v>
      </c>
      <c r="C109" s="635"/>
      <c r="D109" s="636" t="str">
        <f>IF(②選手情報入力!I15="","",②選手情報入力!I15)</f>
        <v/>
      </c>
      <c r="E109" s="637"/>
      <c r="F109" s="637"/>
      <c r="G109" s="638"/>
      <c r="H109" s="362" t="s">
        <v>304</v>
      </c>
      <c r="I109" s="363"/>
      <c r="J109" s="364"/>
      <c r="K109" s="365"/>
      <c r="L109" s="333"/>
      <c r="N109" s="298"/>
      <c r="O109" s="634" t="s">
        <v>303</v>
      </c>
      <c r="P109" s="635"/>
      <c r="Q109" s="636" t="str">
        <f>IF(②選手情報入力!L15="","",②選手情報入力!L15)</f>
        <v/>
      </c>
      <c r="R109" s="637"/>
      <c r="S109" s="637"/>
      <c r="T109" s="638"/>
      <c r="U109" s="362" t="s">
        <v>304</v>
      </c>
      <c r="V109" s="363"/>
      <c r="W109" s="364"/>
      <c r="X109" s="365"/>
    </row>
    <row r="110" spans="1:25" ht="21" customHeight="1">
      <c r="A110" s="303" t="s">
        <v>306</v>
      </c>
      <c r="B110" s="645" t="str">
        <f>IF(②選手情報入力!$G$15="","",②選手情報入力!$G$15)</f>
        <v/>
      </c>
      <c r="C110" s="646"/>
      <c r="D110" s="639"/>
      <c r="E110" s="640"/>
      <c r="F110" s="640"/>
      <c r="G110" s="641"/>
      <c r="H110" s="649"/>
      <c r="I110" s="650"/>
      <c r="J110" s="650"/>
      <c r="K110" s="651"/>
      <c r="L110" s="333"/>
      <c r="N110" s="303" t="s">
        <v>306</v>
      </c>
      <c r="O110" s="645" t="str">
        <f>IF(②選手情報入力!$G$15="","",②選手情報入力!$G$15)</f>
        <v/>
      </c>
      <c r="P110" s="646"/>
      <c r="Q110" s="639"/>
      <c r="R110" s="640"/>
      <c r="S110" s="640"/>
      <c r="T110" s="641"/>
      <c r="U110" s="649"/>
      <c r="V110" s="650"/>
      <c r="W110" s="650"/>
      <c r="X110" s="651"/>
    </row>
    <row r="111" spans="1:25" ht="19.899999999999999" customHeight="1" thickBot="1">
      <c r="A111" s="306"/>
      <c r="B111" s="647"/>
      <c r="C111" s="648"/>
      <c r="D111" s="642"/>
      <c r="E111" s="643"/>
      <c r="F111" s="643"/>
      <c r="G111" s="644"/>
      <c r="H111" s="652"/>
      <c r="I111" s="653"/>
      <c r="J111" s="653"/>
      <c r="K111" s="654"/>
      <c r="L111" s="333"/>
      <c r="N111" s="306"/>
      <c r="O111" s="647"/>
      <c r="P111" s="648"/>
      <c r="Q111" s="642"/>
      <c r="R111" s="643"/>
      <c r="S111" s="643"/>
      <c r="T111" s="644"/>
      <c r="U111" s="652"/>
      <c r="V111" s="653"/>
      <c r="W111" s="653"/>
      <c r="X111" s="654"/>
    </row>
    <row r="112" spans="1:25" ht="14.25">
      <c r="A112" s="335" t="s">
        <v>6</v>
      </c>
      <c r="B112" s="336"/>
      <c r="C112" s="312" t="s">
        <v>294</v>
      </c>
      <c r="D112" s="658" t="str">
        <f>IF(②選手情報入力!$E$15="","",②選手情報入力!$E$15)</f>
        <v/>
      </c>
      <c r="E112" s="659"/>
      <c r="F112" s="659"/>
      <c r="G112" s="660"/>
      <c r="H112" s="652"/>
      <c r="I112" s="653"/>
      <c r="J112" s="653"/>
      <c r="K112" s="654"/>
      <c r="L112" s="333"/>
      <c r="N112" s="335" t="s">
        <v>6</v>
      </c>
      <c r="O112" s="336"/>
      <c r="P112" s="312" t="s">
        <v>294</v>
      </c>
      <c r="Q112" s="658" t="str">
        <f>IF(②選手情報入力!$E$15="","",②選手情報入力!$E$15)</f>
        <v/>
      </c>
      <c r="R112" s="659"/>
      <c r="S112" s="659"/>
      <c r="T112" s="660"/>
      <c r="U112" s="652"/>
      <c r="V112" s="653"/>
      <c r="W112" s="653"/>
      <c r="X112" s="654"/>
    </row>
    <row r="113" spans="1:25" ht="14.25" customHeight="1">
      <c r="A113" s="661" t="str">
        <f>IF(②選手情報入力!$C$15="","",②選手情報入力!$C$15)</f>
        <v/>
      </c>
      <c r="B113" s="662"/>
      <c r="C113" s="665" t="s">
        <v>311</v>
      </c>
      <c r="D113" s="667" t="str">
        <f>IF(②選手情報入力!$D$15="","",②選手情報入力!$D$15)</f>
        <v/>
      </c>
      <c r="E113" s="668"/>
      <c r="F113" s="668"/>
      <c r="G113" s="669"/>
      <c r="H113" s="652"/>
      <c r="I113" s="653"/>
      <c r="J113" s="653"/>
      <c r="K113" s="654"/>
      <c r="L113" s="333"/>
      <c r="N113" s="661" t="str">
        <f>IF(②選手情報入力!$C$15="","",②選手情報入力!$C$15)</f>
        <v/>
      </c>
      <c r="O113" s="662"/>
      <c r="P113" s="665" t="s">
        <v>311</v>
      </c>
      <c r="Q113" s="667" t="str">
        <f>IF(②選手情報入力!$D$15="","",②選手情報入力!$D$15)</f>
        <v/>
      </c>
      <c r="R113" s="668"/>
      <c r="S113" s="668"/>
      <c r="T113" s="669"/>
      <c r="U113" s="652"/>
      <c r="V113" s="653"/>
      <c r="W113" s="653"/>
      <c r="X113" s="654"/>
    </row>
    <row r="114" spans="1:25" ht="13.9" customHeight="1" thickBot="1">
      <c r="A114" s="663"/>
      <c r="B114" s="664"/>
      <c r="C114" s="666"/>
      <c r="D114" s="670"/>
      <c r="E114" s="671"/>
      <c r="F114" s="671"/>
      <c r="G114" s="672"/>
      <c r="H114" s="655"/>
      <c r="I114" s="656"/>
      <c r="J114" s="656"/>
      <c r="K114" s="657"/>
      <c r="L114" s="333"/>
      <c r="N114" s="663"/>
      <c r="O114" s="664"/>
      <c r="P114" s="666"/>
      <c r="Q114" s="670"/>
      <c r="R114" s="671"/>
      <c r="S114" s="671"/>
      <c r="T114" s="672"/>
      <c r="U114" s="655"/>
      <c r="V114" s="656"/>
      <c r="W114" s="656"/>
      <c r="X114" s="657"/>
    </row>
    <row r="115" spans="1:25" ht="20.45" customHeight="1" thickTop="1" thickBot="1">
      <c r="A115" s="601" t="s">
        <v>314</v>
      </c>
      <c r="B115" s="604" t="s">
        <v>315</v>
      </c>
      <c r="C115" s="605"/>
      <c r="D115" s="605"/>
      <c r="E115" s="606"/>
      <c r="F115" s="607" t="s">
        <v>316</v>
      </c>
      <c r="G115" s="608"/>
      <c r="H115" s="609" t="s">
        <v>333</v>
      </c>
      <c r="I115" s="610"/>
      <c r="J115" s="610"/>
      <c r="K115" s="611"/>
      <c r="L115" s="333"/>
      <c r="N115" s="601" t="s">
        <v>314</v>
      </c>
      <c r="O115" s="604" t="s">
        <v>315</v>
      </c>
      <c r="P115" s="605"/>
      <c r="Q115" s="605"/>
      <c r="R115" s="606"/>
      <c r="S115" s="607" t="s">
        <v>316</v>
      </c>
      <c r="T115" s="608"/>
      <c r="U115" s="609" t="s">
        <v>333</v>
      </c>
      <c r="V115" s="610"/>
      <c r="W115" s="610"/>
      <c r="X115" s="611"/>
    </row>
    <row r="116" spans="1:25" ht="13.15" customHeight="1">
      <c r="A116" s="602"/>
      <c r="B116" s="612"/>
      <c r="C116" s="613"/>
      <c r="D116" s="613"/>
      <c r="E116" s="614"/>
      <c r="F116" s="337" t="s">
        <v>318</v>
      </c>
      <c r="G116" s="312" t="s">
        <v>319</v>
      </c>
      <c r="H116" s="311"/>
      <c r="I116" s="312" t="s">
        <v>287</v>
      </c>
      <c r="J116" s="311"/>
      <c r="K116" s="338" t="s">
        <v>320</v>
      </c>
      <c r="L116" s="339"/>
      <c r="M116" s="340"/>
      <c r="N116" s="602"/>
      <c r="O116" s="612"/>
      <c r="P116" s="613"/>
      <c r="Q116" s="613"/>
      <c r="R116" s="614"/>
      <c r="S116" s="337" t="s">
        <v>318</v>
      </c>
      <c r="T116" s="312" t="s">
        <v>319</v>
      </c>
      <c r="U116" s="311"/>
      <c r="V116" s="312" t="s">
        <v>287</v>
      </c>
      <c r="W116" s="311"/>
      <c r="X116" s="338" t="s">
        <v>320</v>
      </c>
    </row>
    <row r="117" spans="1:25" ht="13.15" customHeight="1">
      <c r="A117" s="602"/>
      <c r="B117" s="615"/>
      <c r="C117" s="616"/>
      <c r="D117" s="616"/>
      <c r="E117" s="617"/>
      <c r="F117" s="621"/>
      <c r="G117" s="623"/>
      <c r="H117" s="624"/>
      <c r="I117" s="627" t="str">
        <f>IF(②選手情報入力!J15="","",②選手情報入力!J15)</f>
        <v/>
      </c>
      <c r="J117" s="628"/>
      <c r="K117" s="631"/>
      <c r="L117" s="333"/>
      <c r="N117" s="602"/>
      <c r="O117" s="615"/>
      <c r="P117" s="616"/>
      <c r="Q117" s="616"/>
      <c r="R117" s="617"/>
      <c r="S117" s="621"/>
      <c r="T117" s="623"/>
      <c r="U117" s="624"/>
      <c r="V117" s="627" t="str">
        <f>IF(②選手情報入力!M15="","",②選手情報入力!M15)</f>
        <v/>
      </c>
      <c r="W117" s="628"/>
      <c r="X117" s="631"/>
    </row>
    <row r="118" spans="1:25" ht="13.15" customHeight="1">
      <c r="A118" s="603"/>
      <c r="B118" s="618"/>
      <c r="C118" s="619"/>
      <c r="D118" s="619"/>
      <c r="E118" s="620"/>
      <c r="F118" s="622"/>
      <c r="G118" s="625"/>
      <c r="H118" s="626"/>
      <c r="I118" s="629"/>
      <c r="J118" s="630"/>
      <c r="K118" s="632"/>
      <c r="L118" s="333"/>
      <c r="N118" s="603"/>
      <c r="O118" s="618"/>
      <c r="P118" s="619"/>
      <c r="Q118" s="619"/>
      <c r="R118" s="620"/>
      <c r="S118" s="622"/>
      <c r="T118" s="625"/>
      <c r="U118" s="626"/>
      <c r="V118" s="629"/>
      <c r="W118" s="630"/>
      <c r="X118" s="632"/>
    </row>
    <row r="119" spans="1:25" ht="14.45" customHeight="1">
      <c r="A119" s="383" t="s">
        <v>321</v>
      </c>
      <c r="B119" s="585"/>
      <c r="C119" s="586"/>
      <c r="D119" s="586"/>
      <c r="E119" s="587"/>
      <c r="F119" s="591"/>
      <c r="G119" s="593"/>
      <c r="H119" s="594"/>
      <c r="I119" s="597" t="str">
        <f>IF(②選手情報入力!K15="","",②選手情報入力!K15)</f>
        <v/>
      </c>
      <c r="J119" s="598"/>
      <c r="K119" s="583"/>
      <c r="L119" s="333"/>
      <c r="N119" s="383" t="s">
        <v>321</v>
      </c>
      <c r="O119" s="585"/>
      <c r="P119" s="586"/>
      <c r="Q119" s="586"/>
      <c r="R119" s="587"/>
      <c r="S119" s="591"/>
      <c r="T119" s="593"/>
      <c r="U119" s="594"/>
      <c r="V119" s="597" t="str">
        <f>IF(②選手情報入力!N15="","",②選手情報入力!N15)</f>
        <v/>
      </c>
      <c r="W119" s="598"/>
      <c r="X119" s="583"/>
    </row>
    <row r="120" spans="1:25" ht="15" customHeight="1" thickBot="1">
      <c r="A120" s="384" t="s">
        <v>322</v>
      </c>
      <c r="B120" s="588"/>
      <c r="C120" s="589"/>
      <c r="D120" s="589"/>
      <c r="E120" s="590"/>
      <c r="F120" s="592"/>
      <c r="G120" s="595"/>
      <c r="H120" s="596"/>
      <c r="I120" s="599"/>
      <c r="J120" s="600"/>
      <c r="K120" s="584"/>
      <c r="L120" s="333"/>
      <c r="N120" s="384" t="s">
        <v>322</v>
      </c>
      <c r="O120" s="588"/>
      <c r="P120" s="589"/>
      <c r="Q120" s="589"/>
      <c r="R120" s="590"/>
      <c r="S120" s="592"/>
      <c r="T120" s="595"/>
      <c r="U120" s="596"/>
      <c r="V120" s="599"/>
      <c r="W120" s="600"/>
      <c r="X120" s="584"/>
    </row>
    <row r="121" spans="1:25" ht="15" thickBot="1">
      <c r="A121" s="341" t="s">
        <v>328</v>
      </c>
      <c r="B121" s="342" t="s">
        <v>324</v>
      </c>
      <c r="C121" s="343"/>
      <c r="D121" s="343"/>
      <c r="E121" s="343"/>
      <c r="F121" s="343"/>
      <c r="G121" s="343"/>
      <c r="H121" s="343"/>
      <c r="I121" s="343"/>
      <c r="J121" s="343"/>
      <c r="K121" s="344"/>
      <c r="L121" s="333"/>
      <c r="N121" s="341" t="s">
        <v>328</v>
      </c>
      <c r="O121" s="342" t="s">
        <v>324</v>
      </c>
      <c r="P121" s="343"/>
      <c r="Q121" s="343"/>
      <c r="R121" s="343"/>
      <c r="S121" s="343"/>
      <c r="T121" s="343"/>
      <c r="U121" s="343"/>
      <c r="V121" s="343"/>
      <c r="W121" s="343"/>
      <c r="X121" s="344"/>
    </row>
    <row r="122" spans="1:25">
      <c r="A122" s="345"/>
      <c r="B122" s="322"/>
      <c r="C122" s="322"/>
      <c r="D122" s="322"/>
      <c r="E122" s="322"/>
      <c r="F122" s="322"/>
      <c r="G122" s="322"/>
      <c r="H122" s="322"/>
      <c r="I122" s="322"/>
      <c r="J122" s="322"/>
      <c r="K122" s="323"/>
      <c r="L122" s="333"/>
      <c r="N122" s="345"/>
      <c r="O122" s="322"/>
      <c r="P122" s="322"/>
      <c r="Q122" s="322"/>
      <c r="R122" s="322"/>
      <c r="S122" s="322"/>
      <c r="T122" s="322"/>
      <c r="U122" s="322"/>
      <c r="V122" s="322"/>
      <c r="W122" s="322"/>
      <c r="X122" s="323"/>
    </row>
    <row r="123" spans="1:25" ht="14.25">
      <c r="A123" s="346" t="s">
        <v>296</v>
      </c>
      <c r="B123" s="322"/>
      <c r="C123" s="322"/>
      <c r="D123" s="322"/>
      <c r="E123" s="322"/>
      <c r="F123" s="322"/>
      <c r="G123" s="322"/>
      <c r="H123" s="322"/>
      <c r="I123" s="321"/>
      <c r="J123" s="324"/>
      <c r="K123" s="325" t="s">
        <v>329</v>
      </c>
      <c r="L123" s="347"/>
      <c r="M123" s="348"/>
      <c r="N123" s="346" t="s">
        <v>296</v>
      </c>
      <c r="O123" s="322"/>
      <c r="P123" s="322"/>
      <c r="Q123" s="322"/>
      <c r="R123" s="322"/>
      <c r="S123" s="322"/>
      <c r="T123" s="322"/>
      <c r="U123" s="322"/>
      <c r="V123" s="321"/>
      <c r="W123" s="324"/>
      <c r="X123" s="325" t="s">
        <v>329</v>
      </c>
    </row>
    <row r="124" spans="1:25" ht="14.25">
      <c r="A124" s="346" t="s">
        <v>297</v>
      </c>
      <c r="B124" s="322"/>
      <c r="C124" s="322"/>
      <c r="D124" s="322"/>
      <c r="E124" s="322"/>
      <c r="F124" s="322"/>
      <c r="G124" s="322"/>
      <c r="H124" s="322"/>
      <c r="I124" s="321"/>
      <c r="J124" s="324"/>
      <c r="K124" s="326" t="s">
        <v>330</v>
      </c>
      <c r="L124" s="347"/>
      <c r="M124" s="348"/>
      <c r="N124" s="346" t="s">
        <v>297</v>
      </c>
      <c r="O124" s="322"/>
      <c r="P124" s="322"/>
      <c r="Q124" s="322"/>
      <c r="R124" s="322"/>
      <c r="S124" s="322"/>
      <c r="T124" s="322"/>
      <c r="U124" s="322"/>
      <c r="V124" s="321"/>
      <c r="W124" s="324"/>
      <c r="X124" s="326" t="s">
        <v>330</v>
      </c>
    </row>
    <row r="125" spans="1:25" ht="14.25">
      <c r="A125" s="346" t="s">
        <v>298</v>
      </c>
      <c r="B125" s="322"/>
      <c r="C125" s="322"/>
      <c r="D125" s="322"/>
      <c r="E125" s="322"/>
      <c r="F125" s="322"/>
      <c r="G125" s="322"/>
      <c r="H125" s="322"/>
      <c r="I125" s="321"/>
      <c r="J125" s="324"/>
      <c r="K125" s="327" t="s">
        <v>331</v>
      </c>
      <c r="L125" s="347"/>
      <c r="M125" s="348"/>
      <c r="N125" s="346" t="s">
        <v>298</v>
      </c>
      <c r="O125" s="322"/>
      <c r="P125" s="322"/>
      <c r="Q125" s="322"/>
      <c r="R125" s="322"/>
      <c r="S125" s="322"/>
      <c r="T125" s="322"/>
      <c r="U125" s="322"/>
      <c r="V125" s="321"/>
      <c r="W125" s="324"/>
      <c r="X125" s="327" t="s">
        <v>331</v>
      </c>
    </row>
    <row r="126" spans="1:25" ht="43.5" customHeight="1">
      <c r="A126" s="349"/>
      <c r="B126" s="350"/>
      <c r="C126" s="350"/>
      <c r="D126" s="350"/>
      <c r="E126" s="350"/>
      <c r="F126" s="350"/>
      <c r="G126" s="350"/>
      <c r="H126" s="350"/>
      <c r="I126" s="350"/>
      <c r="J126" s="351"/>
      <c r="K126" s="352"/>
      <c r="L126" s="347"/>
      <c r="M126" s="353"/>
      <c r="N126" s="349"/>
      <c r="O126" s="350"/>
      <c r="P126" s="350"/>
      <c r="Q126" s="350"/>
      <c r="R126" s="350"/>
      <c r="S126" s="350"/>
      <c r="T126" s="350"/>
      <c r="U126" s="350"/>
      <c r="V126" s="350"/>
      <c r="W126" s="351"/>
      <c r="X126" s="352"/>
    </row>
    <row r="127" spans="1:25" ht="51" customHeight="1">
      <c r="A127" s="354"/>
      <c r="B127" s="355"/>
      <c r="C127" s="355"/>
      <c r="D127" s="355"/>
      <c r="E127" s="355"/>
      <c r="F127" s="355"/>
      <c r="G127" s="355"/>
      <c r="H127" s="355"/>
      <c r="I127" s="355"/>
      <c r="J127" s="356"/>
      <c r="K127" s="357"/>
      <c r="L127" s="358"/>
      <c r="M127" s="359"/>
      <c r="N127" s="354"/>
      <c r="O127" s="355"/>
      <c r="P127" s="355"/>
      <c r="Q127" s="355"/>
      <c r="R127" s="355"/>
      <c r="S127" s="355"/>
      <c r="T127" s="355"/>
      <c r="U127" s="355"/>
      <c r="V127" s="355"/>
      <c r="W127" s="356"/>
      <c r="X127" s="357"/>
      <c r="Y127" s="360"/>
    </row>
    <row r="128" spans="1:25" ht="26.25">
      <c r="A128" s="633" t="s">
        <v>364</v>
      </c>
      <c r="B128" s="633"/>
      <c r="C128" s="633"/>
      <c r="D128" s="633"/>
      <c r="E128" s="633"/>
      <c r="F128" s="633"/>
      <c r="G128" s="633"/>
      <c r="H128" s="633"/>
      <c r="I128" s="633"/>
      <c r="J128" s="633"/>
      <c r="K128" s="633"/>
      <c r="L128" s="333">
        <v>13</v>
      </c>
      <c r="N128" s="633" t="s">
        <v>364</v>
      </c>
      <c r="O128" s="633"/>
      <c r="P128" s="633"/>
      <c r="Q128" s="633"/>
      <c r="R128" s="633"/>
      <c r="S128" s="633"/>
      <c r="T128" s="633"/>
      <c r="U128" s="633"/>
      <c r="V128" s="633"/>
      <c r="W128" s="633"/>
      <c r="X128" s="633"/>
      <c r="Y128" s="293">
        <v>14</v>
      </c>
    </row>
    <row r="129" spans="1:24" ht="14.25" thickBot="1">
      <c r="A129" s="295"/>
      <c r="C129" s="296"/>
      <c r="D129" s="296" t="s">
        <v>332</v>
      </c>
      <c r="J129" s="334" t="s">
        <v>273</v>
      </c>
      <c r="L129" s="333"/>
      <c r="N129" s="295"/>
      <c r="P129" s="296"/>
      <c r="Q129" s="296" t="s">
        <v>332</v>
      </c>
      <c r="W129" s="334" t="s">
        <v>273</v>
      </c>
    </row>
    <row r="130" spans="1:24" ht="19.899999999999999" customHeight="1" thickBot="1">
      <c r="A130" s="298"/>
      <c r="B130" s="634" t="s">
        <v>303</v>
      </c>
      <c r="C130" s="635"/>
      <c r="D130" s="636" t="str">
        <f>IF(②選手情報入力!I16="","",②選手情報入力!I16)</f>
        <v/>
      </c>
      <c r="E130" s="637"/>
      <c r="F130" s="637"/>
      <c r="G130" s="638"/>
      <c r="H130" s="362" t="s">
        <v>304</v>
      </c>
      <c r="I130" s="363"/>
      <c r="J130" s="364"/>
      <c r="K130" s="365"/>
      <c r="L130" s="333"/>
      <c r="N130" s="298"/>
      <c r="O130" s="634" t="s">
        <v>303</v>
      </c>
      <c r="P130" s="635"/>
      <c r="Q130" s="636" t="str">
        <f>IF(②選手情報入力!L16="","",②選手情報入力!L16)</f>
        <v/>
      </c>
      <c r="R130" s="637"/>
      <c r="S130" s="637"/>
      <c r="T130" s="638"/>
      <c r="U130" s="362" t="s">
        <v>304</v>
      </c>
      <c r="V130" s="363"/>
      <c r="W130" s="364"/>
      <c r="X130" s="365"/>
    </row>
    <row r="131" spans="1:24" ht="21" customHeight="1">
      <c r="A131" s="303" t="s">
        <v>306</v>
      </c>
      <c r="B131" s="645" t="str">
        <f>IF(②選手情報入力!$G$16="","",②選手情報入力!$G$16)</f>
        <v/>
      </c>
      <c r="C131" s="646"/>
      <c r="D131" s="639"/>
      <c r="E131" s="640"/>
      <c r="F131" s="640"/>
      <c r="G131" s="641"/>
      <c r="H131" s="649"/>
      <c r="I131" s="650"/>
      <c r="J131" s="650"/>
      <c r="K131" s="651"/>
      <c r="L131" s="333"/>
      <c r="N131" s="303" t="s">
        <v>306</v>
      </c>
      <c r="O131" s="645" t="str">
        <f>IF(②選手情報入力!$G$16="","",②選手情報入力!$G$16)</f>
        <v/>
      </c>
      <c r="P131" s="646"/>
      <c r="Q131" s="639"/>
      <c r="R131" s="640"/>
      <c r="S131" s="640"/>
      <c r="T131" s="641"/>
      <c r="U131" s="649"/>
      <c r="V131" s="650"/>
      <c r="W131" s="650"/>
      <c r="X131" s="651"/>
    </row>
    <row r="132" spans="1:24" ht="19.899999999999999" customHeight="1" thickBot="1">
      <c r="A132" s="306"/>
      <c r="B132" s="647"/>
      <c r="C132" s="648"/>
      <c r="D132" s="642"/>
      <c r="E132" s="643"/>
      <c r="F132" s="643"/>
      <c r="G132" s="644"/>
      <c r="H132" s="652"/>
      <c r="I132" s="653"/>
      <c r="J132" s="653"/>
      <c r="K132" s="654"/>
      <c r="L132" s="333"/>
      <c r="N132" s="306"/>
      <c r="O132" s="647"/>
      <c r="P132" s="648"/>
      <c r="Q132" s="642"/>
      <c r="R132" s="643"/>
      <c r="S132" s="643"/>
      <c r="T132" s="644"/>
      <c r="U132" s="652"/>
      <c r="V132" s="653"/>
      <c r="W132" s="653"/>
      <c r="X132" s="654"/>
    </row>
    <row r="133" spans="1:24" ht="14.25">
      <c r="A133" s="335" t="s">
        <v>6</v>
      </c>
      <c r="B133" s="336"/>
      <c r="C133" s="312" t="s">
        <v>294</v>
      </c>
      <c r="D133" s="658" t="str">
        <f>IF(②選手情報入力!$E$16="","",②選手情報入力!$E$16)</f>
        <v/>
      </c>
      <c r="E133" s="659"/>
      <c r="F133" s="659"/>
      <c r="G133" s="660"/>
      <c r="H133" s="652"/>
      <c r="I133" s="653"/>
      <c r="J133" s="653"/>
      <c r="K133" s="654"/>
      <c r="L133" s="333"/>
      <c r="N133" s="335" t="s">
        <v>6</v>
      </c>
      <c r="O133" s="336"/>
      <c r="P133" s="312" t="s">
        <v>294</v>
      </c>
      <c r="Q133" s="658" t="str">
        <f>IF(②選手情報入力!$E$16="","",②選手情報入力!$E$16)</f>
        <v/>
      </c>
      <c r="R133" s="659"/>
      <c r="S133" s="659"/>
      <c r="T133" s="660"/>
      <c r="U133" s="652"/>
      <c r="V133" s="653"/>
      <c r="W133" s="653"/>
      <c r="X133" s="654"/>
    </row>
    <row r="134" spans="1:24" ht="14.25" customHeight="1">
      <c r="A134" s="661" t="str">
        <f>IF(②選手情報入力!$C$16="","",②選手情報入力!$C$16)</f>
        <v/>
      </c>
      <c r="B134" s="662"/>
      <c r="C134" s="665" t="s">
        <v>311</v>
      </c>
      <c r="D134" s="667" t="str">
        <f>IF(②選手情報入力!$D$16="","",②選手情報入力!$D$16)</f>
        <v/>
      </c>
      <c r="E134" s="668"/>
      <c r="F134" s="668"/>
      <c r="G134" s="669"/>
      <c r="H134" s="652"/>
      <c r="I134" s="653"/>
      <c r="J134" s="653"/>
      <c r="K134" s="654"/>
      <c r="L134" s="333"/>
      <c r="N134" s="661" t="str">
        <f>IF(②選手情報入力!$C$16="","",②選手情報入力!$C$16)</f>
        <v/>
      </c>
      <c r="O134" s="662"/>
      <c r="P134" s="665" t="s">
        <v>311</v>
      </c>
      <c r="Q134" s="667" t="str">
        <f>IF(②選手情報入力!$D$16="","",②選手情報入力!$D$16)</f>
        <v/>
      </c>
      <c r="R134" s="668"/>
      <c r="S134" s="668"/>
      <c r="T134" s="669"/>
      <c r="U134" s="652"/>
      <c r="V134" s="653"/>
      <c r="W134" s="653"/>
      <c r="X134" s="654"/>
    </row>
    <row r="135" spans="1:24" ht="13.9" customHeight="1" thickBot="1">
      <c r="A135" s="663"/>
      <c r="B135" s="664"/>
      <c r="C135" s="666"/>
      <c r="D135" s="670"/>
      <c r="E135" s="671"/>
      <c r="F135" s="671"/>
      <c r="G135" s="672"/>
      <c r="H135" s="655"/>
      <c r="I135" s="656"/>
      <c r="J135" s="656"/>
      <c r="K135" s="657"/>
      <c r="L135" s="333"/>
      <c r="N135" s="663"/>
      <c r="O135" s="664"/>
      <c r="P135" s="666"/>
      <c r="Q135" s="670"/>
      <c r="R135" s="671"/>
      <c r="S135" s="671"/>
      <c r="T135" s="672"/>
      <c r="U135" s="655"/>
      <c r="V135" s="656"/>
      <c r="W135" s="656"/>
      <c r="X135" s="657"/>
    </row>
    <row r="136" spans="1:24" ht="20.45" customHeight="1" thickTop="1" thickBot="1">
      <c r="A136" s="601" t="s">
        <v>314</v>
      </c>
      <c r="B136" s="604" t="s">
        <v>315</v>
      </c>
      <c r="C136" s="605"/>
      <c r="D136" s="605"/>
      <c r="E136" s="606"/>
      <c r="F136" s="607" t="s">
        <v>316</v>
      </c>
      <c r="G136" s="608"/>
      <c r="H136" s="609" t="s">
        <v>333</v>
      </c>
      <c r="I136" s="610"/>
      <c r="J136" s="610"/>
      <c r="K136" s="611"/>
      <c r="L136" s="333"/>
      <c r="N136" s="601" t="s">
        <v>314</v>
      </c>
      <c r="O136" s="604" t="s">
        <v>315</v>
      </c>
      <c r="P136" s="605"/>
      <c r="Q136" s="605"/>
      <c r="R136" s="606"/>
      <c r="S136" s="607" t="s">
        <v>316</v>
      </c>
      <c r="T136" s="608"/>
      <c r="U136" s="609" t="s">
        <v>333</v>
      </c>
      <c r="V136" s="610"/>
      <c r="W136" s="610"/>
      <c r="X136" s="611"/>
    </row>
    <row r="137" spans="1:24" ht="13.15" customHeight="1">
      <c r="A137" s="602"/>
      <c r="B137" s="612"/>
      <c r="C137" s="613"/>
      <c r="D137" s="613"/>
      <c r="E137" s="614"/>
      <c r="F137" s="337" t="s">
        <v>318</v>
      </c>
      <c r="G137" s="312" t="s">
        <v>319</v>
      </c>
      <c r="H137" s="311"/>
      <c r="I137" s="312" t="s">
        <v>287</v>
      </c>
      <c r="J137" s="311"/>
      <c r="K137" s="338" t="s">
        <v>320</v>
      </c>
      <c r="L137" s="339"/>
      <c r="M137" s="340"/>
      <c r="N137" s="602"/>
      <c r="O137" s="612"/>
      <c r="P137" s="613"/>
      <c r="Q137" s="613"/>
      <c r="R137" s="614"/>
      <c r="S137" s="337" t="s">
        <v>318</v>
      </c>
      <c r="T137" s="312" t="s">
        <v>319</v>
      </c>
      <c r="U137" s="311"/>
      <c r="V137" s="312" t="s">
        <v>287</v>
      </c>
      <c r="W137" s="311"/>
      <c r="X137" s="338" t="s">
        <v>320</v>
      </c>
    </row>
    <row r="138" spans="1:24" ht="13.15" customHeight="1">
      <c r="A138" s="602"/>
      <c r="B138" s="615"/>
      <c r="C138" s="616"/>
      <c r="D138" s="616"/>
      <c r="E138" s="617"/>
      <c r="F138" s="621"/>
      <c r="G138" s="623"/>
      <c r="H138" s="624"/>
      <c r="I138" s="627" t="str">
        <f>IF(②選手情報入力!J16="","",②選手情報入力!J16)</f>
        <v/>
      </c>
      <c r="J138" s="628"/>
      <c r="K138" s="631"/>
      <c r="L138" s="333"/>
      <c r="N138" s="602"/>
      <c r="O138" s="615"/>
      <c r="P138" s="616"/>
      <c r="Q138" s="616"/>
      <c r="R138" s="617"/>
      <c r="S138" s="621"/>
      <c r="T138" s="623"/>
      <c r="U138" s="624"/>
      <c r="V138" s="627" t="str">
        <f>IF(②選手情報入力!M16="","",②選手情報入力!M16)</f>
        <v/>
      </c>
      <c r="W138" s="628"/>
      <c r="X138" s="631"/>
    </row>
    <row r="139" spans="1:24" ht="13.15" customHeight="1">
      <c r="A139" s="603"/>
      <c r="B139" s="618"/>
      <c r="C139" s="619"/>
      <c r="D139" s="619"/>
      <c r="E139" s="620"/>
      <c r="F139" s="622"/>
      <c r="G139" s="625"/>
      <c r="H139" s="626"/>
      <c r="I139" s="629"/>
      <c r="J139" s="630"/>
      <c r="K139" s="632"/>
      <c r="L139" s="333"/>
      <c r="N139" s="603"/>
      <c r="O139" s="618"/>
      <c r="P139" s="619"/>
      <c r="Q139" s="619"/>
      <c r="R139" s="620"/>
      <c r="S139" s="622"/>
      <c r="T139" s="625"/>
      <c r="U139" s="626"/>
      <c r="V139" s="629"/>
      <c r="W139" s="630"/>
      <c r="X139" s="632"/>
    </row>
    <row r="140" spans="1:24" ht="14.45" customHeight="1">
      <c r="A140" s="383" t="s">
        <v>321</v>
      </c>
      <c r="B140" s="585"/>
      <c r="C140" s="586"/>
      <c r="D140" s="586"/>
      <c r="E140" s="587"/>
      <c r="F140" s="591"/>
      <c r="G140" s="593"/>
      <c r="H140" s="594"/>
      <c r="I140" s="597" t="str">
        <f>IF(②選手情報入力!K16="","",②選手情報入力!K16)</f>
        <v/>
      </c>
      <c r="J140" s="598"/>
      <c r="K140" s="583"/>
      <c r="L140" s="333"/>
      <c r="N140" s="383" t="s">
        <v>321</v>
      </c>
      <c r="O140" s="585"/>
      <c r="P140" s="586"/>
      <c r="Q140" s="586"/>
      <c r="R140" s="587"/>
      <c r="S140" s="591"/>
      <c r="T140" s="593"/>
      <c r="U140" s="594"/>
      <c r="V140" s="597" t="str">
        <f>IF(②選手情報入力!N16="","",②選手情報入力!N16)</f>
        <v/>
      </c>
      <c r="W140" s="598"/>
      <c r="X140" s="583"/>
    </row>
    <row r="141" spans="1:24" ht="15" customHeight="1" thickBot="1">
      <c r="A141" s="384" t="s">
        <v>322</v>
      </c>
      <c r="B141" s="588"/>
      <c r="C141" s="589"/>
      <c r="D141" s="589"/>
      <c r="E141" s="590"/>
      <c r="F141" s="592"/>
      <c r="G141" s="595"/>
      <c r="H141" s="596"/>
      <c r="I141" s="599"/>
      <c r="J141" s="600"/>
      <c r="K141" s="584"/>
      <c r="L141" s="333"/>
      <c r="N141" s="384" t="s">
        <v>322</v>
      </c>
      <c r="O141" s="588"/>
      <c r="P141" s="589"/>
      <c r="Q141" s="589"/>
      <c r="R141" s="590"/>
      <c r="S141" s="592"/>
      <c r="T141" s="595"/>
      <c r="U141" s="596"/>
      <c r="V141" s="599"/>
      <c r="W141" s="600"/>
      <c r="X141" s="584"/>
    </row>
    <row r="142" spans="1:24" ht="15" thickBot="1">
      <c r="A142" s="341" t="s">
        <v>328</v>
      </c>
      <c r="B142" s="342" t="s">
        <v>324</v>
      </c>
      <c r="C142" s="343"/>
      <c r="D142" s="343"/>
      <c r="E142" s="343"/>
      <c r="F142" s="343"/>
      <c r="G142" s="343"/>
      <c r="H142" s="343"/>
      <c r="I142" s="343"/>
      <c r="J142" s="343"/>
      <c r="K142" s="344"/>
      <c r="L142" s="333"/>
      <c r="N142" s="341" t="s">
        <v>328</v>
      </c>
      <c r="O142" s="342" t="s">
        <v>324</v>
      </c>
      <c r="P142" s="343"/>
      <c r="Q142" s="343"/>
      <c r="R142" s="343"/>
      <c r="S142" s="343"/>
      <c r="T142" s="343"/>
      <c r="U142" s="343"/>
      <c r="V142" s="343"/>
      <c r="W142" s="343"/>
      <c r="X142" s="344"/>
    </row>
    <row r="143" spans="1:24">
      <c r="A143" s="345"/>
      <c r="B143" s="322"/>
      <c r="C143" s="322"/>
      <c r="D143" s="322"/>
      <c r="E143" s="322"/>
      <c r="F143" s="322"/>
      <c r="G143" s="322"/>
      <c r="H143" s="322"/>
      <c r="I143" s="322"/>
      <c r="J143" s="322"/>
      <c r="K143" s="323"/>
      <c r="L143" s="333"/>
      <c r="N143" s="345"/>
      <c r="O143" s="322"/>
      <c r="P143" s="322"/>
      <c r="Q143" s="322"/>
      <c r="R143" s="322"/>
      <c r="S143" s="322"/>
      <c r="T143" s="322"/>
      <c r="U143" s="322"/>
      <c r="V143" s="322"/>
      <c r="W143" s="322"/>
      <c r="X143" s="323"/>
    </row>
    <row r="144" spans="1:24" ht="14.25">
      <c r="A144" s="346" t="s">
        <v>296</v>
      </c>
      <c r="B144" s="322"/>
      <c r="C144" s="322"/>
      <c r="D144" s="322"/>
      <c r="E144" s="322"/>
      <c r="F144" s="322"/>
      <c r="G144" s="322"/>
      <c r="H144" s="322"/>
      <c r="I144" s="321"/>
      <c r="J144" s="324"/>
      <c r="K144" s="325" t="s">
        <v>329</v>
      </c>
      <c r="L144" s="347"/>
      <c r="M144" s="348"/>
      <c r="N144" s="346" t="s">
        <v>296</v>
      </c>
      <c r="O144" s="322"/>
      <c r="P144" s="322"/>
      <c r="Q144" s="322"/>
      <c r="R144" s="322"/>
      <c r="S144" s="322"/>
      <c r="T144" s="322"/>
      <c r="U144" s="322"/>
      <c r="V144" s="321"/>
      <c r="W144" s="324"/>
      <c r="X144" s="325" t="s">
        <v>329</v>
      </c>
    </row>
    <row r="145" spans="1:25" ht="14.25">
      <c r="A145" s="346" t="s">
        <v>297</v>
      </c>
      <c r="B145" s="322"/>
      <c r="C145" s="322"/>
      <c r="D145" s="322"/>
      <c r="E145" s="322"/>
      <c r="F145" s="322"/>
      <c r="G145" s="322"/>
      <c r="H145" s="322"/>
      <c r="I145" s="321"/>
      <c r="J145" s="324"/>
      <c r="K145" s="326" t="s">
        <v>330</v>
      </c>
      <c r="L145" s="347"/>
      <c r="M145" s="348"/>
      <c r="N145" s="346" t="s">
        <v>297</v>
      </c>
      <c r="O145" s="322"/>
      <c r="P145" s="322"/>
      <c r="Q145" s="322"/>
      <c r="R145" s="322"/>
      <c r="S145" s="322"/>
      <c r="T145" s="322"/>
      <c r="U145" s="322"/>
      <c r="V145" s="321"/>
      <c r="W145" s="324"/>
      <c r="X145" s="326" t="s">
        <v>330</v>
      </c>
    </row>
    <row r="146" spans="1:25" ht="14.25">
      <c r="A146" s="346" t="s">
        <v>298</v>
      </c>
      <c r="B146" s="322"/>
      <c r="C146" s="322"/>
      <c r="D146" s="322"/>
      <c r="E146" s="322"/>
      <c r="F146" s="322"/>
      <c r="G146" s="322"/>
      <c r="H146" s="322"/>
      <c r="I146" s="321"/>
      <c r="J146" s="324"/>
      <c r="K146" s="327" t="s">
        <v>331</v>
      </c>
      <c r="L146" s="347"/>
      <c r="M146" s="348"/>
      <c r="N146" s="346" t="s">
        <v>298</v>
      </c>
      <c r="O146" s="322"/>
      <c r="P146" s="322"/>
      <c r="Q146" s="322"/>
      <c r="R146" s="322"/>
      <c r="S146" s="322"/>
      <c r="T146" s="322"/>
      <c r="U146" s="322"/>
      <c r="V146" s="321"/>
      <c r="W146" s="324"/>
      <c r="X146" s="327" t="s">
        <v>331</v>
      </c>
    </row>
    <row r="147" spans="1:25" ht="48" customHeight="1">
      <c r="A147" s="349"/>
      <c r="B147" s="350"/>
      <c r="C147" s="350"/>
      <c r="D147" s="350"/>
      <c r="E147" s="350"/>
      <c r="F147" s="350"/>
      <c r="G147" s="350"/>
      <c r="H147" s="350"/>
      <c r="I147" s="350"/>
      <c r="J147" s="351"/>
      <c r="K147" s="352"/>
      <c r="L147" s="347"/>
      <c r="M147" s="353"/>
      <c r="N147" s="349"/>
      <c r="O147" s="350"/>
      <c r="P147" s="350"/>
      <c r="Q147" s="350"/>
      <c r="R147" s="350"/>
      <c r="S147" s="350"/>
      <c r="T147" s="350"/>
      <c r="U147" s="350"/>
      <c r="V147" s="350"/>
      <c r="W147" s="351"/>
      <c r="X147" s="352"/>
    </row>
    <row r="148" spans="1:25" ht="48" customHeight="1">
      <c r="A148" s="354"/>
      <c r="B148" s="355"/>
      <c r="C148" s="355"/>
      <c r="D148" s="355"/>
      <c r="E148" s="355"/>
      <c r="F148" s="355"/>
      <c r="G148" s="355"/>
      <c r="H148" s="355"/>
      <c r="I148" s="355"/>
      <c r="J148" s="356"/>
      <c r="K148" s="357"/>
      <c r="L148" s="358"/>
      <c r="M148" s="361"/>
      <c r="N148" s="354"/>
      <c r="O148" s="355"/>
      <c r="P148" s="355"/>
      <c r="Q148" s="355"/>
      <c r="R148" s="355"/>
      <c r="S148" s="355"/>
      <c r="T148" s="355"/>
      <c r="U148" s="355"/>
      <c r="V148" s="355"/>
      <c r="W148" s="356"/>
      <c r="X148" s="357"/>
      <c r="Y148" s="358"/>
    </row>
    <row r="149" spans="1:25" ht="26.25">
      <c r="A149" s="633" t="s">
        <v>366</v>
      </c>
      <c r="B149" s="633"/>
      <c r="C149" s="633"/>
      <c r="D149" s="633"/>
      <c r="E149" s="633"/>
      <c r="F149" s="633"/>
      <c r="G149" s="633"/>
      <c r="H149" s="633"/>
      <c r="I149" s="633"/>
      <c r="J149" s="633"/>
      <c r="K149" s="633"/>
      <c r="L149" s="333">
        <v>15</v>
      </c>
      <c r="N149" s="633" t="s">
        <v>364</v>
      </c>
      <c r="O149" s="633"/>
      <c r="P149" s="633"/>
      <c r="Q149" s="633"/>
      <c r="R149" s="633"/>
      <c r="S149" s="633"/>
      <c r="T149" s="633"/>
      <c r="U149" s="633"/>
      <c r="V149" s="633"/>
      <c r="W149" s="633"/>
      <c r="X149" s="633"/>
      <c r="Y149" s="333">
        <v>16</v>
      </c>
    </row>
    <row r="150" spans="1:25" ht="14.25" thickBot="1">
      <c r="A150" s="295"/>
      <c r="C150" s="296"/>
      <c r="D150" s="296" t="s">
        <v>332</v>
      </c>
      <c r="J150" s="334" t="s">
        <v>273</v>
      </c>
      <c r="L150" s="333"/>
      <c r="N150" s="295"/>
      <c r="P150" s="296"/>
      <c r="Q150" s="296" t="s">
        <v>332</v>
      </c>
      <c r="W150" s="334" t="s">
        <v>273</v>
      </c>
      <c r="Y150" s="333"/>
    </row>
    <row r="151" spans="1:25" ht="19.899999999999999" customHeight="1" thickBot="1">
      <c r="A151" s="298"/>
      <c r="B151" s="634" t="s">
        <v>303</v>
      </c>
      <c r="C151" s="635"/>
      <c r="D151" s="636" t="str">
        <f>IF(②選手情報入力!I17="","",②選手情報入力!I17)</f>
        <v/>
      </c>
      <c r="E151" s="637"/>
      <c r="F151" s="637"/>
      <c r="G151" s="638"/>
      <c r="H151" s="362" t="s">
        <v>304</v>
      </c>
      <c r="I151" s="363"/>
      <c r="J151" s="364"/>
      <c r="K151" s="365"/>
      <c r="L151" s="333"/>
      <c r="N151" s="298"/>
      <c r="O151" s="634" t="s">
        <v>303</v>
      </c>
      <c r="P151" s="635"/>
      <c r="Q151" s="636" t="str">
        <f>IF(②選手情報入力!L17="","",②選手情報入力!L17)</f>
        <v/>
      </c>
      <c r="R151" s="637"/>
      <c r="S151" s="637"/>
      <c r="T151" s="638"/>
      <c r="U151" s="362" t="s">
        <v>304</v>
      </c>
      <c r="V151" s="363"/>
      <c r="W151" s="364"/>
      <c r="X151" s="365"/>
      <c r="Y151" s="333"/>
    </row>
    <row r="152" spans="1:25" ht="21" customHeight="1">
      <c r="A152" s="303" t="s">
        <v>306</v>
      </c>
      <c r="B152" s="645" t="str">
        <f>IF(②選手情報入力!$G$17="","",②選手情報入力!$G$17)</f>
        <v/>
      </c>
      <c r="C152" s="646"/>
      <c r="D152" s="639"/>
      <c r="E152" s="640"/>
      <c r="F152" s="640"/>
      <c r="G152" s="641"/>
      <c r="H152" s="649"/>
      <c r="I152" s="650"/>
      <c r="J152" s="650"/>
      <c r="K152" s="651"/>
      <c r="L152" s="333"/>
      <c r="N152" s="303" t="s">
        <v>306</v>
      </c>
      <c r="O152" s="645" t="str">
        <f>IF(②選手情報入力!$G$17="","",②選手情報入力!$G$17)</f>
        <v/>
      </c>
      <c r="P152" s="646"/>
      <c r="Q152" s="639"/>
      <c r="R152" s="640"/>
      <c r="S152" s="640"/>
      <c r="T152" s="641"/>
      <c r="U152" s="649"/>
      <c r="V152" s="650"/>
      <c r="W152" s="650"/>
      <c r="X152" s="651"/>
      <c r="Y152" s="333"/>
    </row>
    <row r="153" spans="1:25" ht="19.899999999999999" customHeight="1" thickBot="1">
      <c r="A153" s="306"/>
      <c r="B153" s="647"/>
      <c r="C153" s="648"/>
      <c r="D153" s="642"/>
      <c r="E153" s="643"/>
      <c r="F153" s="643"/>
      <c r="G153" s="644"/>
      <c r="H153" s="652"/>
      <c r="I153" s="653"/>
      <c r="J153" s="653"/>
      <c r="K153" s="654"/>
      <c r="L153" s="333"/>
      <c r="N153" s="306"/>
      <c r="O153" s="647"/>
      <c r="P153" s="648"/>
      <c r="Q153" s="642"/>
      <c r="R153" s="643"/>
      <c r="S153" s="643"/>
      <c r="T153" s="644"/>
      <c r="U153" s="652"/>
      <c r="V153" s="653"/>
      <c r="W153" s="653"/>
      <c r="X153" s="654"/>
      <c r="Y153" s="333"/>
    </row>
    <row r="154" spans="1:25" ht="14.25">
      <c r="A154" s="335" t="s">
        <v>6</v>
      </c>
      <c r="B154" s="336"/>
      <c r="C154" s="312" t="s">
        <v>294</v>
      </c>
      <c r="D154" s="658" t="str">
        <f>IF(②選手情報入力!$E$17="","",②選手情報入力!$E$17)</f>
        <v/>
      </c>
      <c r="E154" s="659"/>
      <c r="F154" s="659"/>
      <c r="G154" s="660"/>
      <c r="H154" s="652"/>
      <c r="I154" s="653"/>
      <c r="J154" s="653"/>
      <c r="K154" s="654"/>
      <c r="L154" s="333"/>
      <c r="N154" s="335" t="s">
        <v>6</v>
      </c>
      <c r="O154" s="336"/>
      <c r="P154" s="312" t="s">
        <v>294</v>
      </c>
      <c r="Q154" s="658" t="str">
        <f>IF(②選手情報入力!$E$17="","",②選手情報入力!$E$17)</f>
        <v/>
      </c>
      <c r="R154" s="659"/>
      <c r="S154" s="659"/>
      <c r="T154" s="660"/>
      <c r="U154" s="652"/>
      <c r="V154" s="653"/>
      <c r="W154" s="653"/>
      <c r="X154" s="654"/>
      <c r="Y154" s="333"/>
    </row>
    <row r="155" spans="1:25" ht="13.15" customHeight="1">
      <c r="A155" s="661" t="str">
        <f>IF(②選手情報入力!$C$17="","",②選手情報入力!$C$17)</f>
        <v/>
      </c>
      <c r="B155" s="662"/>
      <c r="C155" s="665" t="s">
        <v>311</v>
      </c>
      <c r="D155" s="667" t="str">
        <f>IF(②選手情報入力!$D$17="","",②選手情報入力!$D$17)</f>
        <v/>
      </c>
      <c r="E155" s="668"/>
      <c r="F155" s="668"/>
      <c r="G155" s="669"/>
      <c r="H155" s="652"/>
      <c r="I155" s="653"/>
      <c r="J155" s="653"/>
      <c r="K155" s="654"/>
      <c r="L155" s="333"/>
      <c r="N155" s="661" t="str">
        <f>IF(②選手情報入力!$C$17="","",②選手情報入力!$C$17)</f>
        <v/>
      </c>
      <c r="O155" s="662"/>
      <c r="P155" s="665" t="s">
        <v>311</v>
      </c>
      <c r="Q155" s="667" t="str">
        <f>IF(②選手情報入力!$D$17="","",②選手情報入力!$D$17)</f>
        <v/>
      </c>
      <c r="R155" s="668"/>
      <c r="S155" s="668"/>
      <c r="T155" s="669"/>
      <c r="U155" s="652"/>
      <c r="V155" s="653"/>
      <c r="W155" s="653"/>
      <c r="X155" s="654"/>
      <c r="Y155" s="333"/>
    </row>
    <row r="156" spans="1:25" ht="13.9" customHeight="1" thickBot="1">
      <c r="A156" s="663"/>
      <c r="B156" s="664"/>
      <c r="C156" s="666"/>
      <c r="D156" s="670"/>
      <c r="E156" s="671"/>
      <c r="F156" s="671"/>
      <c r="G156" s="672"/>
      <c r="H156" s="655"/>
      <c r="I156" s="656"/>
      <c r="J156" s="656"/>
      <c r="K156" s="657"/>
      <c r="L156" s="333"/>
      <c r="N156" s="663"/>
      <c r="O156" s="664"/>
      <c r="P156" s="666"/>
      <c r="Q156" s="670"/>
      <c r="R156" s="671"/>
      <c r="S156" s="671"/>
      <c r="T156" s="672"/>
      <c r="U156" s="655"/>
      <c r="V156" s="656"/>
      <c r="W156" s="656"/>
      <c r="X156" s="657"/>
      <c r="Y156" s="333"/>
    </row>
    <row r="157" spans="1:25" ht="20.45" customHeight="1" thickTop="1" thickBot="1">
      <c r="A157" s="601" t="s">
        <v>314</v>
      </c>
      <c r="B157" s="604" t="s">
        <v>315</v>
      </c>
      <c r="C157" s="605"/>
      <c r="D157" s="605"/>
      <c r="E157" s="606"/>
      <c r="F157" s="607" t="s">
        <v>316</v>
      </c>
      <c r="G157" s="608"/>
      <c r="H157" s="609" t="s">
        <v>333</v>
      </c>
      <c r="I157" s="610"/>
      <c r="J157" s="610"/>
      <c r="K157" s="611"/>
      <c r="L157" s="333"/>
      <c r="N157" s="601" t="s">
        <v>314</v>
      </c>
      <c r="O157" s="604" t="s">
        <v>315</v>
      </c>
      <c r="P157" s="605"/>
      <c r="Q157" s="605"/>
      <c r="R157" s="606"/>
      <c r="S157" s="607" t="s">
        <v>316</v>
      </c>
      <c r="T157" s="608"/>
      <c r="U157" s="609" t="s">
        <v>333</v>
      </c>
      <c r="V157" s="610"/>
      <c r="W157" s="610"/>
      <c r="X157" s="611"/>
      <c r="Y157" s="333"/>
    </row>
    <row r="158" spans="1:25" ht="13.15" customHeight="1">
      <c r="A158" s="602"/>
      <c r="B158" s="612"/>
      <c r="C158" s="613"/>
      <c r="D158" s="613"/>
      <c r="E158" s="614"/>
      <c r="F158" s="337" t="s">
        <v>318</v>
      </c>
      <c r="G158" s="312" t="s">
        <v>319</v>
      </c>
      <c r="H158" s="311"/>
      <c r="I158" s="312" t="s">
        <v>287</v>
      </c>
      <c r="J158" s="311"/>
      <c r="K158" s="338" t="s">
        <v>320</v>
      </c>
      <c r="L158" s="339"/>
      <c r="M158" s="340"/>
      <c r="N158" s="602"/>
      <c r="O158" s="612"/>
      <c r="P158" s="613"/>
      <c r="Q158" s="613"/>
      <c r="R158" s="614"/>
      <c r="S158" s="337" t="s">
        <v>318</v>
      </c>
      <c r="T158" s="312" t="s">
        <v>319</v>
      </c>
      <c r="U158" s="311"/>
      <c r="V158" s="312" t="s">
        <v>287</v>
      </c>
      <c r="W158" s="311"/>
      <c r="X158" s="338" t="s">
        <v>320</v>
      </c>
      <c r="Y158" s="339"/>
    </row>
    <row r="159" spans="1:25" ht="13.15" customHeight="1">
      <c r="A159" s="602"/>
      <c r="B159" s="615"/>
      <c r="C159" s="616"/>
      <c r="D159" s="616"/>
      <c r="E159" s="617"/>
      <c r="F159" s="621"/>
      <c r="G159" s="623"/>
      <c r="H159" s="624"/>
      <c r="I159" s="627" t="str">
        <f>IF(②選手情報入力!J17="","",②選手情報入力!J17)</f>
        <v/>
      </c>
      <c r="J159" s="628"/>
      <c r="K159" s="631"/>
      <c r="L159" s="333"/>
      <c r="N159" s="602"/>
      <c r="O159" s="615"/>
      <c r="P159" s="616"/>
      <c r="Q159" s="616"/>
      <c r="R159" s="617"/>
      <c r="S159" s="621"/>
      <c r="T159" s="623"/>
      <c r="U159" s="624"/>
      <c r="V159" s="627" t="str">
        <f>IF(②選手情報入力!M17="","",②選手情報入力!M17)</f>
        <v/>
      </c>
      <c r="W159" s="628"/>
      <c r="X159" s="631"/>
      <c r="Y159" s="333"/>
    </row>
    <row r="160" spans="1:25" ht="13.15" customHeight="1">
      <c r="A160" s="603"/>
      <c r="B160" s="618"/>
      <c r="C160" s="619"/>
      <c r="D160" s="619"/>
      <c r="E160" s="620"/>
      <c r="F160" s="622"/>
      <c r="G160" s="625"/>
      <c r="H160" s="626"/>
      <c r="I160" s="629"/>
      <c r="J160" s="630"/>
      <c r="K160" s="632"/>
      <c r="L160" s="333"/>
      <c r="N160" s="603"/>
      <c r="O160" s="618"/>
      <c r="P160" s="619"/>
      <c r="Q160" s="619"/>
      <c r="R160" s="620"/>
      <c r="S160" s="622"/>
      <c r="T160" s="625"/>
      <c r="U160" s="626"/>
      <c r="V160" s="629"/>
      <c r="W160" s="630"/>
      <c r="X160" s="632"/>
      <c r="Y160" s="333"/>
    </row>
    <row r="161" spans="1:25" ht="14.45" customHeight="1">
      <c r="A161" s="383" t="s">
        <v>321</v>
      </c>
      <c r="B161" s="585"/>
      <c r="C161" s="586"/>
      <c r="D161" s="586"/>
      <c r="E161" s="587"/>
      <c r="F161" s="591"/>
      <c r="G161" s="593"/>
      <c r="H161" s="594"/>
      <c r="I161" s="597" t="str">
        <f>IF(②選手情報入力!K17="","",②選手情報入力!K17)</f>
        <v/>
      </c>
      <c r="J161" s="598"/>
      <c r="K161" s="583"/>
      <c r="L161" s="333"/>
      <c r="N161" s="383" t="s">
        <v>321</v>
      </c>
      <c r="O161" s="585"/>
      <c r="P161" s="586"/>
      <c r="Q161" s="586"/>
      <c r="R161" s="587"/>
      <c r="S161" s="591"/>
      <c r="T161" s="593"/>
      <c r="U161" s="594"/>
      <c r="V161" s="597" t="str">
        <f>IF(②選手情報入力!N17="","",②選手情報入力!N17)</f>
        <v/>
      </c>
      <c r="W161" s="598"/>
      <c r="X161" s="583"/>
      <c r="Y161" s="333"/>
    </row>
    <row r="162" spans="1:25" ht="15" customHeight="1" thickBot="1">
      <c r="A162" s="384" t="s">
        <v>322</v>
      </c>
      <c r="B162" s="588"/>
      <c r="C162" s="589"/>
      <c r="D162" s="589"/>
      <c r="E162" s="590"/>
      <c r="F162" s="592"/>
      <c r="G162" s="595"/>
      <c r="H162" s="596"/>
      <c r="I162" s="599"/>
      <c r="J162" s="600"/>
      <c r="K162" s="584"/>
      <c r="L162" s="333"/>
      <c r="N162" s="384" t="s">
        <v>322</v>
      </c>
      <c r="O162" s="588"/>
      <c r="P162" s="589"/>
      <c r="Q162" s="589"/>
      <c r="R162" s="590"/>
      <c r="S162" s="592"/>
      <c r="T162" s="595"/>
      <c r="U162" s="596"/>
      <c r="V162" s="599"/>
      <c r="W162" s="600"/>
      <c r="X162" s="584"/>
      <c r="Y162" s="333"/>
    </row>
    <row r="163" spans="1:25" ht="15" thickBot="1">
      <c r="A163" s="341" t="s">
        <v>328</v>
      </c>
      <c r="B163" s="342" t="s">
        <v>324</v>
      </c>
      <c r="C163" s="343"/>
      <c r="D163" s="343"/>
      <c r="E163" s="343"/>
      <c r="F163" s="343"/>
      <c r="G163" s="343"/>
      <c r="H163" s="343"/>
      <c r="I163" s="343"/>
      <c r="J163" s="343"/>
      <c r="K163" s="344"/>
      <c r="L163" s="333"/>
      <c r="N163" s="341" t="s">
        <v>328</v>
      </c>
      <c r="O163" s="342" t="s">
        <v>324</v>
      </c>
      <c r="P163" s="343"/>
      <c r="Q163" s="343"/>
      <c r="R163" s="343"/>
      <c r="S163" s="343"/>
      <c r="T163" s="343"/>
      <c r="U163" s="343"/>
      <c r="V163" s="343"/>
      <c r="W163" s="343"/>
      <c r="X163" s="344"/>
      <c r="Y163" s="333"/>
    </row>
    <row r="164" spans="1:25">
      <c r="A164" s="345"/>
      <c r="B164" s="322"/>
      <c r="C164" s="322"/>
      <c r="D164" s="322"/>
      <c r="E164" s="322"/>
      <c r="F164" s="322"/>
      <c r="G164" s="322"/>
      <c r="H164" s="322"/>
      <c r="I164" s="322"/>
      <c r="J164" s="322"/>
      <c r="K164" s="323"/>
      <c r="L164" s="333"/>
      <c r="N164" s="345"/>
      <c r="O164" s="322"/>
      <c r="P164" s="322"/>
      <c r="Q164" s="322"/>
      <c r="R164" s="322"/>
      <c r="S164" s="322"/>
      <c r="T164" s="322"/>
      <c r="U164" s="322"/>
      <c r="V164" s="322"/>
      <c r="W164" s="322"/>
      <c r="X164" s="323"/>
      <c r="Y164" s="333"/>
    </row>
    <row r="165" spans="1:25" ht="14.25">
      <c r="A165" s="346" t="s">
        <v>296</v>
      </c>
      <c r="B165" s="322"/>
      <c r="C165" s="322"/>
      <c r="D165" s="322"/>
      <c r="E165" s="322"/>
      <c r="F165" s="322"/>
      <c r="G165" s="322"/>
      <c r="H165" s="322"/>
      <c r="I165" s="321"/>
      <c r="J165" s="324"/>
      <c r="K165" s="325" t="s">
        <v>329</v>
      </c>
      <c r="L165" s="347"/>
      <c r="N165" s="346" t="s">
        <v>296</v>
      </c>
      <c r="O165" s="322"/>
      <c r="P165" s="322"/>
      <c r="Q165" s="322"/>
      <c r="R165" s="322"/>
      <c r="S165" s="322"/>
      <c r="T165" s="322"/>
      <c r="U165" s="322"/>
      <c r="V165" s="321"/>
      <c r="W165" s="324"/>
      <c r="X165" s="325" t="s">
        <v>329</v>
      </c>
      <c r="Y165" s="347"/>
    </row>
    <row r="166" spans="1:25" ht="14.25">
      <c r="A166" s="346" t="s">
        <v>297</v>
      </c>
      <c r="B166" s="322"/>
      <c r="C166" s="322"/>
      <c r="D166" s="322"/>
      <c r="E166" s="322"/>
      <c r="F166" s="322"/>
      <c r="G166" s="322"/>
      <c r="H166" s="322"/>
      <c r="I166" s="321"/>
      <c r="J166" s="324"/>
      <c r="K166" s="326" t="s">
        <v>330</v>
      </c>
      <c r="L166" s="347"/>
      <c r="N166" s="346" t="s">
        <v>297</v>
      </c>
      <c r="O166" s="322"/>
      <c r="P166" s="322"/>
      <c r="Q166" s="322"/>
      <c r="R166" s="322"/>
      <c r="S166" s="322"/>
      <c r="T166" s="322"/>
      <c r="U166" s="322"/>
      <c r="V166" s="321"/>
      <c r="W166" s="324"/>
      <c r="X166" s="326" t="s">
        <v>330</v>
      </c>
      <c r="Y166" s="347"/>
    </row>
    <row r="167" spans="1:25" ht="14.25">
      <c r="A167" s="346" t="s">
        <v>298</v>
      </c>
      <c r="B167" s="322"/>
      <c r="C167" s="322"/>
      <c r="D167" s="322"/>
      <c r="E167" s="322"/>
      <c r="F167" s="322"/>
      <c r="G167" s="322"/>
      <c r="H167" s="322"/>
      <c r="I167" s="321"/>
      <c r="J167" s="324"/>
      <c r="K167" s="327" t="s">
        <v>331</v>
      </c>
      <c r="L167" s="347"/>
      <c r="N167" s="346" t="s">
        <v>298</v>
      </c>
      <c r="O167" s="322"/>
      <c r="P167" s="322"/>
      <c r="Q167" s="322"/>
      <c r="R167" s="322"/>
      <c r="S167" s="322"/>
      <c r="T167" s="322"/>
      <c r="U167" s="322"/>
      <c r="V167" s="321"/>
      <c r="W167" s="324"/>
      <c r="X167" s="327" t="s">
        <v>331</v>
      </c>
      <c r="Y167" s="347"/>
    </row>
    <row r="168" spans="1:25" ht="14.25">
      <c r="A168" s="349"/>
      <c r="B168" s="350"/>
      <c r="C168" s="350"/>
      <c r="D168" s="350"/>
      <c r="E168" s="350"/>
      <c r="F168" s="350"/>
      <c r="G168" s="350"/>
      <c r="H168" s="350"/>
      <c r="I168" s="350"/>
      <c r="J168" s="351"/>
      <c r="K168" s="352"/>
      <c r="L168" s="347"/>
      <c r="N168" s="349"/>
      <c r="O168" s="350"/>
      <c r="P168" s="350"/>
      <c r="Q168" s="350"/>
      <c r="R168" s="350"/>
      <c r="S168" s="350"/>
      <c r="T168" s="350"/>
      <c r="U168" s="350"/>
      <c r="V168" s="350"/>
      <c r="W168" s="351"/>
      <c r="X168" s="352"/>
      <c r="Y168" s="347"/>
    </row>
    <row r="169" spans="1:25" ht="48" customHeight="1">
      <c r="A169" s="349"/>
      <c r="B169" s="350"/>
      <c r="C169" s="350"/>
      <c r="D169" s="350"/>
      <c r="E169" s="350"/>
      <c r="F169" s="350"/>
      <c r="G169" s="350"/>
      <c r="H169" s="350"/>
      <c r="I169" s="350"/>
      <c r="J169" s="351"/>
      <c r="K169" s="352"/>
      <c r="L169" s="347"/>
      <c r="M169" s="353"/>
      <c r="N169" s="349"/>
      <c r="O169" s="350"/>
      <c r="P169" s="350"/>
      <c r="Q169" s="350"/>
      <c r="R169" s="350"/>
      <c r="S169" s="350"/>
      <c r="T169" s="350"/>
      <c r="U169" s="350"/>
      <c r="V169" s="350"/>
      <c r="W169" s="351"/>
      <c r="X169" s="352"/>
    </row>
    <row r="170" spans="1:25" ht="69" customHeight="1">
      <c r="A170" s="354"/>
      <c r="B170" s="355"/>
      <c r="C170" s="355"/>
      <c r="D170" s="355"/>
      <c r="E170" s="355"/>
      <c r="F170" s="355"/>
      <c r="G170" s="355"/>
      <c r="H170" s="355"/>
      <c r="I170" s="355"/>
      <c r="J170" s="356"/>
      <c r="K170" s="357"/>
      <c r="L170" s="358"/>
      <c r="M170" s="359"/>
      <c r="N170" s="354"/>
      <c r="O170" s="355"/>
      <c r="P170" s="355"/>
      <c r="Q170" s="355"/>
      <c r="R170" s="355"/>
      <c r="S170" s="355"/>
      <c r="T170" s="355"/>
      <c r="U170" s="355"/>
      <c r="V170" s="355"/>
      <c r="W170" s="356"/>
      <c r="X170" s="357"/>
    </row>
    <row r="171" spans="1:25" ht="26.25">
      <c r="A171" s="633" t="s">
        <v>364</v>
      </c>
      <c r="B171" s="633"/>
      <c r="C171" s="633"/>
      <c r="D171" s="633"/>
      <c r="E171" s="633"/>
      <c r="F171" s="633"/>
      <c r="G171" s="633"/>
      <c r="H171" s="633"/>
      <c r="I171" s="633"/>
      <c r="J171" s="633"/>
      <c r="K171" s="633"/>
      <c r="L171" s="333">
        <v>3</v>
      </c>
      <c r="N171" s="633" t="s">
        <v>364</v>
      </c>
      <c r="O171" s="633"/>
      <c r="P171" s="633"/>
      <c r="Q171" s="633"/>
      <c r="R171" s="633"/>
      <c r="S171" s="633"/>
      <c r="T171" s="633"/>
      <c r="U171" s="633"/>
      <c r="V171" s="633"/>
      <c r="W171" s="633"/>
      <c r="X171" s="633"/>
      <c r="Y171" s="293">
        <v>4</v>
      </c>
    </row>
    <row r="172" spans="1:25" ht="14.25" thickBot="1">
      <c r="A172" s="295"/>
      <c r="C172" s="296"/>
      <c r="D172" s="296" t="s">
        <v>332</v>
      </c>
      <c r="J172" s="334" t="s">
        <v>273</v>
      </c>
      <c r="L172" s="333"/>
      <c r="N172" s="295"/>
      <c r="P172" s="296"/>
      <c r="Q172" s="296" t="s">
        <v>332</v>
      </c>
      <c r="W172" s="334" t="s">
        <v>273</v>
      </c>
    </row>
    <row r="173" spans="1:25" ht="19.899999999999999" customHeight="1" thickBot="1">
      <c r="A173" s="298"/>
      <c r="B173" s="634" t="s">
        <v>303</v>
      </c>
      <c r="C173" s="635"/>
      <c r="D173" s="636" t="str">
        <f>IF(②選手情報入力!I18="","",②選手情報入力!I18)</f>
        <v/>
      </c>
      <c r="E173" s="637"/>
      <c r="F173" s="637"/>
      <c r="G173" s="638"/>
      <c r="H173" s="362" t="s">
        <v>304</v>
      </c>
      <c r="I173" s="363"/>
      <c r="J173" s="364"/>
      <c r="K173" s="365"/>
      <c r="L173" s="333"/>
      <c r="N173" s="298"/>
      <c r="O173" s="634" t="s">
        <v>303</v>
      </c>
      <c r="P173" s="635"/>
      <c r="Q173" s="636" t="str">
        <f>IF(②選手情報入力!L18="","",②選手情報入力!L18)</f>
        <v/>
      </c>
      <c r="R173" s="637"/>
      <c r="S173" s="637"/>
      <c r="T173" s="638"/>
      <c r="U173" s="362" t="s">
        <v>304</v>
      </c>
      <c r="V173" s="363"/>
      <c r="W173" s="364"/>
      <c r="X173" s="365"/>
    </row>
    <row r="174" spans="1:25" ht="21" customHeight="1">
      <c r="A174" s="303" t="s">
        <v>306</v>
      </c>
      <c r="B174" s="645" t="str">
        <f>IF(②選手情報入力!$G$18="","",②選手情報入力!$G$18)</f>
        <v/>
      </c>
      <c r="C174" s="646"/>
      <c r="D174" s="639"/>
      <c r="E174" s="640"/>
      <c r="F174" s="640"/>
      <c r="G174" s="641"/>
      <c r="H174" s="649"/>
      <c r="I174" s="650"/>
      <c r="J174" s="650"/>
      <c r="K174" s="651"/>
      <c r="L174" s="333"/>
      <c r="N174" s="303" t="s">
        <v>306</v>
      </c>
      <c r="O174" s="645" t="str">
        <f>IF(②選手情報入力!$G$18="","",②選手情報入力!$G$18)</f>
        <v/>
      </c>
      <c r="P174" s="646"/>
      <c r="Q174" s="639"/>
      <c r="R174" s="640"/>
      <c r="S174" s="640"/>
      <c r="T174" s="641"/>
      <c r="U174" s="649"/>
      <c r="V174" s="650"/>
      <c r="W174" s="650"/>
      <c r="X174" s="651"/>
    </row>
    <row r="175" spans="1:25" ht="19.899999999999999" customHeight="1" thickBot="1">
      <c r="A175" s="306"/>
      <c r="B175" s="647"/>
      <c r="C175" s="648"/>
      <c r="D175" s="642"/>
      <c r="E175" s="643"/>
      <c r="F175" s="643"/>
      <c r="G175" s="644"/>
      <c r="H175" s="652"/>
      <c r="I175" s="653"/>
      <c r="J175" s="653"/>
      <c r="K175" s="654"/>
      <c r="L175" s="333"/>
      <c r="N175" s="306"/>
      <c r="O175" s="647"/>
      <c r="P175" s="648"/>
      <c r="Q175" s="642"/>
      <c r="R175" s="643"/>
      <c r="S175" s="643"/>
      <c r="T175" s="644"/>
      <c r="U175" s="652"/>
      <c r="V175" s="653"/>
      <c r="W175" s="653"/>
      <c r="X175" s="654"/>
    </row>
    <row r="176" spans="1:25" ht="14.25">
      <c r="A176" s="335" t="s">
        <v>6</v>
      </c>
      <c r="B176" s="336"/>
      <c r="C176" s="312" t="s">
        <v>294</v>
      </c>
      <c r="D176" s="658" t="str">
        <f>IF(②選手情報入力!$E$18="","",②選手情報入力!$E$18)</f>
        <v/>
      </c>
      <c r="E176" s="659"/>
      <c r="F176" s="659"/>
      <c r="G176" s="660"/>
      <c r="H176" s="652"/>
      <c r="I176" s="653"/>
      <c r="J176" s="653"/>
      <c r="K176" s="654"/>
      <c r="L176" s="333"/>
      <c r="N176" s="335" t="s">
        <v>6</v>
      </c>
      <c r="O176" s="336"/>
      <c r="P176" s="312" t="s">
        <v>294</v>
      </c>
      <c r="Q176" s="658" t="str">
        <f>IF(②選手情報入力!$E$18="","",②選手情報入力!$E$18)</f>
        <v/>
      </c>
      <c r="R176" s="659"/>
      <c r="S176" s="659"/>
      <c r="T176" s="660"/>
      <c r="U176" s="652"/>
      <c r="V176" s="653"/>
      <c r="W176" s="653"/>
      <c r="X176" s="654"/>
    </row>
    <row r="177" spans="1:25" ht="14.25" customHeight="1">
      <c r="A177" s="661" t="str">
        <f>IF(②選手情報入力!$C$18="","",②選手情報入力!$C$18)</f>
        <v/>
      </c>
      <c r="B177" s="662"/>
      <c r="C177" s="665" t="s">
        <v>311</v>
      </c>
      <c r="D177" s="667" t="str">
        <f>IF(②選手情報入力!$D$18="","",②選手情報入力!$D$18)</f>
        <v/>
      </c>
      <c r="E177" s="668"/>
      <c r="F177" s="668"/>
      <c r="G177" s="669"/>
      <c r="H177" s="652"/>
      <c r="I177" s="653"/>
      <c r="J177" s="653"/>
      <c r="K177" s="654"/>
      <c r="L177" s="333"/>
      <c r="N177" s="661" t="str">
        <f>IF(②選手情報入力!$C$18="","",②選手情報入力!$C$18)</f>
        <v/>
      </c>
      <c r="O177" s="662"/>
      <c r="P177" s="665" t="s">
        <v>311</v>
      </c>
      <c r="Q177" s="667" t="str">
        <f>IF(②選手情報入力!$D$18="","",②選手情報入力!$D$18)</f>
        <v/>
      </c>
      <c r="R177" s="668"/>
      <c r="S177" s="668"/>
      <c r="T177" s="669"/>
      <c r="U177" s="652"/>
      <c r="V177" s="653"/>
      <c r="W177" s="653"/>
      <c r="X177" s="654"/>
    </row>
    <row r="178" spans="1:25" ht="13.9" customHeight="1" thickBot="1">
      <c r="A178" s="663"/>
      <c r="B178" s="664"/>
      <c r="C178" s="666"/>
      <c r="D178" s="670"/>
      <c r="E178" s="671"/>
      <c r="F178" s="671"/>
      <c r="G178" s="672"/>
      <c r="H178" s="655"/>
      <c r="I178" s="656"/>
      <c r="J178" s="656"/>
      <c r="K178" s="657"/>
      <c r="L178" s="333"/>
      <c r="N178" s="663"/>
      <c r="O178" s="664"/>
      <c r="P178" s="666"/>
      <c r="Q178" s="670"/>
      <c r="R178" s="671"/>
      <c r="S178" s="671"/>
      <c r="T178" s="672"/>
      <c r="U178" s="655"/>
      <c r="V178" s="656"/>
      <c r="W178" s="656"/>
      <c r="X178" s="657"/>
    </row>
    <row r="179" spans="1:25" ht="20.45" customHeight="1" thickTop="1" thickBot="1">
      <c r="A179" s="601" t="s">
        <v>314</v>
      </c>
      <c r="B179" s="604" t="s">
        <v>315</v>
      </c>
      <c r="C179" s="605"/>
      <c r="D179" s="605"/>
      <c r="E179" s="606"/>
      <c r="F179" s="607" t="s">
        <v>316</v>
      </c>
      <c r="G179" s="608"/>
      <c r="H179" s="609" t="s">
        <v>333</v>
      </c>
      <c r="I179" s="610"/>
      <c r="J179" s="610"/>
      <c r="K179" s="611"/>
      <c r="L179" s="333"/>
      <c r="N179" s="601" t="s">
        <v>314</v>
      </c>
      <c r="O179" s="604" t="s">
        <v>315</v>
      </c>
      <c r="P179" s="605"/>
      <c r="Q179" s="605"/>
      <c r="R179" s="606"/>
      <c r="S179" s="607" t="s">
        <v>316</v>
      </c>
      <c r="T179" s="608"/>
      <c r="U179" s="609" t="s">
        <v>333</v>
      </c>
      <c r="V179" s="610"/>
      <c r="W179" s="610"/>
      <c r="X179" s="611"/>
    </row>
    <row r="180" spans="1:25" ht="13.15" customHeight="1">
      <c r="A180" s="602"/>
      <c r="B180" s="612"/>
      <c r="C180" s="613"/>
      <c r="D180" s="613"/>
      <c r="E180" s="614"/>
      <c r="F180" s="337" t="s">
        <v>318</v>
      </c>
      <c r="G180" s="312" t="s">
        <v>319</v>
      </c>
      <c r="H180" s="311"/>
      <c r="I180" s="312" t="s">
        <v>287</v>
      </c>
      <c r="J180" s="311"/>
      <c r="K180" s="338" t="s">
        <v>320</v>
      </c>
      <c r="L180" s="339"/>
      <c r="M180" s="340"/>
      <c r="N180" s="602"/>
      <c r="O180" s="612"/>
      <c r="P180" s="613"/>
      <c r="Q180" s="613"/>
      <c r="R180" s="614"/>
      <c r="S180" s="337" t="s">
        <v>318</v>
      </c>
      <c r="T180" s="312" t="s">
        <v>319</v>
      </c>
      <c r="U180" s="311"/>
      <c r="V180" s="312" t="s">
        <v>287</v>
      </c>
      <c r="W180" s="311"/>
      <c r="X180" s="338" t="s">
        <v>320</v>
      </c>
    </row>
    <row r="181" spans="1:25" ht="13.15" customHeight="1">
      <c r="A181" s="602"/>
      <c r="B181" s="615"/>
      <c r="C181" s="616"/>
      <c r="D181" s="616"/>
      <c r="E181" s="617"/>
      <c r="F181" s="621"/>
      <c r="G181" s="623"/>
      <c r="H181" s="624"/>
      <c r="I181" s="627" t="str">
        <f>IF(②選手情報入力!J18="","",②選手情報入力!J18)</f>
        <v/>
      </c>
      <c r="J181" s="628"/>
      <c r="K181" s="631"/>
      <c r="L181" s="333"/>
      <c r="N181" s="602"/>
      <c r="O181" s="615"/>
      <c r="P181" s="616"/>
      <c r="Q181" s="616"/>
      <c r="R181" s="617"/>
      <c r="S181" s="621"/>
      <c r="T181" s="623"/>
      <c r="U181" s="624"/>
      <c r="V181" s="627" t="str">
        <f>IF(②選手情報入力!M18="","",②選手情報入力!M18)</f>
        <v/>
      </c>
      <c r="W181" s="628"/>
      <c r="X181" s="631"/>
    </row>
    <row r="182" spans="1:25" ht="13.15" customHeight="1">
      <c r="A182" s="603"/>
      <c r="B182" s="618"/>
      <c r="C182" s="619"/>
      <c r="D182" s="619"/>
      <c r="E182" s="620"/>
      <c r="F182" s="622"/>
      <c r="G182" s="625"/>
      <c r="H182" s="626"/>
      <c r="I182" s="629"/>
      <c r="J182" s="630"/>
      <c r="K182" s="632"/>
      <c r="L182" s="333"/>
      <c r="N182" s="603"/>
      <c r="O182" s="618"/>
      <c r="P182" s="619"/>
      <c r="Q182" s="619"/>
      <c r="R182" s="620"/>
      <c r="S182" s="622"/>
      <c r="T182" s="625"/>
      <c r="U182" s="626"/>
      <c r="V182" s="629"/>
      <c r="W182" s="630"/>
      <c r="X182" s="632"/>
    </row>
    <row r="183" spans="1:25" ht="14.45" customHeight="1">
      <c r="A183" s="383" t="s">
        <v>321</v>
      </c>
      <c r="B183" s="585"/>
      <c r="C183" s="586"/>
      <c r="D183" s="586"/>
      <c r="E183" s="587"/>
      <c r="F183" s="591"/>
      <c r="G183" s="593"/>
      <c r="H183" s="594"/>
      <c r="I183" s="597" t="str">
        <f>IF(②選手情報入力!K18="","",②選手情報入力!K18)</f>
        <v/>
      </c>
      <c r="J183" s="598"/>
      <c r="K183" s="583"/>
      <c r="L183" s="333"/>
      <c r="N183" s="383" t="s">
        <v>321</v>
      </c>
      <c r="O183" s="585"/>
      <c r="P183" s="586"/>
      <c r="Q183" s="586"/>
      <c r="R183" s="587"/>
      <c r="S183" s="591"/>
      <c r="T183" s="593"/>
      <c r="U183" s="594"/>
      <c r="V183" s="597" t="str">
        <f>IF(②選手情報入力!N18="","",②選手情報入力!N18)</f>
        <v/>
      </c>
      <c r="W183" s="598"/>
      <c r="X183" s="583"/>
    </row>
    <row r="184" spans="1:25" ht="15" customHeight="1" thickBot="1">
      <c r="A184" s="384" t="s">
        <v>322</v>
      </c>
      <c r="B184" s="588"/>
      <c r="C184" s="589"/>
      <c r="D184" s="589"/>
      <c r="E184" s="590"/>
      <c r="F184" s="592"/>
      <c r="G184" s="595"/>
      <c r="H184" s="596"/>
      <c r="I184" s="599"/>
      <c r="J184" s="600"/>
      <c r="K184" s="584"/>
      <c r="L184" s="333"/>
      <c r="N184" s="384" t="s">
        <v>322</v>
      </c>
      <c r="O184" s="588"/>
      <c r="P184" s="589"/>
      <c r="Q184" s="589"/>
      <c r="R184" s="590"/>
      <c r="S184" s="592"/>
      <c r="T184" s="595"/>
      <c r="U184" s="596"/>
      <c r="V184" s="599"/>
      <c r="W184" s="600"/>
      <c r="X184" s="584"/>
    </row>
    <row r="185" spans="1:25" ht="15" thickBot="1">
      <c r="A185" s="341" t="s">
        <v>323</v>
      </c>
      <c r="B185" s="342" t="s">
        <v>324</v>
      </c>
      <c r="C185" s="343"/>
      <c r="D185" s="343"/>
      <c r="E185" s="343"/>
      <c r="F185" s="343"/>
      <c r="G185" s="343"/>
      <c r="H185" s="343"/>
      <c r="I185" s="343"/>
      <c r="J185" s="343"/>
      <c r="K185" s="344"/>
      <c r="L185" s="333"/>
      <c r="N185" s="341" t="s">
        <v>323</v>
      </c>
      <c r="O185" s="342" t="s">
        <v>324</v>
      </c>
      <c r="P185" s="343"/>
      <c r="Q185" s="343"/>
      <c r="R185" s="343"/>
      <c r="S185" s="343"/>
      <c r="T185" s="343"/>
      <c r="U185" s="343"/>
      <c r="V185" s="343"/>
      <c r="W185" s="343"/>
      <c r="X185" s="344"/>
    </row>
    <row r="186" spans="1:25">
      <c r="A186" s="345"/>
      <c r="B186" s="322"/>
      <c r="C186" s="322"/>
      <c r="D186" s="322"/>
      <c r="E186" s="322"/>
      <c r="F186" s="322"/>
      <c r="G186" s="322"/>
      <c r="H186" s="322"/>
      <c r="I186" s="322"/>
      <c r="J186" s="322"/>
      <c r="K186" s="323"/>
      <c r="L186" s="333"/>
      <c r="N186" s="345"/>
      <c r="O186" s="322"/>
      <c r="P186" s="322"/>
      <c r="Q186" s="322"/>
      <c r="R186" s="322"/>
      <c r="S186" s="322"/>
      <c r="T186" s="322"/>
      <c r="U186" s="322"/>
      <c r="V186" s="322"/>
      <c r="W186" s="322"/>
      <c r="X186" s="323"/>
    </row>
    <row r="187" spans="1:25" ht="14.25">
      <c r="A187" s="346" t="s">
        <v>296</v>
      </c>
      <c r="B187" s="322"/>
      <c r="C187" s="322"/>
      <c r="D187" s="322"/>
      <c r="E187" s="322"/>
      <c r="F187" s="322"/>
      <c r="G187" s="322"/>
      <c r="H187" s="322"/>
      <c r="I187" s="321"/>
      <c r="J187" s="324"/>
      <c r="K187" s="325" t="s">
        <v>325</v>
      </c>
      <c r="L187" s="347"/>
      <c r="M187" s="348"/>
      <c r="N187" s="346" t="s">
        <v>296</v>
      </c>
      <c r="O187" s="322"/>
      <c r="P187" s="322"/>
      <c r="Q187" s="322"/>
      <c r="R187" s="322"/>
      <c r="S187" s="322"/>
      <c r="T187" s="322"/>
      <c r="U187" s="322"/>
      <c r="V187" s="321"/>
      <c r="W187" s="324"/>
      <c r="X187" s="325" t="s">
        <v>325</v>
      </c>
    </row>
    <row r="188" spans="1:25" ht="14.25">
      <c r="A188" s="346" t="s">
        <v>297</v>
      </c>
      <c r="B188" s="322"/>
      <c r="C188" s="322"/>
      <c r="D188" s="322"/>
      <c r="E188" s="322"/>
      <c r="F188" s="322"/>
      <c r="G188" s="322"/>
      <c r="H188" s="322"/>
      <c r="I188" s="321"/>
      <c r="J188" s="324"/>
      <c r="K188" s="326" t="s">
        <v>326</v>
      </c>
      <c r="L188" s="347"/>
      <c r="M188" s="348"/>
      <c r="N188" s="346" t="s">
        <v>297</v>
      </c>
      <c r="O188" s="322"/>
      <c r="P188" s="322"/>
      <c r="Q188" s="322"/>
      <c r="R188" s="322"/>
      <c r="S188" s="322"/>
      <c r="T188" s="322"/>
      <c r="U188" s="322"/>
      <c r="V188" s="321"/>
      <c r="W188" s="324"/>
      <c r="X188" s="326" t="s">
        <v>326</v>
      </c>
    </row>
    <row r="189" spans="1:25" ht="14.25">
      <c r="A189" s="346" t="s">
        <v>298</v>
      </c>
      <c r="B189" s="322"/>
      <c r="C189" s="322"/>
      <c r="D189" s="322"/>
      <c r="E189" s="322"/>
      <c r="F189" s="322"/>
      <c r="G189" s="322"/>
      <c r="H189" s="322"/>
      <c r="I189" s="321"/>
      <c r="J189" s="324"/>
      <c r="K189" s="327" t="s">
        <v>327</v>
      </c>
      <c r="L189" s="347"/>
      <c r="M189" s="348"/>
      <c r="N189" s="346" t="s">
        <v>298</v>
      </c>
      <c r="O189" s="322"/>
      <c r="P189" s="322"/>
      <c r="Q189" s="322"/>
      <c r="R189" s="322"/>
      <c r="S189" s="322"/>
      <c r="T189" s="322"/>
      <c r="U189" s="322"/>
      <c r="V189" s="321"/>
      <c r="W189" s="324"/>
      <c r="X189" s="327" t="s">
        <v>327</v>
      </c>
    </row>
    <row r="190" spans="1:25" ht="14.25">
      <c r="A190" s="349"/>
      <c r="B190" s="350"/>
      <c r="C190" s="350"/>
      <c r="D190" s="350"/>
      <c r="E190" s="350"/>
      <c r="F190" s="350"/>
      <c r="G190" s="350"/>
      <c r="H190" s="350"/>
      <c r="I190" s="350"/>
      <c r="J190" s="351"/>
      <c r="K190" s="352"/>
      <c r="L190" s="347"/>
      <c r="M190" s="353"/>
      <c r="N190" s="349"/>
      <c r="O190" s="350"/>
      <c r="P190" s="350"/>
      <c r="Q190" s="350"/>
      <c r="R190" s="350"/>
      <c r="S190" s="350"/>
      <c r="T190" s="350"/>
      <c r="U190" s="350"/>
      <c r="V190" s="350"/>
      <c r="W190" s="351"/>
      <c r="X190" s="352"/>
    </row>
    <row r="191" spans="1:25" ht="8.25" customHeight="1">
      <c r="A191" s="354"/>
      <c r="B191" s="355"/>
      <c r="C191" s="355"/>
      <c r="D191" s="355"/>
      <c r="E191" s="355"/>
      <c r="F191" s="355"/>
      <c r="G191" s="355"/>
      <c r="H191" s="355"/>
      <c r="I191" s="355"/>
      <c r="J191" s="356"/>
      <c r="K191" s="357"/>
      <c r="L191" s="358"/>
      <c r="M191" s="359"/>
      <c r="N191" s="354"/>
      <c r="O191" s="355"/>
      <c r="P191" s="355"/>
      <c r="Q191" s="355"/>
      <c r="R191" s="355"/>
      <c r="S191" s="355"/>
      <c r="T191" s="355"/>
      <c r="U191" s="355"/>
      <c r="V191" s="355"/>
      <c r="W191" s="356"/>
      <c r="X191" s="357"/>
    </row>
    <row r="192" spans="1:25" ht="26.25">
      <c r="A192" s="633" t="s">
        <v>364</v>
      </c>
      <c r="B192" s="633"/>
      <c r="C192" s="633"/>
      <c r="D192" s="633"/>
      <c r="E192" s="633"/>
      <c r="F192" s="633"/>
      <c r="G192" s="633"/>
      <c r="H192" s="633"/>
      <c r="I192" s="633"/>
      <c r="J192" s="633"/>
      <c r="K192" s="633"/>
      <c r="L192" s="333">
        <v>5</v>
      </c>
      <c r="N192" s="633" t="s">
        <v>364</v>
      </c>
      <c r="O192" s="633"/>
      <c r="P192" s="633"/>
      <c r="Q192" s="633"/>
      <c r="R192" s="633"/>
      <c r="S192" s="633"/>
      <c r="T192" s="633"/>
      <c r="U192" s="633"/>
      <c r="V192" s="633"/>
      <c r="W192" s="633"/>
      <c r="X192" s="633"/>
      <c r="Y192" s="293">
        <v>6</v>
      </c>
    </row>
    <row r="193" spans="1:24" ht="14.25" thickBot="1">
      <c r="A193" s="295"/>
      <c r="C193" s="296"/>
      <c r="D193" s="296" t="s">
        <v>332</v>
      </c>
      <c r="J193" s="334" t="s">
        <v>273</v>
      </c>
      <c r="L193" s="333"/>
      <c r="N193" s="295"/>
      <c r="P193" s="296"/>
      <c r="Q193" s="296" t="s">
        <v>332</v>
      </c>
      <c r="W193" s="334" t="s">
        <v>273</v>
      </c>
    </row>
    <row r="194" spans="1:24" ht="19.899999999999999" customHeight="1" thickBot="1">
      <c r="A194" s="298"/>
      <c r="B194" s="634" t="s">
        <v>303</v>
      </c>
      <c r="C194" s="635"/>
      <c r="D194" s="636" t="str">
        <f>IF(②選手情報入力!I19="","",②選手情報入力!I19)</f>
        <v/>
      </c>
      <c r="E194" s="637"/>
      <c r="F194" s="637"/>
      <c r="G194" s="638"/>
      <c r="H194" s="362" t="s">
        <v>304</v>
      </c>
      <c r="I194" s="363"/>
      <c r="J194" s="364"/>
      <c r="K194" s="365"/>
      <c r="L194" s="333"/>
      <c r="N194" s="298"/>
      <c r="O194" s="634" t="s">
        <v>303</v>
      </c>
      <c r="P194" s="635"/>
      <c r="Q194" s="636" t="str">
        <f>IF(②選手情報入力!L19="","",②選手情報入力!L19)</f>
        <v/>
      </c>
      <c r="R194" s="637"/>
      <c r="S194" s="637"/>
      <c r="T194" s="638"/>
      <c r="U194" s="362" t="s">
        <v>304</v>
      </c>
      <c r="V194" s="363"/>
      <c r="W194" s="364"/>
      <c r="X194" s="365"/>
    </row>
    <row r="195" spans="1:24" ht="21" customHeight="1">
      <c r="A195" s="303" t="s">
        <v>306</v>
      </c>
      <c r="B195" s="645" t="str">
        <f>IF(②選手情報入力!$G$19="","",②選手情報入力!$G$19)</f>
        <v/>
      </c>
      <c r="C195" s="646"/>
      <c r="D195" s="639"/>
      <c r="E195" s="640"/>
      <c r="F195" s="640"/>
      <c r="G195" s="641"/>
      <c r="H195" s="649"/>
      <c r="I195" s="650"/>
      <c r="J195" s="650"/>
      <c r="K195" s="651"/>
      <c r="L195" s="333"/>
      <c r="N195" s="303" t="s">
        <v>306</v>
      </c>
      <c r="O195" s="645" t="str">
        <f>IF(②選手情報入力!$G$19="","",②選手情報入力!$G$19)</f>
        <v/>
      </c>
      <c r="P195" s="646"/>
      <c r="Q195" s="639"/>
      <c r="R195" s="640"/>
      <c r="S195" s="640"/>
      <c r="T195" s="641"/>
      <c r="U195" s="649"/>
      <c r="V195" s="650"/>
      <c r="W195" s="650"/>
      <c r="X195" s="651"/>
    </row>
    <row r="196" spans="1:24" ht="19.899999999999999" customHeight="1" thickBot="1">
      <c r="A196" s="306"/>
      <c r="B196" s="647"/>
      <c r="C196" s="648"/>
      <c r="D196" s="642"/>
      <c r="E196" s="643"/>
      <c r="F196" s="643"/>
      <c r="G196" s="644"/>
      <c r="H196" s="652"/>
      <c r="I196" s="653"/>
      <c r="J196" s="653"/>
      <c r="K196" s="654"/>
      <c r="L196" s="333"/>
      <c r="N196" s="306"/>
      <c r="O196" s="647"/>
      <c r="P196" s="648"/>
      <c r="Q196" s="642"/>
      <c r="R196" s="643"/>
      <c r="S196" s="643"/>
      <c r="T196" s="644"/>
      <c r="U196" s="652"/>
      <c r="V196" s="653"/>
      <c r="W196" s="653"/>
      <c r="X196" s="654"/>
    </row>
    <row r="197" spans="1:24" ht="14.25">
      <c r="A197" s="335" t="s">
        <v>6</v>
      </c>
      <c r="B197" s="336"/>
      <c r="C197" s="312" t="s">
        <v>294</v>
      </c>
      <c r="D197" s="658" t="str">
        <f>IF(②選手情報入力!$E$19="","",②選手情報入力!$E$19)</f>
        <v/>
      </c>
      <c r="E197" s="659"/>
      <c r="F197" s="659"/>
      <c r="G197" s="660"/>
      <c r="H197" s="652"/>
      <c r="I197" s="653"/>
      <c r="J197" s="653"/>
      <c r="K197" s="654"/>
      <c r="L197" s="333"/>
      <c r="N197" s="335" t="s">
        <v>6</v>
      </c>
      <c r="O197" s="336"/>
      <c r="P197" s="312" t="s">
        <v>294</v>
      </c>
      <c r="Q197" s="658" t="str">
        <f>IF(②選手情報入力!$E$19="","",②選手情報入力!$E$19)</f>
        <v/>
      </c>
      <c r="R197" s="659"/>
      <c r="S197" s="659"/>
      <c r="T197" s="660"/>
      <c r="U197" s="652"/>
      <c r="V197" s="653"/>
      <c r="W197" s="653"/>
      <c r="X197" s="654"/>
    </row>
    <row r="198" spans="1:24" ht="14.25" customHeight="1">
      <c r="A198" s="661" t="str">
        <f>IF(②選手情報入力!$C$19="","",②選手情報入力!$C$19)</f>
        <v/>
      </c>
      <c r="B198" s="662"/>
      <c r="C198" s="665" t="s">
        <v>311</v>
      </c>
      <c r="D198" s="667" t="str">
        <f>IF(②選手情報入力!$D$19="","",②選手情報入力!$D$19)</f>
        <v/>
      </c>
      <c r="E198" s="668"/>
      <c r="F198" s="668"/>
      <c r="G198" s="669"/>
      <c r="H198" s="652"/>
      <c r="I198" s="653"/>
      <c r="J198" s="653"/>
      <c r="K198" s="654"/>
      <c r="L198" s="333"/>
      <c r="N198" s="661" t="str">
        <f>IF(②選手情報入力!$C$19="","",②選手情報入力!$C$19)</f>
        <v/>
      </c>
      <c r="O198" s="662"/>
      <c r="P198" s="665" t="s">
        <v>311</v>
      </c>
      <c r="Q198" s="667" t="str">
        <f>IF(②選手情報入力!$D$19="","",②選手情報入力!$D$19)</f>
        <v/>
      </c>
      <c r="R198" s="668"/>
      <c r="S198" s="668"/>
      <c r="T198" s="669"/>
      <c r="U198" s="652"/>
      <c r="V198" s="653"/>
      <c r="W198" s="653"/>
      <c r="X198" s="654"/>
    </row>
    <row r="199" spans="1:24" ht="13.9" customHeight="1" thickBot="1">
      <c r="A199" s="663"/>
      <c r="B199" s="664"/>
      <c r="C199" s="666"/>
      <c r="D199" s="670"/>
      <c r="E199" s="671"/>
      <c r="F199" s="671"/>
      <c r="G199" s="672"/>
      <c r="H199" s="655"/>
      <c r="I199" s="656"/>
      <c r="J199" s="656"/>
      <c r="K199" s="657"/>
      <c r="L199" s="333"/>
      <c r="N199" s="663"/>
      <c r="O199" s="664"/>
      <c r="P199" s="666"/>
      <c r="Q199" s="670"/>
      <c r="R199" s="671"/>
      <c r="S199" s="671"/>
      <c r="T199" s="672"/>
      <c r="U199" s="655"/>
      <c r="V199" s="656"/>
      <c r="W199" s="656"/>
      <c r="X199" s="657"/>
    </row>
    <row r="200" spans="1:24" ht="20.45" customHeight="1" thickTop="1" thickBot="1">
      <c r="A200" s="601" t="s">
        <v>314</v>
      </c>
      <c r="B200" s="604" t="s">
        <v>315</v>
      </c>
      <c r="C200" s="605"/>
      <c r="D200" s="605"/>
      <c r="E200" s="606"/>
      <c r="F200" s="607" t="s">
        <v>316</v>
      </c>
      <c r="G200" s="608"/>
      <c r="H200" s="609" t="s">
        <v>333</v>
      </c>
      <c r="I200" s="610"/>
      <c r="J200" s="610"/>
      <c r="K200" s="611"/>
      <c r="L200" s="333"/>
      <c r="N200" s="601" t="s">
        <v>314</v>
      </c>
      <c r="O200" s="604" t="s">
        <v>315</v>
      </c>
      <c r="P200" s="605"/>
      <c r="Q200" s="605"/>
      <c r="R200" s="606"/>
      <c r="S200" s="607" t="s">
        <v>316</v>
      </c>
      <c r="T200" s="608"/>
      <c r="U200" s="609" t="s">
        <v>333</v>
      </c>
      <c r="V200" s="610"/>
      <c r="W200" s="610"/>
      <c r="X200" s="611"/>
    </row>
    <row r="201" spans="1:24" ht="13.15" customHeight="1">
      <c r="A201" s="602"/>
      <c r="B201" s="612"/>
      <c r="C201" s="613"/>
      <c r="D201" s="613"/>
      <c r="E201" s="614"/>
      <c r="F201" s="337" t="s">
        <v>318</v>
      </c>
      <c r="G201" s="312" t="s">
        <v>319</v>
      </c>
      <c r="H201" s="311"/>
      <c r="I201" s="312" t="s">
        <v>287</v>
      </c>
      <c r="J201" s="311"/>
      <c r="K201" s="338" t="s">
        <v>320</v>
      </c>
      <c r="L201" s="339"/>
      <c r="M201" s="340"/>
      <c r="N201" s="602"/>
      <c r="O201" s="612"/>
      <c r="P201" s="613"/>
      <c r="Q201" s="613"/>
      <c r="R201" s="614"/>
      <c r="S201" s="337" t="s">
        <v>318</v>
      </c>
      <c r="T201" s="312" t="s">
        <v>319</v>
      </c>
      <c r="U201" s="311"/>
      <c r="V201" s="312" t="s">
        <v>287</v>
      </c>
      <c r="W201" s="311"/>
      <c r="X201" s="338" t="s">
        <v>320</v>
      </c>
    </row>
    <row r="202" spans="1:24" ht="13.15" customHeight="1">
      <c r="A202" s="602"/>
      <c r="B202" s="615"/>
      <c r="C202" s="616"/>
      <c r="D202" s="616"/>
      <c r="E202" s="617"/>
      <c r="F202" s="621"/>
      <c r="G202" s="623"/>
      <c r="H202" s="624"/>
      <c r="I202" s="627" t="str">
        <f>IF(②選手情報入力!J19="","",②選手情報入力!J19)</f>
        <v/>
      </c>
      <c r="J202" s="628"/>
      <c r="K202" s="631"/>
      <c r="L202" s="333"/>
      <c r="N202" s="602"/>
      <c r="O202" s="615"/>
      <c r="P202" s="616"/>
      <c r="Q202" s="616"/>
      <c r="R202" s="617"/>
      <c r="S202" s="621"/>
      <c r="T202" s="623"/>
      <c r="U202" s="624"/>
      <c r="V202" s="627" t="str">
        <f>IF(②選手情報入力!M19="","",②選手情報入力!M19)</f>
        <v/>
      </c>
      <c r="W202" s="628"/>
      <c r="X202" s="631"/>
    </row>
    <row r="203" spans="1:24" ht="13.15" customHeight="1">
      <c r="A203" s="603"/>
      <c r="B203" s="618"/>
      <c r="C203" s="619"/>
      <c r="D203" s="619"/>
      <c r="E203" s="620"/>
      <c r="F203" s="622"/>
      <c r="G203" s="625"/>
      <c r="H203" s="626"/>
      <c r="I203" s="629"/>
      <c r="J203" s="630"/>
      <c r="K203" s="632"/>
      <c r="L203" s="333"/>
      <c r="N203" s="603"/>
      <c r="O203" s="618"/>
      <c r="P203" s="619"/>
      <c r="Q203" s="619"/>
      <c r="R203" s="620"/>
      <c r="S203" s="622"/>
      <c r="T203" s="625"/>
      <c r="U203" s="626"/>
      <c r="V203" s="629"/>
      <c r="W203" s="630"/>
      <c r="X203" s="632"/>
    </row>
    <row r="204" spans="1:24" ht="14.45" customHeight="1">
      <c r="A204" s="383" t="s">
        <v>321</v>
      </c>
      <c r="B204" s="585"/>
      <c r="C204" s="586"/>
      <c r="D204" s="586"/>
      <c r="E204" s="587"/>
      <c r="F204" s="591"/>
      <c r="G204" s="593"/>
      <c r="H204" s="594"/>
      <c r="I204" s="597" t="str">
        <f>IF(②選手情報入力!K19="","",②選手情報入力!K19)</f>
        <v/>
      </c>
      <c r="J204" s="598"/>
      <c r="K204" s="583"/>
      <c r="L204" s="333"/>
      <c r="N204" s="383" t="s">
        <v>321</v>
      </c>
      <c r="O204" s="585"/>
      <c r="P204" s="586"/>
      <c r="Q204" s="586"/>
      <c r="R204" s="587"/>
      <c r="S204" s="591"/>
      <c r="T204" s="593"/>
      <c r="U204" s="594"/>
      <c r="V204" s="597" t="str">
        <f>IF(②選手情報入力!N19="","",②選手情報入力!N19)</f>
        <v/>
      </c>
      <c r="W204" s="598"/>
      <c r="X204" s="583"/>
    </row>
    <row r="205" spans="1:24" ht="15" customHeight="1" thickBot="1">
      <c r="A205" s="384" t="s">
        <v>322</v>
      </c>
      <c r="B205" s="588"/>
      <c r="C205" s="589"/>
      <c r="D205" s="589"/>
      <c r="E205" s="590"/>
      <c r="F205" s="592"/>
      <c r="G205" s="595"/>
      <c r="H205" s="596"/>
      <c r="I205" s="599"/>
      <c r="J205" s="600"/>
      <c r="K205" s="584"/>
      <c r="L205" s="333"/>
      <c r="N205" s="384" t="s">
        <v>322</v>
      </c>
      <c r="O205" s="588"/>
      <c r="P205" s="589"/>
      <c r="Q205" s="589"/>
      <c r="R205" s="590"/>
      <c r="S205" s="592"/>
      <c r="T205" s="595"/>
      <c r="U205" s="596"/>
      <c r="V205" s="599"/>
      <c r="W205" s="600"/>
      <c r="X205" s="584"/>
    </row>
    <row r="206" spans="1:24" ht="15" thickBot="1">
      <c r="A206" s="341" t="s">
        <v>323</v>
      </c>
      <c r="B206" s="342" t="s">
        <v>324</v>
      </c>
      <c r="C206" s="343"/>
      <c r="D206" s="343"/>
      <c r="E206" s="343"/>
      <c r="F206" s="343"/>
      <c r="G206" s="343"/>
      <c r="H206" s="343"/>
      <c r="I206" s="343"/>
      <c r="J206" s="343"/>
      <c r="K206" s="344"/>
      <c r="L206" s="333"/>
      <c r="N206" s="341" t="s">
        <v>323</v>
      </c>
      <c r="O206" s="342" t="s">
        <v>324</v>
      </c>
      <c r="P206" s="343"/>
      <c r="Q206" s="343"/>
      <c r="R206" s="343"/>
      <c r="S206" s="343"/>
      <c r="T206" s="343"/>
      <c r="U206" s="343"/>
      <c r="V206" s="343"/>
      <c r="W206" s="343"/>
      <c r="X206" s="344"/>
    </row>
    <row r="207" spans="1:24">
      <c r="A207" s="345"/>
      <c r="B207" s="322"/>
      <c r="C207" s="322"/>
      <c r="D207" s="322"/>
      <c r="E207" s="322"/>
      <c r="F207" s="322"/>
      <c r="G207" s="322"/>
      <c r="H207" s="322"/>
      <c r="I207" s="322"/>
      <c r="J207" s="322"/>
      <c r="K207" s="323"/>
      <c r="L207" s="333"/>
      <c r="N207" s="345"/>
      <c r="O207" s="322"/>
      <c r="P207" s="322"/>
      <c r="Q207" s="322"/>
      <c r="R207" s="322"/>
      <c r="S207" s="322"/>
      <c r="T207" s="322"/>
      <c r="U207" s="322"/>
      <c r="V207" s="322"/>
      <c r="W207" s="322"/>
      <c r="X207" s="323"/>
    </row>
    <row r="208" spans="1:24" ht="14.25">
      <c r="A208" s="346" t="s">
        <v>296</v>
      </c>
      <c r="B208" s="322"/>
      <c r="C208" s="322"/>
      <c r="D208" s="322"/>
      <c r="E208" s="322"/>
      <c r="F208" s="322"/>
      <c r="G208" s="322"/>
      <c r="H208" s="322"/>
      <c r="I208" s="321"/>
      <c r="J208" s="324"/>
      <c r="K208" s="325" t="s">
        <v>325</v>
      </c>
      <c r="L208" s="347"/>
      <c r="M208" s="348"/>
      <c r="N208" s="346" t="s">
        <v>296</v>
      </c>
      <c r="O208" s="322"/>
      <c r="P208" s="322"/>
      <c r="Q208" s="322"/>
      <c r="R208" s="322"/>
      <c r="S208" s="322"/>
      <c r="T208" s="322"/>
      <c r="U208" s="322"/>
      <c r="V208" s="321"/>
      <c r="W208" s="324"/>
      <c r="X208" s="325" t="s">
        <v>325</v>
      </c>
    </row>
    <row r="209" spans="1:25" ht="14.25">
      <c r="A209" s="346" t="s">
        <v>297</v>
      </c>
      <c r="B209" s="322"/>
      <c r="C209" s="322"/>
      <c r="D209" s="322"/>
      <c r="E209" s="322"/>
      <c r="F209" s="322"/>
      <c r="G209" s="322"/>
      <c r="H209" s="322"/>
      <c r="I209" s="321"/>
      <c r="J209" s="324"/>
      <c r="K209" s="326" t="s">
        <v>326</v>
      </c>
      <c r="L209" s="347"/>
      <c r="M209" s="348"/>
      <c r="N209" s="346" t="s">
        <v>297</v>
      </c>
      <c r="O209" s="322"/>
      <c r="P209" s="322"/>
      <c r="Q209" s="322"/>
      <c r="R209" s="322"/>
      <c r="S209" s="322"/>
      <c r="T209" s="322"/>
      <c r="U209" s="322"/>
      <c r="V209" s="321"/>
      <c r="W209" s="324"/>
      <c r="X209" s="326" t="s">
        <v>326</v>
      </c>
    </row>
    <row r="210" spans="1:25" ht="14.25">
      <c r="A210" s="346" t="s">
        <v>298</v>
      </c>
      <c r="B210" s="322"/>
      <c r="C210" s="322"/>
      <c r="D210" s="322"/>
      <c r="E210" s="322"/>
      <c r="F210" s="322"/>
      <c r="G210" s="322"/>
      <c r="H210" s="322"/>
      <c r="I210" s="321"/>
      <c r="J210" s="324"/>
      <c r="K210" s="327" t="s">
        <v>327</v>
      </c>
      <c r="L210" s="347"/>
      <c r="M210" s="348"/>
      <c r="N210" s="346" t="s">
        <v>298</v>
      </c>
      <c r="O210" s="322"/>
      <c r="P210" s="322"/>
      <c r="Q210" s="322"/>
      <c r="R210" s="322"/>
      <c r="S210" s="322"/>
      <c r="T210" s="322"/>
      <c r="U210" s="322"/>
      <c r="V210" s="321"/>
      <c r="W210" s="324"/>
      <c r="X210" s="327" t="s">
        <v>327</v>
      </c>
    </row>
    <row r="211" spans="1:25" ht="45" customHeight="1">
      <c r="A211" s="349"/>
      <c r="B211" s="350"/>
      <c r="C211" s="350"/>
      <c r="D211" s="350"/>
      <c r="E211" s="350"/>
      <c r="F211" s="350"/>
      <c r="G211" s="350"/>
      <c r="H211" s="350"/>
      <c r="I211" s="350"/>
      <c r="J211" s="351"/>
      <c r="K211" s="352"/>
      <c r="L211" s="347"/>
      <c r="M211" s="353"/>
      <c r="N211" s="349"/>
      <c r="O211" s="350"/>
      <c r="P211" s="350"/>
      <c r="Q211" s="350"/>
      <c r="R211" s="350"/>
      <c r="S211" s="350"/>
      <c r="T211" s="350"/>
      <c r="U211" s="350"/>
      <c r="V211" s="350"/>
      <c r="W211" s="351"/>
      <c r="X211" s="352"/>
    </row>
    <row r="212" spans="1:25" ht="71.25" customHeight="1">
      <c r="A212" s="354"/>
      <c r="B212" s="355"/>
      <c r="C212" s="355"/>
      <c r="D212" s="355"/>
      <c r="E212" s="355"/>
      <c r="F212" s="355"/>
      <c r="G212" s="355"/>
      <c r="H212" s="355"/>
      <c r="I212" s="355"/>
      <c r="J212" s="356"/>
      <c r="K212" s="357"/>
      <c r="L212" s="358"/>
      <c r="M212" s="359"/>
      <c r="N212" s="354"/>
      <c r="O212" s="355"/>
      <c r="P212" s="355"/>
      <c r="Q212" s="355"/>
      <c r="R212" s="355"/>
      <c r="S212" s="355"/>
      <c r="T212" s="355"/>
      <c r="U212" s="355"/>
      <c r="V212" s="355"/>
      <c r="W212" s="356"/>
      <c r="X212" s="357"/>
      <c r="Y212" s="360"/>
    </row>
    <row r="213" spans="1:25" ht="26.25">
      <c r="A213" s="633" t="s">
        <v>364</v>
      </c>
      <c r="B213" s="633"/>
      <c r="C213" s="633"/>
      <c r="D213" s="633"/>
      <c r="E213" s="633"/>
      <c r="F213" s="633"/>
      <c r="G213" s="633"/>
      <c r="H213" s="633"/>
      <c r="I213" s="633"/>
      <c r="J213" s="633"/>
      <c r="K213" s="633"/>
      <c r="L213" s="333">
        <v>7</v>
      </c>
      <c r="N213" s="633" t="s">
        <v>364</v>
      </c>
      <c r="O213" s="633"/>
      <c r="P213" s="633"/>
      <c r="Q213" s="633"/>
      <c r="R213" s="633"/>
      <c r="S213" s="633"/>
      <c r="T213" s="633"/>
      <c r="U213" s="633"/>
      <c r="V213" s="633"/>
      <c r="W213" s="633"/>
      <c r="X213" s="633"/>
      <c r="Y213" s="293">
        <v>8</v>
      </c>
    </row>
    <row r="214" spans="1:25" ht="14.25" thickBot="1">
      <c r="A214" s="295"/>
      <c r="C214" s="296"/>
      <c r="D214" s="296" t="s">
        <v>332</v>
      </c>
      <c r="J214" s="334" t="s">
        <v>273</v>
      </c>
      <c r="L214" s="333"/>
      <c r="N214" s="295"/>
      <c r="P214" s="296"/>
      <c r="Q214" s="296" t="s">
        <v>332</v>
      </c>
      <c r="W214" s="334" t="s">
        <v>273</v>
      </c>
    </row>
    <row r="215" spans="1:25" ht="19.899999999999999" customHeight="1" thickBot="1">
      <c r="A215" s="298"/>
      <c r="B215" s="634" t="s">
        <v>303</v>
      </c>
      <c r="C215" s="635"/>
      <c r="D215" s="636" t="str">
        <f>IF(②選手情報入力!I20="","",②選手情報入力!I20)</f>
        <v/>
      </c>
      <c r="E215" s="637"/>
      <c r="F215" s="637"/>
      <c r="G215" s="638"/>
      <c r="H215" s="362" t="s">
        <v>304</v>
      </c>
      <c r="I215" s="363"/>
      <c r="J215" s="364"/>
      <c r="K215" s="365"/>
      <c r="L215" s="333"/>
      <c r="N215" s="298"/>
      <c r="O215" s="634" t="s">
        <v>303</v>
      </c>
      <c r="P215" s="635"/>
      <c r="Q215" s="636" t="str">
        <f>IF(②選手情報入力!L20="","",②選手情報入力!L20)</f>
        <v/>
      </c>
      <c r="R215" s="637"/>
      <c r="S215" s="637"/>
      <c r="T215" s="638"/>
      <c r="U215" s="362" t="s">
        <v>304</v>
      </c>
      <c r="V215" s="363"/>
      <c r="W215" s="364"/>
      <c r="X215" s="365"/>
    </row>
    <row r="216" spans="1:25" ht="21" customHeight="1">
      <c r="A216" s="303" t="s">
        <v>306</v>
      </c>
      <c r="B216" s="645" t="str">
        <f>IF(②選手情報入力!$G$20="","",②選手情報入力!$G$20)</f>
        <v/>
      </c>
      <c r="C216" s="646"/>
      <c r="D216" s="639"/>
      <c r="E216" s="640"/>
      <c r="F216" s="640"/>
      <c r="G216" s="641"/>
      <c r="H216" s="649"/>
      <c r="I216" s="650"/>
      <c r="J216" s="650"/>
      <c r="K216" s="651"/>
      <c r="L216" s="333"/>
      <c r="N216" s="303" t="s">
        <v>306</v>
      </c>
      <c r="O216" s="645" t="str">
        <f>IF(②選手情報入力!$G$20="","",②選手情報入力!$G$20)</f>
        <v/>
      </c>
      <c r="P216" s="646"/>
      <c r="Q216" s="639"/>
      <c r="R216" s="640"/>
      <c r="S216" s="640"/>
      <c r="T216" s="641"/>
      <c r="U216" s="649"/>
      <c r="V216" s="650"/>
      <c r="W216" s="650"/>
      <c r="X216" s="651"/>
    </row>
    <row r="217" spans="1:25" ht="19.899999999999999" customHeight="1" thickBot="1">
      <c r="A217" s="306"/>
      <c r="B217" s="647"/>
      <c r="C217" s="648"/>
      <c r="D217" s="642"/>
      <c r="E217" s="643"/>
      <c r="F217" s="643"/>
      <c r="G217" s="644"/>
      <c r="H217" s="652"/>
      <c r="I217" s="653"/>
      <c r="J217" s="653"/>
      <c r="K217" s="654"/>
      <c r="L217" s="333"/>
      <c r="N217" s="306"/>
      <c r="O217" s="647"/>
      <c r="P217" s="648"/>
      <c r="Q217" s="642"/>
      <c r="R217" s="643"/>
      <c r="S217" s="643"/>
      <c r="T217" s="644"/>
      <c r="U217" s="652"/>
      <c r="V217" s="653"/>
      <c r="W217" s="653"/>
      <c r="X217" s="654"/>
    </row>
    <row r="218" spans="1:25" ht="14.25">
      <c r="A218" s="335" t="s">
        <v>6</v>
      </c>
      <c r="B218" s="336"/>
      <c r="C218" s="312" t="s">
        <v>294</v>
      </c>
      <c r="D218" s="658" t="str">
        <f>IF(②選手情報入力!$E$20="","",②選手情報入力!$E$20)</f>
        <v/>
      </c>
      <c r="E218" s="659"/>
      <c r="F218" s="659"/>
      <c r="G218" s="660"/>
      <c r="H218" s="652"/>
      <c r="I218" s="653"/>
      <c r="J218" s="653"/>
      <c r="K218" s="654"/>
      <c r="L218" s="333"/>
      <c r="N218" s="335" t="s">
        <v>6</v>
      </c>
      <c r="O218" s="336"/>
      <c r="P218" s="312" t="s">
        <v>294</v>
      </c>
      <c r="Q218" s="658" t="str">
        <f>IF(②選手情報入力!$E$20="","",②選手情報入力!$E$20)</f>
        <v/>
      </c>
      <c r="R218" s="659"/>
      <c r="S218" s="659"/>
      <c r="T218" s="660"/>
      <c r="U218" s="652"/>
      <c r="V218" s="653"/>
      <c r="W218" s="653"/>
      <c r="X218" s="654"/>
    </row>
    <row r="219" spans="1:25" ht="14.25" customHeight="1">
      <c r="A219" s="661" t="str">
        <f>IF(②選手情報入力!$C$20="","",②選手情報入力!$C$20)</f>
        <v/>
      </c>
      <c r="B219" s="662"/>
      <c r="C219" s="665" t="s">
        <v>311</v>
      </c>
      <c r="D219" s="667" t="str">
        <f>IF(②選手情報入力!$D$20="","",②選手情報入力!$D$20)</f>
        <v/>
      </c>
      <c r="E219" s="668"/>
      <c r="F219" s="668"/>
      <c r="G219" s="669"/>
      <c r="H219" s="652"/>
      <c r="I219" s="653"/>
      <c r="J219" s="653"/>
      <c r="K219" s="654"/>
      <c r="L219" s="333"/>
      <c r="N219" s="661" t="str">
        <f>IF(②選手情報入力!$C$20="","",②選手情報入力!$C$20)</f>
        <v/>
      </c>
      <c r="O219" s="662"/>
      <c r="P219" s="665" t="s">
        <v>311</v>
      </c>
      <c r="Q219" s="667" t="str">
        <f>IF(②選手情報入力!$D$20="","",②選手情報入力!$D$20)</f>
        <v/>
      </c>
      <c r="R219" s="668"/>
      <c r="S219" s="668"/>
      <c r="T219" s="669"/>
      <c r="U219" s="652"/>
      <c r="V219" s="653"/>
      <c r="W219" s="653"/>
      <c r="X219" s="654"/>
    </row>
    <row r="220" spans="1:25" ht="13.9" customHeight="1" thickBot="1">
      <c r="A220" s="663"/>
      <c r="B220" s="664"/>
      <c r="C220" s="666"/>
      <c r="D220" s="670"/>
      <c r="E220" s="671"/>
      <c r="F220" s="671"/>
      <c r="G220" s="672"/>
      <c r="H220" s="655"/>
      <c r="I220" s="656"/>
      <c r="J220" s="656"/>
      <c r="K220" s="657"/>
      <c r="L220" s="333"/>
      <c r="N220" s="663"/>
      <c r="O220" s="664"/>
      <c r="P220" s="666"/>
      <c r="Q220" s="670"/>
      <c r="R220" s="671"/>
      <c r="S220" s="671"/>
      <c r="T220" s="672"/>
      <c r="U220" s="655"/>
      <c r="V220" s="656"/>
      <c r="W220" s="656"/>
      <c r="X220" s="657"/>
    </row>
    <row r="221" spans="1:25" ht="20.45" customHeight="1" thickTop="1" thickBot="1">
      <c r="A221" s="601" t="s">
        <v>314</v>
      </c>
      <c r="B221" s="604" t="s">
        <v>315</v>
      </c>
      <c r="C221" s="605"/>
      <c r="D221" s="605"/>
      <c r="E221" s="606"/>
      <c r="F221" s="607" t="s">
        <v>316</v>
      </c>
      <c r="G221" s="608"/>
      <c r="H221" s="609" t="s">
        <v>333</v>
      </c>
      <c r="I221" s="610"/>
      <c r="J221" s="610"/>
      <c r="K221" s="611"/>
      <c r="L221" s="333"/>
      <c r="N221" s="601" t="s">
        <v>314</v>
      </c>
      <c r="O221" s="604" t="s">
        <v>315</v>
      </c>
      <c r="P221" s="605"/>
      <c r="Q221" s="605"/>
      <c r="R221" s="606"/>
      <c r="S221" s="607" t="s">
        <v>316</v>
      </c>
      <c r="T221" s="608"/>
      <c r="U221" s="609" t="s">
        <v>333</v>
      </c>
      <c r="V221" s="610"/>
      <c r="W221" s="610"/>
      <c r="X221" s="611"/>
    </row>
    <row r="222" spans="1:25" ht="13.15" customHeight="1">
      <c r="A222" s="602"/>
      <c r="B222" s="612"/>
      <c r="C222" s="613"/>
      <c r="D222" s="613"/>
      <c r="E222" s="614"/>
      <c r="F222" s="337" t="s">
        <v>318</v>
      </c>
      <c r="G222" s="312" t="s">
        <v>319</v>
      </c>
      <c r="H222" s="311"/>
      <c r="I222" s="312" t="s">
        <v>287</v>
      </c>
      <c r="J222" s="311"/>
      <c r="K222" s="338" t="s">
        <v>320</v>
      </c>
      <c r="L222" s="339"/>
      <c r="M222" s="340"/>
      <c r="N222" s="602"/>
      <c r="O222" s="612"/>
      <c r="P222" s="613"/>
      <c r="Q222" s="613"/>
      <c r="R222" s="614"/>
      <c r="S222" s="337" t="s">
        <v>318</v>
      </c>
      <c r="T222" s="312" t="s">
        <v>319</v>
      </c>
      <c r="U222" s="311"/>
      <c r="V222" s="312" t="s">
        <v>287</v>
      </c>
      <c r="W222" s="311"/>
      <c r="X222" s="338" t="s">
        <v>320</v>
      </c>
    </row>
    <row r="223" spans="1:25" ht="13.15" customHeight="1">
      <c r="A223" s="602"/>
      <c r="B223" s="615"/>
      <c r="C223" s="616"/>
      <c r="D223" s="616"/>
      <c r="E223" s="617"/>
      <c r="F223" s="621"/>
      <c r="G223" s="623"/>
      <c r="H223" s="624"/>
      <c r="I223" s="627" t="str">
        <f>IF(②選手情報入力!J20="","",②選手情報入力!J20)</f>
        <v/>
      </c>
      <c r="J223" s="628"/>
      <c r="K223" s="631"/>
      <c r="L223" s="333"/>
      <c r="N223" s="602"/>
      <c r="O223" s="615"/>
      <c r="P223" s="616"/>
      <c r="Q223" s="616"/>
      <c r="R223" s="617"/>
      <c r="S223" s="621"/>
      <c r="T223" s="623"/>
      <c r="U223" s="624"/>
      <c r="V223" s="627" t="str">
        <f>IF(②選手情報入力!M20="","",②選手情報入力!M20)</f>
        <v/>
      </c>
      <c r="W223" s="628"/>
      <c r="X223" s="631"/>
    </row>
    <row r="224" spans="1:25" ht="13.15" customHeight="1">
      <c r="A224" s="603"/>
      <c r="B224" s="618"/>
      <c r="C224" s="619"/>
      <c r="D224" s="619"/>
      <c r="E224" s="620"/>
      <c r="F224" s="622"/>
      <c r="G224" s="625"/>
      <c r="H224" s="626"/>
      <c r="I224" s="629"/>
      <c r="J224" s="630"/>
      <c r="K224" s="632"/>
      <c r="L224" s="333"/>
      <c r="N224" s="603"/>
      <c r="O224" s="618"/>
      <c r="P224" s="619"/>
      <c r="Q224" s="619"/>
      <c r="R224" s="620"/>
      <c r="S224" s="622"/>
      <c r="T224" s="625"/>
      <c r="U224" s="626"/>
      <c r="V224" s="629"/>
      <c r="W224" s="630"/>
      <c r="X224" s="632"/>
    </row>
    <row r="225" spans="1:25" ht="14.45" customHeight="1">
      <c r="A225" s="383" t="s">
        <v>321</v>
      </c>
      <c r="B225" s="585"/>
      <c r="C225" s="586"/>
      <c r="D225" s="586"/>
      <c r="E225" s="587"/>
      <c r="F225" s="591"/>
      <c r="G225" s="593"/>
      <c r="H225" s="594"/>
      <c r="I225" s="597" t="str">
        <f>IF(②選手情報入力!K20="","",②選手情報入力!K20)</f>
        <v/>
      </c>
      <c r="J225" s="598"/>
      <c r="K225" s="583"/>
      <c r="L225" s="333"/>
      <c r="N225" s="383" t="s">
        <v>321</v>
      </c>
      <c r="O225" s="585"/>
      <c r="P225" s="586"/>
      <c r="Q225" s="586"/>
      <c r="R225" s="587"/>
      <c r="S225" s="591"/>
      <c r="T225" s="593"/>
      <c r="U225" s="594"/>
      <c r="V225" s="597" t="str">
        <f>IF(②選手情報入力!N20="","",②選手情報入力!N20)</f>
        <v/>
      </c>
      <c r="W225" s="598"/>
      <c r="X225" s="583"/>
    </row>
    <row r="226" spans="1:25" ht="15" customHeight="1" thickBot="1">
      <c r="A226" s="384" t="s">
        <v>322</v>
      </c>
      <c r="B226" s="588"/>
      <c r="C226" s="589"/>
      <c r="D226" s="589"/>
      <c r="E226" s="590"/>
      <c r="F226" s="592"/>
      <c r="G226" s="595"/>
      <c r="H226" s="596"/>
      <c r="I226" s="599"/>
      <c r="J226" s="600"/>
      <c r="K226" s="584"/>
      <c r="L226" s="333"/>
      <c r="N226" s="384" t="s">
        <v>322</v>
      </c>
      <c r="O226" s="588"/>
      <c r="P226" s="589"/>
      <c r="Q226" s="589"/>
      <c r="R226" s="590"/>
      <c r="S226" s="592"/>
      <c r="T226" s="595"/>
      <c r="U226" s="596"/>
      <c r="V226" s="599"/>
      <c r="W226" s="600"/>
      <c r="X226" s="584"/>
    </row>
    <row r="227" spans="1:25" ht="15" thickBot="1">
      <c r="A227" s="341" t="s">
        <v>323</v>
      </c>
      <c r="B227" s="342" t="s">
        <v>324</v>
      </c>
      <c r="C227" s="343"/>
      <c r="D227" s="343"/>
      <c r="E227" s="343"/>
      <c r="F227" s="343"/>
      <c r="G227" s="343"/>
      <c r="H227" s="343"/>
      <c r="I227" s="343"/>
      <c r="J227" s="343"/>
      <c r="K227" s="344"/>
      <c r="L227" s="333"/>
      <c r="N227" s="341" t="s">
        <v>323</v>
      </c>
      <c r="O227" s="342" t="s">
        <v>324</v>
      </c>
      <c r="P227" s="343"/>
      <c r="Q227" s="343"/>
      <c r="R227" s="343"/>
      <c r="S227" s="343"/>
      <c r="T227" s="343"/>
      <c r="U227" s="343"/>
      <c r="V227" s="343"/>
      <c r="W227" s="343"/>
      <c r="X227" s="344"/>
    </row>
    <row r="228" spans="1:25">
      <c r="A228" s="345"/>
      <c r="B228" s="322"/>
      <c r="C228" s="322"/>
      <c r="D228" s="322"/>
      <c r="E228" s="322"/>
      <c r="F228" s="322"/>
      <c r="G228" s="322"/>
      <c r="H228" s="322"/>
      <c r="I228" s="322"/>
      <c r="J228" s="322"/>
      <c r="K228" s="323"/>
      <c r="L228" s="333"/>
      <c r="N228" s="345"/>
      <c r="O228" s="322"/>
      <c r="P228" s="322"/>
      <c r="Q228" s="322"/>
      <c r="R228" s="322"/>
      <c r="S228" s="322"/>
      <c r="T228" s="322"/>
      <c r="U228" s="322"/>
      <c r="V228" s="322"/>
      <c r="W228" s="322"/>
      <c r="X228" s="323"/>
    </row>
    <row r="229" spans="1:25" ht="14.25">
      <c r="A229" s="346" t="s">
        <v>296</v>
      </c>
      <c r="B229" s="322"/>
      <c r="C229" s="322"/>
      <c r="D229" s="322"/>
      <c r="E229" s="322"/>
      <c r="F229" s="322"/>
      <c r="G229" s="322"/>
      <c r="H229" s="322"/>
      <c r="I229" s="321"/>
      <c r="J229" s="324"/>
      <c r="K229" s="325" t="s">
        <v>325</v>
      </c>
      <c r="L229" s="347"/>
      <c r="M229" s="348"/>
      <c r="N229" s="346" t="s">
        <v>296</v>
      </c>
      <c r="O229" s="322"/>
      <c r="P229" s="322"/>
      <c r="Q229" s="322"/>
      <c r="R229" s="322"/>
      <c r="S229" s="322"/>
      <c r="T229" s="322"/>
      <c r="U229" s="322"/>
      <c r="V229" s="321"/>
      <c r="W229" s="324"/>
      <c r="X229" s="325" t="s">
        <v>325</v>
      </c>
    </row>
    <row r="230" spans="1:25" ht="14.25">
      <c r="A230" s="346" t="s">
        <v>297</v>
      </c>
      <c r="B230" s="322"/>
      <c r="C230" s="322"/>
      <c r="D230" s="322"/>
      <c r="E230" s="322"/>
      <c r="F230" s="322"/>
      <c r="G230" s="322"/>
      <c r="H230" s="322"/>
      <c r="I230" s="321"/>
      <c r="J230" s="324"/>
      <c r="K230" s="326" t="s">
        <v>326</v>
      </c>
      <c r="L230" s="347"/>
      <c r="M230" s="348"/>
      <c r="N230" s="346" t="s">
        <v>297</v>
      </c>
      <c r="O230" s="322"/>
      <c r="P230" s="322"/>
      <c r="Q230" s="322"/>
      <c r="R230" s="322"/>
      <c r="S230" s="322"/>
      <c r="T230" s="322"/>
      <c r="U230" s="322"/>
      <c r="V230" s="321"/>
      <c r="W230" s="324"/>
      <c r="X230" s="326" t="s">
        <v>326</v>
      </c>
    </row>
    <row r="231" spans="1:25" ht="14.25">
      <c r="A231" s="346" t="s">
        <v>298</v>
      </c>
      <c r="B231" s="322"/>
      <c r="C231" s="322"/>
      <c r="D231" s="322"/>
      <c r="E231" s="322"/>
      <c r="F231" s="322"/>
      <c r="G231" s="322"/>
      <c r="H231" s="322"/>
      <c r="I231" s="321"/>
      <c r="J231" s="324"/>
      <c r="K231" s="327" t="s">
        <v>327</v>
      </c>
      <c r="L231" s="347"/>
      <c r="M231" s="348"/>
      <c r="N231" s="346" t="s">
        <v>298</v>
      </c>
      <c r="O231" s="322"/>
      <c r="P231" s="322"/>
      <c r="Q231" s="322"/>
      <c r="R231" s="322"/>
      <c r="S231" s="322"/>
      <c r="T231" s="322"/>
      <c r="U231" s="322"/>
      <c r="V231" s="321"/>
      <c r="W231" s="324"/>
      <c r="X231" s="327" t="s">
        <v>327</v>
      </c>
    </row>
    <row r="232" spans="1:25" ht="45.75" customHeight="1">
      <c r="A232" s="349"/>
      <c r="B232" s="350"/>
      <c r="C232" s="350"/>
      <c r="D232" s="350"/>
      <c r="E232" s="350"/>
      <c r="F232" s="350"/>
      <c r="G232" s="350"/>
      <c r="H232" s="350"/>
      <c r="I232" s="350"/>
      <c r="J232" s="351"/>
      <c r="K232" s="352"/>
      <c r="L232" s="347"/>
      <c r="M232" s="353"/>
      <c r="N232" s="349"/>
      <c r="O232" s="350"/>
      <c r="P232" s="350"/>
      <c r="Q232" s="350"/>
      <c r="R232" s="350"/>
      <c r="S232" s="350"/>
      <c r="T232" s="350"/>
      <c r="U232" s="350"/>
      <c r="V232" s="350"/>
      <c r="W232" s="351"/>
      <c r="X232" s="352"/>
    </row>
    <row r="233" spans="1:25" ht="45" customHeight="1">
      <c r="A233" s="354"/>
      <c r="B233" s="355"/>
      <c r="C233" s="355"/>
      <c r="D233" s="355"/>
      <c r="E233" s="355"/>
      <c r="F233" s="355"/>
      <c r="G233" s="355"/>
      <c r="H233" s="355"/>
      <c r="I233" s="355"/>
      <c r="J233" s="356"/>
      <c r="K233" s="357"/>
      <c r="L233" s="358"/>
      <c r="M233" s="359"/>
      <c r="N233" s="354"/>
      <c r="O233" s="355"/>
      <c r="P233" s="355"/>
      <c r="Q233" s="355"/>
      <c r="R233" s="355"/>
      <c r="S233" s="355"/>
      <c r="T233" s="355"/>
      <c r="U233" s="355"/>
      <c r="V233" s="355"/>
      <c r="W233" s="356"/>
      <c r="X233" s="357"/>
      <c r="Y233" s="360"/>
    </row>
    <row r="234" spans="1:25" ht="26.25">
      <c r="A234" s="633" t="s">
        <v>364</v>
      </c>
      <c r="B234" s="633"/>
      <c r="C234" s="633"/>
      <c r="D234" s="633"/>
      <c r="E234" s="633"/>
      <c r="F234" s="633"/>
      <c r="G234" s="633"/>
      <c r="H234" s="633"/>
      <c r="I234" s="633"/>
      <c r="J234" s="633"/>
      <c r="K234" s="633"/>
      <c r="L234" s="333">
        <v>9</v>
      </c>
      <c r="N234" s="633" t="s">
        <v>364</v>
      </c>
      <c r="O234" s="633"/>
      <c r="P234" s="633"/>
      <c r="Q234" s="633"/>
      <c r="R234" s="633"/>
      <c r="S234" s="633"/>
      <c r="T234" s="633"/>
      <c r="U234" s="633"/>
      <c r="V234" s="633"/>
      <c r="W234" s="633"/>
      <c r="X234" s="633"/>
      <c r="Y234" s="293">
        <v>10</v>
      </c>
    </row>
    <row r="235" spans="1:25" ht="14.25" thickBot="1">
      <c r="A235" s="295"/>
      <c r="C235" s="296"/>
      <c r="D235" s="296" t="s">
        <v>332</v>
      </c>
      <c r="J235" s="334" t="s">
        <v>273</v>
      </c>
      <c r="L235" s="333"/>
      <c r="N235" s="295"/>
      <c r="P235" s="296"/>
      <c r="Q235" s="296" t="s">
        <v>332</v>
      </c>
      <c r="W235" s="334" t="s">
        <v>273</v>
      </c>
    </row>
    <row r="236" spans="1:25" ht="19.899999999999999" customHeight="1" thickBot="1">
      <c r="A236" s="298"/>
      <c r="B236" s="634" t="s">
        <v>303</v>
      </c>
      <c r="C236" s="635"/>
      <c r="D236" s="636" t="str">
        <f>IF(②選手情報入力!I21="","",②選手情報入力!I21)</f>
        <v/>
      </c>
      <c r="E236" s="637"/>
      <c r="F236" s="637"/>
      <c r="G236" s="638"/>
      <c r="H236" s="362" t="s">
        <v>304</v>
      </c>
      <c r="I236" s="363"/>
      <c r="J236" s="364"/>
      <c r="K236" s="365"/>
      <c r="L236" s="333"/>
      <c r="N236" s="298"/>
      <c r="O236" s="634" t="s">
        <v>303</v>
      </c>
      <c r="P236" s="635"/>
      <c r="Q236" s="636" t="str">
        <f>IF(②選手情報入力!L21="","",②選手情報入力!L21)</f>
        <v/>
      </c>
      <c r="R236" s="637"/>
      <c r="S236" s="637"/>
      <c r="T236" s="638"/>
      <c r="U236" s="362" t="s">
        <v>304</v>
      </c>
      <c r="V236" s="363"/>
      <c r="W236" s="364"/>
      <c r="X236" s="365"/>
    </row>
    <row r="237" spans="1:25" ht="21" customHeight="1">
      <c r="A237" s="303" t="s">
        <v>306</v>
      </c>
      <c r="B237" s="645" t="str">
        <f>IF(②選手情報入力!$G$21="","",②選手情報入力!$G$21)</f>
        <v/>
      </c>
      <c r="C237" s="646"/>
      <c r="D237" s="639"/>
      <c r="E237" s="640"/>
      <c r="F237" s="640"/>
      <c r="G237" s="641"/>
      <c r="H237" s="649"/>
      <c r="I237" s="650"/>
      <c r="J237" s="650"/>
      <c r="K237" s="651"/>
      <c r="L237" s="333"/>
      <c r="N237" s="303" t="s">
        <v>306</v>
      </c>
      <c r="O237" s="645" t="str">
        <f>IF(②選手情報入力!$G$21="","",②選手情報入力!$G$21)</f>
        <v/>
      </c>
      <c r="P237" s="646"/>
      <c r="Q237" s="639"/>
      <c r="R237" s="640"/>
      <c r="S237" s="640"/>
      <c r="T237" s="641"/>
      <c r="U237" s="649"/>
      <c r="V237" s="650"/>
      <c r="W237" s="650"/>
      <c r="X237" s="651"/>
    </row>
    <row r="238" spans="1:25" ht="19.899999999999999" customHeight="1" thickBot="1">
      <c r="A238" s="306"/>
      <c r="B238" s="647"/>
      <c r="C238" s="648"/>
      <c r="D238" s="642"/>
      <c r="E238" s="643"/>
      <c r="F238" s="643"/>
      <c r="G238" s="644"/>
      <c r="H238" s="652"/>
      <c r="I238" s="653"/>
      <c r="J238" s="653"/>
      <c r="K238" s="654"/>
      <c r="L238" s="333"/>
      <c r="N238" s="306"/>
      <c r="O238" s="647"/>
      <c r="P238" s="648"/>
      <c r="Q238" s="642"/>
      <c r="R238" s="643"/>
      <c r="S238" s="643"/>
      <c r="T238" s="644"/>
      <c r="U238" s="652"/>
      <c r="V238" s="653"/>
      <c r="W238" s="653"/>
      <c r="X238" s="654"/>
    </row>
    <row r="239" spans="1:25" ht="14.25">
      <c r="A239" s="335" t="s">
        <v>6</v>
      </c>
      <c r="B239" s="336"/>
      <c r="C239" s="312" t="s">
        <v>294</v>
      </c>
      <c r="D239" s="658" t="str">
        <f>IF(②選手情報入力!$E$21="","",②選手情報入力!$E$21)</f>
        <v/>
      </c>
      <c r="E239" s="659"/>
      <c r="F239" s="659"/>
      <c r="G239" s="660"/>
      <c r="H239" s="652"/>
      <c r="I239" s="653"/>
      <c r="J239" s="653"/>
      <c r="K239" s="654"/>
      <c r="L239" s="333"/>
      <c r="N239" s="335" t="s">
        <v>6</v>
      </c>
      <c r="O239" s="336"/>
      <c r="P239" s="312" t="s">
        <v>294</v>
      </c>
      <c r="Q239" s="658" t="str">
        <f>IF(②選手情報入力!$E$21="","",②選手情報入力!$E$21)</f>
        <v/>
      </c>
      <c r="R239" s="659"/>
      <c r="S239" s="659"/>
      <c r="T239" s="660"/>
      <c r="U239" s="652"/>
      <c r="V239" s="653"/>
      <c r="W239" s="653"/>
      <c r="X239" s="654"/>
    </row>
    <row r="240" spans="1:25" ht="14.25" customHeight="1">
      <c r="A240" s="661" t="str">
        <f>IF(②選手情報入力!$C$21="","",②選手情報入力!$C$21)</f>
        <v/>
      </c>
      <c r="B240" s="662"/>
      <c r="C240" s="665" t="s">
        <v>311</v>
      </c>
      <c r="D240" s="667" t="str">
        <f>IF(②選手情報入力!$D$21="","",②選手情報入力!$D$21)</f>
        <v/>
      </c>
      <c r="E240" s="668"/>
      <c r="F240" s="668"/>
      <c r="G240" s="669"/>
      <c r="H240" s="652"/>
      <c r="I240" s="653"/>
      <c r="J240" s="653"/>
      <c r="K240" s="654"/>
      <c r="L240" s="333"/>
      <c r="N240" s="661" t="str">
        <f>IF(②選手情報入力!$C$21="","",②選手情報入力!$C$21)</f>
        <v/>
      </c>
      <c r="O240" s="662"/>
      <c r="P240" s="665" t="s">
        <v>311</v>
      </c>
      <c r="Q240" s="667" t="str">
        <f>IF(②選手情報入力!$D$21="","",②選手情報入力!$D$21)</f>
        <v/>
      </c>
      <c r="R240" s="668"/>
      <c r="S240" s="668"/>
      <c r="T240" s="669"/>
      <c r="U240" s="652"/>
      <c r="V240" s="653"/>
      <c r="W240" s="653"/>
      <c r="X240" s="654"/>
    </row>
    <row r="241" spans="1:25" ht="13.9" customHeight="1" thickBot="1">
      <c r="A241" s="663"/>
      <c r="B241" s="664"/>
      <c r="C241" s="666"/>
      <c r="D241" s="670"/>
      <c r="E241" s="671"/>
      <c r="F241" s="671"/>
      <c r="G241" s="672"/>
      <c r="H241" s="655"/>
      <c r="I241" s="656"/>
      <c r="J241" s="656"/>
      <c r="K241" s="657"/>
      <c r="L241" s="333"/>
      <c r="N241" s="663"/>
      <c r="O241" s="664"/>
      <c r="P241" s="666"/>
      <c r="Q241" s="670"/>
      <c r="R241" s="671"/>
      <c r="S241" s="671"/>
      <c r="T241" s="672"/>
      <c r="U241" s="655"/>
      <c r="V241" s="656"/>
      <c r="W241" s="656"/>
      <c r="X241" s="657"/>
    </row>
    <row r="242" spans="1:25" ht="20.45" customHeight="1" thickTop="1" thickBot="1">
      <c r="A242" s="601" t="s">
        <v>314</v>
      </c>
      <c r="B242" s="604" t="s">
        <v>315</v>
      </c>
      <c r="C242" s="605"/>
      <c r="D242" s="605"/>
      <c r="E242" s="606"/>
      <c r="F242" s="607" t="s">
        <v>316</v>
      </c>
      <c r="G242" s="608"/>
      <c r="H242" s="609" t="s">
        <v>333</v>
      </c>
      <c r="I242" s="610"/>
      <c r="J242" s="610"/>
      <c r="K242" s="611"/>
      <c r="L242" s="333"/>
      <c r="N242" s="601" t="s">
        <v>314</v>
      </c>
      <c r="O242" s="604" t="s">
        <v>315</v>
      </c>
      <c r="P242" s="605"/>
      <c r="Q242" s="605"/>
      <c r="R242" s="606"/>
      <c r="S242" s="607" t="s">
        <v>316</v>
      </c>
      <c r="T242" s="608"/>
      <c r="U242" s="609" t="s">
        <v>333</v>
      </c>
      <c r="V242" s="610"/>
      <c r="W242" s="610"/>
      <c r="X242" s="611"/>
    </row>
    <row r="243" spans="1:25" ht="13.15" customHeight="1">
      <c r="A243" s="602"/>
      <c r="B243" s="612"/>
      <c r="C243" s="613"/>
      <c r="D243" s="613"/>
      <c r="E243" s="614"/>
      <c r="F243" s="337" t="s">
        <v>318</v>
      </c>
      <c r="G243" s="312" t="s">
        <v>319</v>
      </c>
      <c r="H243" s="311"/>
      <c r="I243" s="312" t="s">
        <v>287</v>
      </c>
      <c r="J243" s="311"/>
      <c r="K243" s="338" t="s">
        <v>320</v>
      </c>
      <c r="L243" s="339"/>
      <c r="M243" s="340"/>
      <c r="N243" s="602"/>
      <c r="O243" s="612"/>
      <c r="P243" s="613"/>
      <c r="Q243" s="613"/>
      <c r="R243" s="614"/>
      <c r="S243" s="337" t="s">
        <v>318</v>
      </c>
      <c r="T243" s="312" t="s">
        <v>319</v>
      </c>
      <c r="U243" s="311"/>
      <c r="V243" s="312" t="s">
        <v>287</v>
      </c>
      <c r="W243" s="311"/>
      <c r="X243" s="338" t="s">
        <v>320</v>
      </c>
    </row>
    <row r="244" spans="1:25" ht="13.15" customHeight="1">
      <c r="A244" s="602"/>
      <c r="B244" s="615"/>
      <c r="C244" s="616"/>
      <c r="D244" s="616"/>
      <c r="E244" s="617"/>
      <c r="F244" s="621"/>
      <c r="G244" s="623"/>
      <c r="H244" s="624"/>
      <c r="I244" s="627" t="str">
        <f>IF(②選手情報入力!J21="","",②選手情報入力!J21)</f>
        <v/>
      </c>
      <c r="J244" s="628"/>
      <c r="K244" s="631"/>
      <c r="L244" s="333"/>
      <c r="N244" s="602"/>
      <c r="O244" s="615"/>
      <c r="P244" s="616"/>
      <c r="Q244" s="616"/>
      <c r="R244" s="617"/>
      <c r="S244" s="621"/>
      <c r="T244" s="623"/>
      <c r="U244" s="624"/>
      <c r="V244" s="627" t="str">
        <f>IF(②選手情報入力!M21="","",②選手情報入力!M21)</f>
        <v/>
      </c>
      <c r="W244" s="628"/>
      <c r="X244" s="631"/>
    </row>
    <row r="245" spans="1:25" ht="13.15" customHeight="1">
      <c r="A245" s="603"/>
      <c r="B245" s="618"/>
      <c r="C245" s="619"/>
      <c r="D245" s="619"/>
      <c r="E245" s="620"/>
      <c r="F245" s="622"/>
      <c r="G245" s="625"/>
      <c r="H245" s="626"/>
      <c r="I245" s="629"/>
      <c r="J245" s="630"/>
      <c r="K245" s="632"/>
      <c r="L245" s="333"/>
      <c r="N245" s="603"/>
      <c r="O245" s="618"/>
      <c r="P245" s="619"/>
      <c r="Q245" s="619"/>
      <c r="R245" s="620"/>
      <c r="S245" s="622"/>
      <c r="T245" s="625"/>
      <c r="U245" s="626"/>
      <c r="V245" s="629"/>
      <c r="W245" s="630"/>
      <c r="X245" s="632"/>
    </row>
    <row r="246" spans="1:25" ht="14.45" customHeight="1">
      <c r="A246" s="383" t="s">
        <v>321</v>
      </c>
      <c r="B246" s="585"/>
      <c r="C246" s="586"/>
      <c r="D246" s="586"/>
      <c r="E246" s="587"/>
      <c r="F246" s="591"/>
      <c r="G246" s="593"/>
      <c r="H246" s="594"/>
      <c r="I246" s="597" t="str">
        <f>IF(②選手情報入力!K21="","",②選手情報入力!K21)</f>
        <v/>
      </c>
      <c r="J246" s="598"/>
      <c r="K246" s="583"/>
      <c r="L246" s="333"/>
      <c r="N246" s="383" t="s">
        <v>321</v>
      </c>
      <c r="O246" s="585"/>
      <c r="P246" s="586"/>
      <c r="Q246" s="586"/>
      <c r="R246" s="587"/>
      <c r="S246" s="591"/>
      <c r="T246" s="593"/>
      <c r="U246" s="594"/>
      <c r="V246" s="597" t="str">
        <f>IF(②選手情報入力!N21="","",②選手情報入力!N21)</f>
        <v/>
      </c>
      <c r="W246" s="598"/>
      <c r="X246" s="583"/>
    </row>
    <row r="247" spans="1:25" ht="15" customHeight="1" thickBot="1">
      <c r="A247" s="384" t="s">
        <v>322</v>
      </c>
      <c r="B247" s="588"/>
      <c r="C247" s="589"/>
      <c r="D247" s="589"/>
      <c r="E247" s="590"/>
      <c r="F247" s="592"/>
      <c r="G247" s="595"/>
      <c r="H247" s="596"/>
      <c r="I247" s="599"/>
      <c r="J247" s="600"/>
      <c r="K247" s="584"/>
      <c r="L247" s="333"/>
      <c r="N247" s="384" t="s">
        <v>322</v>
      </c>
      <c r="O247" s="588"/>
      <c r="P247" s="589"/>
      <c r="Q247" s="589"/>
      <c r="R247" s="590"/>
      <c r="S247" s="592"/>
      <c r="T247" s="595"/>
      <c r="U247" s="596"/>
      <c r="V247" s="599"/>
      <c r="W247" s="600"/>
      <c r="X247" s="584"/>
    </row>
    <row r="248" spans="1:25" ht="15" thickBot="1">
      <c r="A248" s="341" t="s">
        <v>323</v>
      </c>
      <c r="B248" s="342" t="s">
        <v>324</v>
      </c>
      <c r="C248" s="343"/>
      <c r="D248" s="343"/>
      <c r="E248" s="343"/>
      <c r="F248" s="343"/>
      <c r="G248" s="343"/>
      <c r="H248" s="343"/>
      <c r="I248" s="343"/>
      <c r="J248" s="343"/>
      <c r="K248" s="344"/>
      <c r="L248" s="333"/>
      <c r="N248" s="341" t="s">
        <v>323</v>
      </c>
      <c r="O248" s="342" t="s">
        <v>324</v>
      </c>
      <c r="P248" s="343"/>
      <c r="Q248" s="343"/>
      <c r="R248" s="343"/>
      <c r="S248" s="343"/>
      <c r="T248" s="343"/>
      <c r="U248" s="343"/>
      <c r="V248" s="343"/>
      <c r="W248" s="343"/>
      <c r="X248" s="344"/>
    </row>
    <row r="249" spans="1:25">
      <c r="A249" s="345"/>
      <c r="B249" s="322"/>
      <c r="C249" s="322"/>
      <c r="D249" s="322"/>
      <c r="E249" s="322"/>
      <c r="F249" s="322"/>
      <c r="G249" s="322"/>
      <c r="H249" s="322"/>
      <c r="I249" s="322"/>
      <c r="J249" s="322"/>
      <c r="K249" s="323"/>
      <c r="L249" s="333"/>
      <c r="N249" s="345"/>
      <c r="O249" s="322"/>
      <c r="P249" s="322"/>
      <c r="Q249" s="322"/>
      <c r="R249" s="322"/>
      <c r="S249" s="322"/>
      <c r="T249" s="322"/>
      <c r="U249" s="322"/>
      <c r="V249" s="322"/>
      <c r="W249" s="322"/>
      <c r="X249" s="323"/>
    </row>
    <row r="250" spans="1:25" ht="14.25">
      <c r="A250" s="346" t="s">
        <v>296</v>
      </c>
      <c r="B250" s="322"/>
      <c r="C250" s="322"/>
      <c r="D250" s="322"/>
      <c r="E250" s="322"/>
      <c r="F250" s="322"/>
      <c r="G250" s="322"/>
      <c r="H250" s="322"/>
      <c r="I250" s="321"/>
      <c r="J250" s="324"/>
      <c r="K250" s="325" t="s">
        <v>325</v>
      </c>
      <c r="L250" s="347"/>
      <c r="M250" s="348"/>
      <c r="N250" s="346" t="s">
        <v>296</v>
      </c>
      <c r="O250" s="322"/>
      <c r="P250" s="322"/>
      <c r="Q250" s="322"/>
      <c r="R250" s="322"/>
      <c r="S250" s="322"/>
      <c r="T250" s="322"/>
      <c r="U250" s="322"/>
      <c r="V250" s="321"/>
      <c r="W250" s="324"/>
      <c r="X250" s="325" t="s">
        <v>325</v>
      </c>
    </row>
    <row r="251" spans="1:25" ht="14.25">
      <c r="A251" s="346" t="s">
        <v>297</v>
      </c>
      <c r="B251" s="322"/>
      <c r="C251" s="322"/>
      <c r="D251" s="322"/>
      <c r="E251" s="322"/>
      <c r="F251" s="322"/>
      <c r="G251" s="322"/>
      <c r="H251" s="322"/>
      <c r="I251" s="321"/>
      <c r="J251" s="324"/>
      <c r="K251" s="326" t="s">
        <v>326</v>
      </c>
      <c r="L251" s="347"/>
      <c r="M251" s="348"/>
      <c r="N251" s="346" t="s">
        <v>297</v>
      </c>
      <c r="O251" s="322"/>
      <c r="P251" s="322"/>
      <c r="Q251" s="322"/>
      <c r="R251" s="322"/>
      <c r="S251" s="322"/>
      <c r="T251" s="322"/>
      <c r="U251" s="322"/>
      <c r="V251" s="321"/>
      <c r="W251" s="324"/>
      <c r="X251" s="326" t="s">
        <v>326</v>
      </c>
    </row>
    <row r="252" spans="1:25" ht="14.25">
      <c r="A252" s="346" t="s">
        <v>298</v>
      </c>
      <c r="B252" s="322"/>
      <c r="C252" s="322"/>
      <c r="D252" s="322"/>
      <c r="E252" s="322"/>
      <c r="F252" s="322"/>
      <c r="G252" s="322"/>
      <c r="H252" s="322"/>
      <c r="I252" s="321"/>
      <c r="J252" s="324"/>
      <c r="K252" s="327" t="s">
        <v>327</v>
      </c>
      <c r="L252" s="347"/>
      <c r="M252" s="348"/>
      <c r="N252" s="346" t="s">
        <v>298</v>
      </c>
      <c r="O252" s="322"/>
      <c r="P252" s="322"/>
      <c r="Q252" s="322"/>
      <c r="R252" s="322"/>
      <c r="S252" s="322"/>
      <c r="T252" s="322"/>
      <c r="U252" s="322"/>
      <c r="V252" s="321"/>
      <c r="W252" s="324"/>
      <c r="X252" s="327" t="s">
        <v>327</v>
      </c>
    </row>
    <row r="253" spans="1:25" ht="14.25">
      <c r="A253" s="349"/>
      <c r="B253" s="350"/>
      <c r="C253" s="350"/>
      <c r="D253" s="350"/>
      <c r="E253" s="350"/>
      <c r="F253" s="350"/>
      <c r="G253" s="350"/>
      <c r="H253" s="350"/>
      <c r="I253" s="350"/>
      <c r="J253" s="351"/>
      <c r="K253" s="352"/>
      <c r="L253" s="347"/>
      <c r="M253" s="353"/>
      <c r="N253" s="349"/>
      <c r="O253" s="350"/>
      <c r="P253" s="350"/>
      <c r="Q253" s="350"/>
      <c r="R253" s="350"/>
      <c r="S253" s="350"/>
      <c r="T253" s="350"/>
      <c r="U253" s="350"/>
      <c r="V253" s="350"/>
      <c r="W253" s="351"/>
      <c r="X253" s="352"/>
    </row>
    <row r="254" spans="1:25" ht="39.75" customHeight="1">
      <c r="A254" s="349"/>
      <c r="B254" s="350"/>
      <c r="C254" s="350"/>
      <c r="D254" s="350"/>
      <c r="E254" s="350"/>
      <c r="F254" s="350"/>
      <c r="G254" s="350"/>
      <c r="H254" s="350"/>
      <c r="I254" s="350"/>
      <c r="J254" s="351"/>
      <c r="K254" s="352"/>
      <c r="L254" s="347"/>
      <c r="M254" s="353"/>
      <c r="N254" s="349"/>
      <c r="O254" s="350"/>
      <c r="P254" s="350"/>
      <c r="Q254" s="350"/>
      <c r="R254" s="350"/>
      <c r="S254" s="350"/>
      <c r="T254" s="350"/>
      <c r="U254" s="350"/>
      <c r="V254" s="350"/>
      <c r="W254" s="351"/>
      <c r="X254" s="352"/>
    </row>
    <row r="255" spans="1:25" ht="40.5" customHeight="1">
      <c r="A255" s="354"/>
      <c r="B255" s="355"/>
      <c r="C255" s="355"/>
      <c r="D255" s="355"/>
      <c r="E255" s="355"/>
      <c r="F255" s="355"/>
      <c r="G255" s="355"/>
      <c r="H255" s="355"/>
      <c r="I255" s="355"/>
      <c r="J255" s="356"/>
      <c r="K255" s="357"/>
      <c r="L255" s="358"/>
      <c r="M255" s="359"/>
      <c r="N255" s="354"/>
      <c r="O255" s="355"/>
      <c r="P255" s="355"/>
      <c r="Q255" s="355"/>
      <c r="R255" s="355"/>
      <c r="S255" s="355"/>
      <c r="T255" s="355"/>
      <c r="U255" s="355"/>
      <c r="V255" s="355"/>
      <c r="W255" s="356"/>
      <c r="X255" s="357"/>
      <c r="Y255" s="360"/>
    </row>
    <row r="256" spans="1:25" ht="26.25">
      <c r="A256" s="633" t="s">
        <v>364</v>
      </c>
      <c r="B256" s="633"/>
      <c r="C256" s="633"/>
      <c r="D256" s="633"/>
      <c r="E256" s="633"/>
      <c r="F256" s="633"/>
      <c r="G256" s="633"/>
      <c r="H256" s="633"/>
      <c r="I256" s="633"/>
      <c r="J256" s="633"/>
      <c r="K256" s="633"/>
      <c r="L256" s="333">
        <v>11</v>
      </c>
      <c r="N256" s="633" t="s">
        <v>364</v>
      </c>
      <c r="O256" s="633"/>
      <c r="P256" s="633"/>
      <c r="Q256" s="633"/>
      <c r="R256" s="633"/>
      <c r="S256" s="633"/>
      <c r="T256" s="633"/>
      <c r="U256" s="633"/>
      <c r="V256" s="633"/>
      <c r="W256" s="633"/>
      <c r="X256" s="633"/>
    </row>
    <row r="257" spans="1:24" ht="14.25" thickBot="1">
      <c r="A257" s="295"/>
      <c r="C257" s="296"/>
      <c r="D257" s="296" t="s">
        <v>332</v>
      </c>
      <c r="J257" s="334" t="s">
        <v>273</v>
      </c>
      <c r="L257" s="333"/>
      <c r="N257" s="295"/>
      <c r="P257" s="296"/>
      <c r="Q257" s="296" t="s">
        <v>332</v>
      </c>
      <c r="W257" s="334" t="s">
        <v>273</v>
      </c>
    </row>
    <row r="258" spans="1:24" ht="19.899999999999999" customHeight="1" thickBot="1">
      <c r="A258" s="298"/>
      <c r="B258" s="634" t="s">
        <v>303</v>
      </c>
      <c r="C258" s="635"/>
      <c r="D258" s="636" t="str">
        <f>IF(②選手情報入力!I22="","",②選手情報入力!I22)</f>
        <v/>
      </c>
      <c r="E258" s="637"/>
      <c r="F258" s="637"/>
      <c r="G258" s="638"/>
      <c r="H258" s="362" t="s">
        <v>304</v>
      </c>
      <c r="I258" s="363"/>
      <c r="J258" s="364"/>
      <c r="K258" s="365"/>
      <c r="L258" s="333"/>
      <c r="N258" s="298"/>
      <c r="O258" s="634" t="s">
        <v>303</v>
      </c>
      <c r="P258" s="635"/>
      <c r="Q258" s="636" t="str">
        <f>IF(②選手情報入力!L22="","",②選手情報入力!L22)</f>
        <v/>
      </c>
      <c r="R258" s="637"/>
      <c r="S258" s="637"/>
      <c r="T258" s="638"/>
      <c r="U258" s="362" t="s">
        <v>304</v>
      </c>
      <c r="V258" s="363"/>
      <c r="W258" s="364"/>
      <c r="X258" s="365"/>
    </row>
    <row r="259" spans="1:24" ht="21" customHeight="1">
      <c r="A259" s="303" t="s">
        <v>306</v>
      </c>
      <c r="B259" s="645" t="str">
        <f>IF(②選手情報入力!$G$22="","",②選手情報入力!$G$22)</f>
        <v/>
      </c>
      <c r="C259" s="646"/>
      <c r="D259" s="639"/>
      <c r="E259" s="640"/>
      <c r="F259" s="640"/>
      <c r="G259" s="641"/>
      <c r="H259" s="649"/>
      <c r="I259" s="650"/>
      <c r="J259" s="650"/>
      <c r="K259" s="651"/>
      <c r="L259" s="333"/>
      <c r="N259" s="303" t="s">
        <v>306</v>
      </c>
      <c r="O259" s="645" t="str">
        <f>IF(②選手情報入力!$G$22="","",②選手情報入力!$G$22)</f>
        <v/>
      </c>
      <c r="P259" s="646"/>
      <c r="Q259" s="639"/>
      <c r="R259" s="640"/>
      <c r="S259" s="640"/>
      <c r="T259" s="641"/>
      <c r="U259" s="649"/>
      <c r="V259" s="650"/>
      <c r="W259" s="650"/>
      <c r="X259" s="651"/>
    </row>
    <row r="260" spans="1:24" ht="19.899999999999999" customHeight="1" thickBot="1">
      <c r="A260" s="306"/>
      <c r="B260" s="647"/>
      <c r="C260" s="648"/>
      <c r="D260" s="642"/>
      <c r="E260" s="643"/>
      <c r="F260" s="643"/>
      <c r="G260" s="644"/>
      <c r="H260" s="652"/>
      <c r="I260" s="653"/>
      <c r="J260" s="653"/>
      <c r="K260" s="654"/>
      <c r="L260" s="333"/>
      <c r="N260" s="306"/>
      <c r="O260" s="647"/>
      <c r="P260" s="648"/>
      <c r="Q260" s="642"/>
      <c r="R260" s="643"/>
      <c r="S260" s="643"/>
      <c r="T260" s="644"/>
      <c r="U260" s="652"/>
      <c r="V260" s="653"/>
      <c r="W260" s="653"/>
      <c r="X260" s="654"/>
    </row>
    <row r="261" spans="1:24" ht="14.25">
      <c r="A261" s="335" t="s">
        <v>6</v>
      </c>
      <c r="B261" s="336"/>
      <c r="C261" s="312" t="s">
        <v>294</v>
      </c>
      <c r="D261" s="658" t="str">
        <f>IF(②選手情報入力!$E$22="","",②選手情報入力!$E$22)</f>
        <v/>
      </c>
      <c r="E261" s="659"/>
      <c r="F261" s="659"/>
      <c r="G261" s="660"/>
      <c r="H261" s="652"/>
      <c r="I261" s="653"/>
      <c r="J261" s="653"/>
      <c r="K261" s="654"/>
      <c r="L261" s="333"/>
      <c r="N261" s="335" t="s">
        <v>6</v>
      </c>
      <c r="O261" s="336"/>
      <c r="P261" s="312" t="s">
        <v>294</v>
      </c>
      <c r="Q261" s="658" t="str">
        <f>IF(②選手情報入力!$E$22="","",②選手情報入力!$E$22)</f>
        <v/>
      </c>
      <c r="R261" s="659"/>
      <c r="S261" s="659"/>
      <c r="T261" s="660"/>
      <c r="U261" s="652"/>
      <c r="V261" s="653"/>
      <c r="W261" s="653"/>
      <c r="X261" s="654"/>
    </row>
    <row r="262" spans="1:24" ht="14.25" customHeight="1">
      <c r="A262" s="661" t="str">
        <f>IF(②選手情報入力!$C$22="","",②選手情報入力!$C$22)</f>
        <v/>
      </c>
      <c r="B262" s="662"/>
      <c r="C262" s="665" t="s">
        <v>311</v>
      </c>
      <c r="D262" s="667" t="str">
        <f>IF(②選手情報入力!$D$22="","",②選手情報入力!$D$22)</f>
        <v/>
      </c>
      <c r="E262" s="668"/>
      <c r="F262" s="668"/>
      <c r="G262" s="669"/>
      <c r="H262" s="652"/>
      <c r="I262" s="653"/>
      <c r="J262" s="653"/>
      <c r="K262" s="654"/>
      <c r="L262" s="333"/>
      <c r="N262" s="661" t="str">
        <f>IF(②選手情報入力!$C$22="","",②選手情報入力!$C$22)</f>
        <v/>
      </c>
      <c r="O262" s="662"/>
      <c r="P262" s="665" t="s">
        <v>311</v>
      </c>
      <c r="Q262" s="667" t="str">
        <f>IF(②選手情報入力!$D$22="","",②選手情報入力!$D$22)</f>
        <v/>
      </c>
      <c r="R262" s="668"/>
      <c r="S262" s="668"/>
      <c r="T262" s="669"/>
      <c r="U262" s="652"/>
      <c r="V262" s="653"/>
      <c r="W262" s="653"/>
      <c r="X262" s="654"/>
    </row>
    <row r="263" spans="1:24" ht="13.9" customHeight="1" thickBot="1">
      <c r="A263" s="663"/>
      <c r="B263" s="664"/>
      <c r="C263" s="666"/>
      <c r="D263" s="670"/>
      <c r="E263" s="671"/>
      <c r="F263" s="671"/>
      <c r="G263" s="672"/>
      <c r="H263" s="655"/>
      <c r="I263" s="656"/>
      <c r="J263" s="656"/>
      <c r="K263" s="657"/>
      <c r="L263" s="333"/>
      <c r="N263" s="663"/>
      <c r="O263" s="664"/>
      <c r="P263" s="666"/>
      <c r="Q263" s="670"/>
      <c r="R263" s="671"/>
      <c r="S263" s="671"/>
      <c r="T263" s="672"/>
      <c r="U263" s="655"/>
      <c r="V263" s="656"/>
      <c r="W263" s="656"/>
      <c r="X263" s="657"/>
    </row>
    <row r="264" spans="1:24" ht="20.45" customHeight="1" thickTop="1" thickBot="1">
      <c r="A264" s="601" t="s">
        <v>314</v>
      </c>
      <c r="B264" s="604" t="s">
        <v>315</v>
      </c>
      <c r="C264" s="605"/>
      <c r="D264" s="605"/>
      <c r="E264" s="606"/>
      <c r="F264" s="607" t="s">
        <v>316</v>
      </c>
      <c r="G264" s="608"/>
      <c r="H264" s="609" t="s">
        <v>333</v>
      </c>
      <c r="I264" s="610"/>
      <c r="J264" s="610"/>
      <c r="K264" s="611"/>
      <c r="L264" s="333"/>
      <c r="N264" s="601" t="s">
        <v>314</v>
      </c>
      <c r="O264" s="604" t="s">
        <v>315</v>
      </c>
      <c r="P264" s="605"/>
      <c r="Q264" s="605"/>
      <c r="R264" s="606"/>
      <c r="S264" s="607" t="s">
        <v>316</v>
      </c>
      <c r="T264" s="608"/>
      <c r="U264" s="609" t="s">
        <v>333</v>
      </c>
      <c r="V264" s="610"/>
      <c r="W264" s="610"/>
      <c r="X264" s="611"/>
    </row>
    <row r="265" spans="1:24" ht="13.15" customHeight="1">
      <c r="A265" s="602"/>
      <c r="B265" s="612"/>
      <c r="C265" s="613"/>
      <c r="D265" s="613"/>
      <c r="E265" s="614"/>
      <c r="F265" s="337" t="s">
        <v>318</v>
      </c>
      <c r="G265" s="312" t="s">
        <v>319</v>
      </c>
      <c r="H265" s="311"/>
      <c r="I265" s="312" t="s">
        <v>287</v>
      </c>
      <c r="J265" s="311"/>
      <c r="K265" s="338" t="s">
        <v>320</v>
      </c>
      <c r="L265" s="339"/>
      <c r="M265" s="340"/>
      <c r="N265" s="602"/>
      <c r="O265" s="612"/>
      <c r="P265" s="613"/>
      <c r="Q265" s="613"/>
      <c r="R265" s="614"/>
      <c r="S265" s="337" t="s">
        <v>318</v>
      </c>
      <c r="T265" s="312" t="s">
        <v>319</v>
      </c>
      <c r="U265" s="311"/>
      <c r="V265" s="312" t="s">
        <v>287</v>
      </c>
      <c r="W265" s="311"/>
      <c r="X265" s="338" t="s">
        <v>320</v>
      </c>
    </row>
    <row r="266" spans="1:24" ht="13.15" customHeight="1">
      <c r="A266" s="602"/>
      <c r="B266" s="615"/>
      <c r="C266" s="616"/>
      <c r="D266" s="616"/>
      <c r="E266" s="617"/>
      <c r="F266" s="621"/>
      <c r="G266" s="623"/>
      <c r="H266" s="624"/>
      <c r="I266" s="627" t="str">
        <f>IF(②選手情報入力!J22="","",②選手情報入力!J22)</f>
        <v/>
      </c>
      <c r="J266" s="628"/>
      <c r="K266" s="631"/>
      <c r="L266" s="333"/>
      <c r="N266" s="602"/>
      <c r="O266" s="615"/>
      <c r="P266" s="616"/>
      <c r="Q266" s="616"/>
      <c r="R266" s="617"/>
      <c r="S266" s="621"/>
      <c r="T266" s="623"/>
      <c r="U266" s="624"/>
      <c r="V266" s="627" t="str">
        <f>IF(②選手情報入力!M22="","",②選手情報入力!M22)</f>
        <v/>
      </c>
      <c r="W266" s="628"/>
      <c r="X266" s="631"/>
    </row>
    <row r="267" spans="1:24" ht="13.15" customHeight="1">
      <c r="A267" s="603"/>
      <c r="B267" s="618"/>
      <c r="C267" s="619"/>
      <c r="D267" s="619"/>
      <c r="E267" s="620"/>
      <c r="F267" s="622"/>
      <c r="G267" s="625"/>
      <c r="H267" s="626"/>
      <c r="I267" s="629"/>
      <c r="J267" s="630"/>
      <c r="K267" s="632"/>
      <c r="L267" s="333"/>
      <c r="N267" s="603"/>
      <c r="O267" s="618"/>
      <c r="P267" s="619"/>
      <c r="Q267" s="619"/>
      <c r="R267" s="620"/>
      <c r="S267" s="622"/>
      <c r="T267" s="625"/>
      <c r="U267" s="626"/>
      <c r="V267" s="629"/>
      <c r="W267" s="630"/>
      <c r="X267" s="632"/>
    </row>
    <row r="268" spans="1:24" ht="14.45" customHeight="1">
      <c r="A268" s="383" t="s">
        <v>321</v>
      </c>
      <c r="B268" s="585"/>
      <c r="C268" s="586"/>
      <c r="D268" s="586"/>
      <c r="E268" s="587"/>
      <c r="F268" s="591"/>
      <c r="G268" s="593"/>
      <c r="H268" s="594"/>
      <c r="I268" s="597" t="str">
        <f>IF(②選手情報入力!K22="","",②選手情報入力!K22)</f>
        <v/>
      </c>
      <c r="J268" s="598"/>
      <c r="K268" s="583"/>
      <c r="L268" s="333"/>
      <c r="N268" s="383" t="s">
        <v>321</v>
      </c>
      <c r="O268" s="585"/>
      <c r="P268" s="586"/>
      <c r="Q268" s="586"/>
      <c r="R268" s="587"/>
      <c r="S268" s="591"/>
      <c r="T268" s="593"/>
      <c r="U268" s="594"/>
      <c r="V268" s="597" t="str">
        <f>IF(②選手情報入力!N22="","",②選手情報入力!N22)</f>
        <v/>
      </c>
      <c r="W268" s="598"/>
      <c r="X268" s="583"/>
    </row>
    <row r="269" spans="1:24" ht="15" customHeight="1" thickBot="1">
      <c r="A269" s="384" t="s">
        <v>322</v>
      </c>
      <c r="B269" s="588"/>
      <c r="C269" s="589"/>
      <c r="D269" s="589"/>
      <c r="E269" s="590"/>
      <c r="F269" s="592"/>
      <c r="G269" s="595"/>
      <c r="H269" s="596"/>
      <c r="I269" s="599"/>
      <c r="J269" s="600"/>
      <c r="K269" s="584"/>
      <c r="L269" s="333"/>
      <c r="N269" s="384" t="s">
        <v>322</v>
      </c>
      <c r="O269" s="588"/>
      <c r="P269" s="589"/>
      <c r="Q269" s="589"/>
      <c r="R269" s="590"/>
      <c r="S269" s="592"/>
      <c r="T269" s="595"/>
      <c r="U269" s="596"/>
      <c r="V269" s="599"/>
      <c r="W269" s="600"/>
      <c r="X269" s="584"/>
    </row>
    <row r="270" spans="1:24" ht="15" thickBot="1">
      <c r="A270" s="341" t="s">
        <v>323</v>
      </c>
      <c r="B270" s="342" t="s">
        <v>324</v>
      </c>
      <c r="C270" s="343"/>
      <c r="D270" s="343"/>
      <c r="E270" s="343"/>
      <c r="F270" s="343"/>
      <c r="G270" s="343"/>
      <c r="H270" s="343"/>
      <c r="I270" s="343"/>
      <c r="J270" s="343"/>
      <c r="K270" s="344"/>
      <c r="L270" s="333"/>
      <c r="N270" s="341" t="s">
        <v>323</v>
      </c>
      <c r="O270" s="342" t="s">
        <v>324</v>
      </c>
      <c r="P270" s="343"/>
      <c r="Q270" s="343"/>
      <c r="R270" s="343"/>
      <c r="S270" s="343"/>
      <c r="T270" s="343"/>
      <c r="U270" s="343"/>
      <c r="V270" s="343"/>
      <c r="W270" s="343"/>
      <c r="X270" s="344"/>
    </row>
    <row r="271" spans="1:24">
      <c r="A271" s="345"/>
      <c r="B271" s="322"/>
      <c r="C271" s="322"/>
      <c r="D271" s="322"/>
      <c r="E271" s="322"/>
      <c r="F271" s="322"/>
      <c r="G271" s="322"/>
      <c r="H271" s="322"/>
      <c r="I271" s="322"/>
      <c r="J271" s="322"/>
      <c r="K271" s="323"/>
      <c r="L271" s="333"/>
      <c r="N271" s="345"/>
      <c r="O271" s="322"/>
      <c r="P271" s="322"/>
      <c r="Q271" s="322"/>
      <c r="R271" s="322"/>
      <c r="S271" s="322"/>
      <c r="T271" s="322"/>
      <c r="U271" s="322"/>
      <c r="V271" s="322"/>
      <c r="W271" s="322"/>
      <c r="X271" s="323"/>
    </row>
    <row r="272" spans="1:24" ht="14.25">
      <c r="A272" s="346" t="s">
        <v>296</v>
      </c>
      <c r="B272" s="322"/>
      <c r="C272" s="322"/>
      <c r="D272" s="322"/>
      <c r="E272" s="322"/>
      <c r="F272" s="322"/>
      <c r="G272" s="322"/>
      <c r="H272" s="322"/>
      <c r="I272" s="321"/>
      <c r="J272" s="324"/>
      <c r="K272" s="325" t="s">
        <v>325</v>
      </c>
      <c r="L272" s="347"/>
      <c r="M272" s="348"/>
      <c r="N272" s="346" t="s">
        <v>296</v>
      </c>
      <c r="O272" s="322"/>
      <c r="P272" s="322"/>
      <c r="Q272" s="322"/>
      <c r="R272" s="322"/>
      <c r="S272" s="322"/>
      <c r="T272" s="322"/>
      <c r="U272" s="322"/>
      <c r="V272" s="321"/>
      <c r="W272" s="324"/>
      <c r="X272" s="325" t="s">
        <v>325</v>
      </c>
    </row>
    <row r="273" spans="1:25" ht="14.25">
      <c r="A273" s="346" t="s">
        <v>297</v>
      </c>
      <c r="B273" s="322"/>
      <c r="C273" s="322"/>
      <c r="D273" s="322"/>
      <c r="E273" s="322"/>
      <c r="F273" s="322"/>
      <c r="G273" s="322"/>
      <c r="H273" s="322"/>
      <c r="I273" s="321"/>
      <c r="J273" s="324"/>
      <c r="K273" s="326" t="s">
        <v>326</v>
      </c>
      <c r="L273" s="347"/>
      <c r="M273" s="348"/>
      <c r="N273" s="346" t="s">
        <v>297</v>
      </c>
      <c r="O273" s="322"/>
      <c r="P273" s="322"/>
      <c r="Q273" s="322"/>
      <c r="R273" s="322"/>
      <c r="S273" s="322"/>
      <c r="T273" s="322"/>
      <c r="U273" s="322"/>
      <c r="V273" s="321"/>
      <c r="W273" s="324"/>
      <c r="X273" s="326" t="s">
        <v>326</v>
      </c>
    </row>
    <row r="274" spans="1:25" ht="14.25">
      <c r="A274" s="346" t="s">
        <v>298</v>
      </c>
      <c r="B274" s="322"/>
      <c r="C274" s="322"/>
      <c r="D274" s="322"/>
      <c r="E274" s="322"/>
      <c r="F274" s="322"/>
      <c r="G274" s="322"/>
      <c r="H274" s="322"/>
      <c r="I274" s="321"/>
      <c r="J274" s="324"/>
      <c r="K274" s="327" t="s">
        <v>327</v>
      </c>
      <c r="L274" s="347"/>
      <c r="M274" s="348"/>
      <c r="N274" s="346" t="s">
        <v>298</v>
      </c>
      <c r="O274" s="322"/>
      <c r="P274" s="322"/>
      <c r="Q274" s="322"/>
      <c r="R274" s="322"/>
      <c r="S274" s="322"/>
      <c r="T274" s="322"/>
      <c r="U274" s="322"/>
      <c r="V274" s="321"/>
      <c r="W274" s="324"/>
      <c r="X274" s="327" t="s">
        <v>327</v>
      </c>
    </row>
    <row r="275" spans="1:25" ht="43.5" customHeight="1">
      <c r="A275" s="349"/>
      <c r="B275" s="350"/>
      <c r="C275" s="350"/>
      <c r="D275" s="350"/>
      <c r="E275" s="350"/>
      <c r="F275" s="350"/>
      <c r="G275" s="350"/>
      <c r="H275" s="350"/>
      <c r="I275" s="350"/>
      <c r="J275" s="351"/>
      <c r="K275" s="352"/>
      <c r="L275" s="347"/>
      <c r="M275" s="353"/>
      <c r="N275" s="349"/>
      <c r="O275" s="350"/>
      <c r="P275" s="350"/>
      <c r="Q275" s="350"/>
      <c r="R275" s="350"/>
      <c r="S275" s="350"/>
      <c r="T275" s="350"/>
      <c r="U275" s="350"/>
      <c r="V275" s="350"/>
      <c r="W275" s="351"/>
      <c r="X275" s="352"/>
    </row>
    <row r="276" spans="1:25" ht="51" customHeight="1">
      <c r="A276" s="354"/>
      <c r="B276" s="355"/>
      <c r="C276" s="355"/>
      <c r="D276" s="355"/>
      <c r="E276" s="355"/>
      <c r="F276" s="355"/>
      <c r="G276" s="355"/>
      <c r="H276" s="355"/>
      <c r="I276" s="355"/>
      <c r="J276" s="356"/>
      <c r="K276" s="357"/>
      <c r="L276" s="358"/>
      <c r="M276" s="359"/>
      <c r="N276" s="354"/>
      <c r="O276" s="355"/>
      <c r="P276" s="355"/>
      <c r="Q276" s="355"/>
      <c r="R276" s="355"/>
      <c r="S276" s="355"/>
      <c r="T276" s="355"/>
      <c r="U276" s="355"/>
      <c r="V276" s="355"/>
      <c r="W276" s="356"/>
      <c r="X276" s="357"/>
      <c r="Y276" s="360"/>
    </row>
    <row r="277" spans="1:25" ht="26.25">
      <c r="A277" s="633" t="s">
        <v>364</v>
      </c>
      <c r="B277" s="633"/>
      <c r="C277" s="633"/>
      <c r="D277" s="633"/>
      <c r="E277" s="633"/>
      <c r="F277" s="633"/>
      <c r="G277" s="633"/>
      <c r="H277" s="633"/>
      <c r="I277" s="633"/>
      <c r="J277" s="633"/>
      <c r="K277" s="633"/>
      <c r="L277" s="333">
        <v>13</v>
      </c>
      <c r="N277" s="633" t="s">
        <v>364</v>
      </c>
      <c r="O277" s="633"/>
      <c r="P277" s="633"/>
      <c r="Q277" s="633"/>
      <c r="R277" s="633"/>
      <c r="S277" s="633"/>
      <c r="T277" s="633"/>
      <c r="U277" s="633"/>
      <c r="V277" s="633"/>
      <c r="W277" s="633"/>
      <c r="X277" s="633"/>
      <c r="Y277" s="293">
        <v>14</v>
      </c>
    </row>
    <row r="278" spans="1:25" ht="14.25" thickBot="1">
      <c r="A278" s="295"/>
      <c r="C278" s="296"/>
      <c r="D278" s="296" t="s">
        <v>332</v>
      </c>
      <c r="J278" s="334" t="s">
        <v>273</v>
      </c>
      <c r="L278" s="333"/>
      <c r="N278" s="295"/>
      <c r="P278" s="296"/>
      <c r="Q278" s="296" t="s">
        <v>332</v>
      </c>
      <c r="W278" s="334" t="s">
        <v>273</v>
      </c>
    </row>
    <row r="279" spans="1:25" ht="19.899999999999999" customHeight="1" thickBot="1">
      <c r="A279" s="298"/>
      <c r="B279" s="634" t="s">
        <v>303</v>
      </c>
      <c r="C279" s="635"/>
      <c r="D279" s="636" t="str">
        <f>IF(②選手情報入力!I23="","",②選手情報入力!I23)</f>
        <v/>
      </c>
      <c r="E279" s="637"/>
      <c r="F279" s="637"/>
      <c r="G279" s="638"/>
      <c r="H279" s="362" t="s">
        <v>304</v>
      </c>
      <c r="I279" s="363"/>
      <c r="J279" s="364"/>
      <c r="K279" s="365"/>
      <c r="L279" s="333"/>
      <c r="N279" s="298"/>
      <c r="O279" s="634" t="s">
        <v>303</v>
      </c>
      <c r="P279" s="635"/>
      <c r="Q279" s="636" t="str">
        <f>IF(②選手情報入力!L23="","",②選手情報入力!L23)</f>
        <v/>
      </c>
      <c r="R279" s="637"/>
      <c r="S279" s="637"/>
      <c r="T279" s="638"/>
      <c r="U279" s="362" t="s">
        <v>304</v>
      </c>
      <c r="V279" s="363"/>
      <c r="W279" s="364"/>
      <c r="X279" s="365"/>
    </row>
    <row r="280" spans="1:25" ht="21" customHeight="1">
      <c r="A280" s="303" t="s">
        <v>306</v>
      </c>
      <c r="B280" s="645" t="str">
        <f>IF(②選手情報入力!$G$23="","",②選手情報入力!$G$23)</f>
        <v/>
      </c>
      <c r="C280" s="646"/>
      <c r="D280" s="639"/>
      <c r="E280" s="640"/>
      <c r="F280" s="640"/>
      <c r="G280" s="641"/>
      <c r="H280" s="649"/>
      <c r="I280" s="650"/>
      <c r="J280" s="650"/>
      <c r="K280" s="651"/>
      <c r="L280" s="333"/>
      <c r="N280" s="303" t="s">
        <v>306</v>
      </c>
      <c r="O280" s="645" t="str">
        <f>IF(②選手情報入力!$G$23="","",②選手情報入力!$G$23)</f>
        <v/>
      </c>
      <c r="P280" s="646"/>
      <c r="Q280" s="639"/>
      <c r="R280" s="640"/>
      <c r="S280" s="640"/>
      <c r="T280" s="641"/>
      <c r="U280" s="649"/>
      <c r="V280" s="650"/>
      <c r="W280" s="650"/>
      <c r="X280" s="651"/>
    </row>
    <row r="281" spans="1:25" ht="19.899999999999999" customHeight="1" thickBot="1">
      <c r="A281" s="306"/>
      <c r="B281" s="647"/>
      <c r="C281" s="648"/>
      <c r="D281" s="642"/>
      <c r="E281" s="643"/>
      <c r="F281" s="643"/>
      <c r="G281" s="644"/>
      <c r="H281" s="652"/>
      <c r="I281" s="653"/>
      <c r="J281" s="653"/>
      <c r="K281" s="654"/>
      <c r="L281" s="333"/>
      <c r="N281" s="306"/>
      <c r="O281" s="647"/>
      <c r="P281" s="648"/>
      <c r="Q281" s="642"/>
      <c r="R281" s="643"/>
      <c r="S281" s="643"/>
      <c r="T281" s="644"/>
      <c r="U281" s="652"/>
      <c r="V281" s="653"/>
      <c r="W281" s="653"/>
      <c r="X281" s="654"/>
    </row>
    <row r="282" spans="1:25" ht="14.25">
      <c r="A282" s="335" t="s">
        <v>6</v>
      </c>
      <c r="B282" s="336"/>
      <c r="C282" s="312" t="s">
        <v>294</v>
      </c>
      <c r="D282" s="658" t="str">
        <f>IF(②選手情報入力!$E$23="","",②選手情報入力!$E$23)</f>
        <v/>
      </c>
      <c r="E282" s="659"/>
      <c r="F282" s="659"/>
      <c r="G282" s="660"/>
      <c r="H282" s="652"/>
      <c r="I282" s="653"/>
      <c r="J282" s="653"/>
      <c r="K282" s="654"/>
      <c r="L282" s="333"/>
      <c r="N282" s="335" t="s">
        <v>6</v>
      </c>
      <c r="O282" s="336"/>
      <c r="P282" s="312" t="s">
        <v>294</v>
      </c>
      <c r="Q282" s="658" t="str">
        <f>IF(②選手情報入力!$E$23="","",②選手情報入力!$E$23)</f>
        <v/>
      </c>
      <c r="R282" s="659"/>
      <c r="S282" s="659"/>
      <c r="T282" s="660"/>
      <c r="U282" s="652"/>
      <c r="V282" s="653"/>
      <c r="W282" s="653"/>
      <c r="X282" s="654"/>
    </row>
    <row r="283" spans="1:25" ht="14.25" customHeight="1">
      <c r="A283" s="661" t="str">
        <f>IF(②選手情報入力!$C$23="","",②選手情報入力!$C$23)</f>
        <v/>
      </c>
      <c r="B283" s="662"/>
      <c r="C283" s="665" t="s">
        <v>311</v>
      </c>
      <c r="D283" s="667" t="str">
        <f>IF(②選手情報入力!$D$23="","",②選手情報入力!$D$23)</f>
        <v/>
      </c>
      <c r="E283" s="668"/>
      <c r="F283" s="668"/>
      <c r="G283" s="669"/>
      <c r="H283" s="652"/>
      <c r="I283" s="653"/>
      <c r="J283" s="653"/>
      <c r="K283" s="654"/>
      <c r="L283" s="333"/>
      <c r="N283" s="661" t="str">
        <f>IF(②選手情報入力!$C$23="","",②選手情報入力!$C$23)</f>
        <v/>
      </c>
      <c r="O283" s="662"/>
      <c r="P283" s="665" t="s">
        <v>311</v>
      </c>
      <c r="Q283" s="667" t="str">
        <f>IF(②選手情報入力!$D$23="","",②選手情報入力!$D$23)</f>
        <v/>
      </c>
      <c r="R283" s="668"/>
      <c r="S283" s="668"/>
      <c r="T283" s="669"/>
      <c r="U283" s="652"/>
      <c r="V283" s="653"/>
      <c r="W283" s="653"/>
      <c r="X283" s="654"/>
    </row>
    <row r="284" spans="1:25" ht="13.9" customHeight="1" thickBot="1">
      <c r="A284" s="663"/>
      <c r="B284" s="664"/>
      <c r="C284" s="666"/>
      <c r="D284" s="670"/>
      <c r="E284" s="671"/>
      <c r="F284" s="671"/>
      <c r="G284" s="672"/>
      <c r="H284" s="655"/>
      <c r="I284" s="656"/>
      <c r="J284" s="656"/>
      <c r="K284" s="657"/>
      <c r="L284" s="333"/>
      <c r="N284" s="663"/>
      <c r="O284" s="664"/>
      <c r="P284" s="666"/>
      <c r="Q284" s="670"/>
      <c r="R284" s="671"/>
      <c r="S284" s="671"/>
      <c r="T284" s="672"/>
      <c r="U284" s="655"/>
      <c r="V284" s="656"/>
      <c r="W284" s="656"/>
      <c r="X284" s="657"/>
    </row>
    <row r="285" spans="1:25" ht="20.45" customHeight="1" thickTop="1" thickBot="1">
      <c r="A285" s="601" t="s">
        <v>314</v>
      </c>
      <c r="B285" s="604" t="s">
        <v>315</v>
      </c>
      <c r="C285" s="605"/>
      <c r="D285" s="605"/>
      <c r="E285" s="606"/>
      <c r="F285" s="607" t="s">
        <v>316</v>
      </c>
      <c r="G285" s="608"/>
      <c r="H285" s="609" t="s">
        <v>333</v>
      </c>
      <c r="I285" s="610"/>
      <c r="J285" s="610"/>
      <c r="K285" s="611"/>
      <c r="L285" s="333"/>
      <c r="N285" s="601" t="s">
        <v>314</v>
      </c>
      <c r="O285" s="604" t="s">
        <v>315</v>
      </c>
      <c r="P285" s="605"/>
      <c r="Q285" s="605"/>
      <c r="R285" s="606"/>
      <c r="S285" s="607" t="s">
        <v>316</v>
      </c>
      <c r="T285" s="608"/>
      <c r="U285" s="609" t="s">
        <v>333</v>
      </c>
      <c r="V285" s="610"/>
      <c r="W285" s="610"/>
      <c r="X285" s="611"/>
    </row>
    <row r="286" spans="1:25" ht="13.15" customHeight="1">
      <c r="A286" s="602"/>
      <c r="B286" s="612"/>
      <c r="C286" s="613"/>
      <c r="D286" s="613"/>
      <c r="E286" s="614"/>
      <c r="F286" s="337" t="s">
        <v>318</v>
      </c>
      <c r="G286" s="312" t="s">
        <v>319</v>
      </c>
      <c r="H286" s="311"/>
      <c r="I286" s="312" t="s">
        <v>287</v>
      </c>
      <c r="J286" s="311"/>
      <c r="K286" s="338" t="s">
        <v>320</v>
      </c>
      <c r="L286" s="339"/>
      <c r="M286" s="340"/>
      <c r="N286" s="602"/>
      <c r="O286" s="612"/>
      <c r="P286" s="613"/>
      <c r="Q286" s="613"/>
      <c r="R286" s="614"/>
      <c r="S286" s="337" t="s">
        <v>318</v>
      </c>
      <c r="T286" s="312" t="s">
        <v>319</v>
      </c>
      <c r="U286" s="311"/>
      <c r="V286" s="312" t="s">
        <v>287</v>
      </c>
      <c r="W286" s="311"/>
      <c r="X286" s="338" t="s">
        <v>320</v>
      </c>
    </row>
    <row r="287" spans="1:25" ht="13.15" customHeight="1">
      <c r="A287" s="602"/>
      <c r="B287" s="615"/>
      <c r="C287" s="616"/>
      <c r="D287" s="616"/>
      <c r="E287" s="617"/>
      <c r="F287" s="621"/>
      <c r="G287" s="623"/>
      <c r="H287" s="624"/>
      <c r="I287" s="627" t="str">
        <f>IF(②選手情報入力!J23="","",②選手情報入力!J23)</f>
        <v/>
      </c>
      <c r="J287" s="628"/>
      <c r="K287" s="631"/>
      <c r="L287" s="333"/>
      <c r="N287" s="602"/>
      <c r="O287" s="615"/>
      <c r="P287" s="616"/>
      <c r="Q287" s="616"/>
      <c r="R287" s="617"/>
      <c r="S287" s="621"/>
      <c r="T287" s="623"/>
      <c r="U287" s="624"/>
      <c r="V287" s="627" t="str">
        <f>IF(②選手情報入力!M23="","",②選手情報入力!M23)</f>
        <v/>
      </c>
      <c r="W287" s="628"/>
      <c r="X287" s="631"/>
    </row>
    <row r="288" spans="1:25" ht="13.15" customHeight="1">
      <c r="A288" s="603"/>
      <c r="B288" s="618"/>
      <c r="C288" s="619"/>
      <c r="D288" s="619"/>
      <c r="E288" s="620"/>
      <c r="F288" s="622"/>
      <c r="G288" s="625"/>
      <c r="H288" s="626"/>
      <c r="I288" s="629"/>
      <c r="J288" s="630"/>
      <c r="K288" s="632"/>
      <c r="L288" s="333"/>
      <c r="N288" s="603"/>
      <c r="O288" s="618"/>
      <c r="P288" s="619"/>
      <c r="Q288" s="619"/>
      <c r="R288" s="620"/>
      <c r="S288" s="622"/>
      <c r="T288" s="625"/>
      <c r="U288" s="626"/>
      <c r="V288" s="629"/>
      <c r="W288" s="630"/>
      <c r="X288" s="632"/>
    </row>
    <row r="289" spans="1:25" ht="14.45" customHeight="1">
      <c r="A289" s="383" t="s">
        <v>321</v>
      </c>
      <c r="B289" s="585"/>
      <c r="C289" s="586"/>
      <c r="D289" s="586"/>
      <c r="E289" s="587"/>
      <c r="F289" s="591"/>
      <c r="G289" s="593"/>
      <c r="H289" s="594"/>
      <c r="I289" s="597" t="str">
        <f>IF(②選手情報入力!K23="","",②選手情報入力!K23)</f>
        <v/>
      </c>
      <c r="J289" s="598"/>
      <c r="K289" s="583"/>
      <c r="L289" s="333"/>
      <c r="N289" s="383" t="s">
        <v>321</v>
      </c>
      <c r="O289" s="585"/>
      <c r="P289" s="586"/>
      <c r="Q289" s="586"/>
      <c r="R289" s="587"/>
      <c r="S289" s="591"/>
      <c r="T289" s="593"/>
      <c r="U289" s="594"/>
      <c r="V289" s="597" t="str">
        <f>IF(②選手情報入力!N23="","",②選手情報入力!N23)</f>
        <v/>
      </c>
      <c r="W289" s="598"/>
      <c r="X289" s="583"/>
    </row>
    <row r="290" spans="1:25" ht="15" customHeight="1" thickBot="1">
      <c r="A290" s="384" t="s">
        <v>322</v>
      </c>
      <c r="B290" s="588"/>
      <c r="C290" s="589"/>
      <c r="D290" s="589"/>
      <c r="E290" s="590"/>
      <c r="F290" s="592"/>
      <c r="G290" s="595"/>
      <c r="H290" s="596"/>
      <c r="I290" s="599"/>
      <c r="J290" s="600"/>
      <c r="K290" s="584"/>
      <c r="L290" s="333"/>
      <c r="N290" s="384" t="s">
        <v>322</v>
      </c>
      <c r="O290" s="588"/>
      <c r="P290" s="589"/>
      <c r="Q290" s="589"/>
      <c r="R290" s="590"/>
      <c r="S290" s="592"/>
      <c r="T290" s="595"/>
      <c r="U290" s="596"/>
      <c r="V290" s="599"/>
      <c r="W290" s="600"/>
      <c r="X290" s="584"/>
    </row>
    <row r="291" spans="1:25" ht="15" thickBot="1">
      <c r="A291" s="341" t="s">
        <v>323</v>
      </c>
      <c r="B291" s="342" t="s">
        <v>324</v>
      </c>
      <c r="C291" s="343"/>
      <c r="D291" s="343"/>
      <c r="E291" s="343"/>
      <c r="F291" s="343"/>
      <c r="G291" s="343"/>
      <c r="H291" s="343"/>
      <c r="I291" s="343"/>
      <c r="J291" s="343"/>
      <c r="K291" s="344"/>
      <c r="L291" s="333"/>
      <c r="N291" s="341" t="s">
        <v>323</v>
      </c>
      <c r="O291" s="342" t="s">
        <v>324</v>
      </c>
      <c r="P291" s="343"/>
      <c r="Q291" s="343"/>
      <c r="R291" s="343"/>
      <c r="S291" s="343"/>
      <c r="T291" s="343"/>
      <c r="U291" s="343"/>
      <c r="V291" s="343"/>
      <c r="W291" s="343"/>
      <c r="X291" s="344"/>
    </row>
    <row r="292" spans="1:25">
      <c r="A292" s="345"/>
      <c r="B292" s="322"/>
      <c r="C292" s="322"/>
      <c r="D292" s="322"/>
      <c r="E292" s="322"/>
      <c r="F292" s="322"/>
      <c r="G292" s="322"/>
      <c r="H292" s="322"/>
      <c r="I292" s="322"/>
      <c r="J292" s="322"/>
      <c r="K292" s="323"/>
      <c r="L292" s="333"/>
      <c r="N292" s="345"/>
      <c r="O292" s="322"/>
      <c r="P292" s="322"/>
      <c r="Q292" s="322"/>
      <c r="R292" s="322"/>
      <c r="S292" s="322"/>
      <c r="T292" s="322"/>
      <c r="U292" s="322"/>
      <c r="V292" s="322"/>
      <c r="W292" s="322"/>
      <c r="X292" s="323"/>
    </row>
    <row r="293" spans="1:25" ht="14.25">
      <c r="A293" s="346" t="s">
        <v>296</v>
      </c>
      <c r="B293" s="322"/>
      <c r="C293" s="322"/>
      <c r="D293" s="322"/>
      <c r="E293" s="322"/>
      <c r="F293" s="322"/>
      <c r="G293" s="322"/>
      <c r="H293" s="322"/>
      <c r="I293" s="321"/>
      <c r="J293" s="324"/>
      <c r="K293" s="325" t="s">
        <v>325</v>
      </c>
      <c r="L293" s="347"/>
      <c r="M293" s="348"/>
      <c r="N293" s="346" t="s">
        <v>296</v>
      </c>
      <c r="O293" s="322"/>
      <c r="P293" s="322"/>
      <c r="Q293" s="322"/>
      <c r="R293" s="322"/>
      <c r="S293" s="322"/>
      <c r="T293" s="322"/>
      <c r="U293" s="322"/>
      <c r="V293" s="321"/>
      <c r="W293" s="324"/>
      <c r="X293" s="325" t="s">
        <v>325</v>
      </c>
    </row>
    <row r="294" spans="1:25" ht="14.25">
      <c r="A294" s="346" t="s">
        <v>297</v>
      </c>
      <c r="B294" s="322"/>
      <c r="C294" s="322"/>
      <c r="D294" s="322"/>
      <c r="E294" s="322"/>
      <c r="F294" s="322"/>
      <c r="G294" s="322"/>
      <c r="H294" s="322"/>
      <c r="I294" s="321"/>
      <c r="J294" s="324"/>
      <c r="K294" s="326" t="s">
        <v>326</v>
      </c>
      <c r="L294" s="347"/>
      <c r="M294" s="348"/>
      <c r="N294" s="346" t="s">
        <v>297</v>
      </c>
      <c r="O294" s="322"/>
      <c r="P294" s="322"/>
      <c r="Q294" s="322"/>
      <c r="R294" s="322"/>
      <c r="S294" s="322"/>
      <c r="T294" s="322"/>
      <c r="U294" s="322"/>
      <c r="V294" s="321"/>
      <c r="W294" s="324"/>
      <c r="X294" s="326" t="s">
        <v>326</v>
      </c>
    </row>
    <row r="295" spans="1:25" ht="14.25">
      <c r="A295" s="346" t="s">
        <v>298</v>
      </c>
      <c r="B295" s="322"/>
      <c r="C295" s="322"/>
      <c r="D295" s="322"/>
      <c r="E295" s="322"/>
      <c r="F295" s="322"/>
      <c r="G295" s="322"/>
      <c r="H295" s="322"/>
      <c r="I295" s="321"/>
      <c r="J295" s="324"/>
      <c r="K295" s="327" t="s">
        <v>327</v>
      </c>
      <c r="L295" s="347"/>
      <c r="M295" s="348"/>
      <c r="N295" s="346" t="s">
        <v>298</v>
      </c>
      <c r="O295" s="322"/>
      <c r="P295" s="322"/>
      <c r="Q295" s="322"/>
      <c r="R295" s="322"/>
      <c r="S295" s="322"/>
      <c r="T295" s="322"/>
      <c r="U295" s="322"/>
      <c r="V295" s="321"/>
      <c r="W295" s="324"/>
      <c r="X295" s="327" t="s">
        <v>327</v>
      </c>
    </row>
    <row r="296" spans="1:25" ht="48" customHeight="1">
      <c r="A296" s="349"/>
      <c r="B296" s="350"/>
      <c r="C296" s="350"/>
      <c r="D296" s="350"/>
      <c r="E296" s="350"/>
      <c r="F296" s="350"/>
      <c r="G296" s="350"/>
      <c r="H296" s="350"/>
      <c r="I296" s="350"/>
      <c r="J296" s="351"/>
      <c r="K296" s="352"/>
      <c r="L296" s="347"/>
      <c r="M296" s="353"/>
      <c r="N296" s="349"/>
      <c r="O296" s="350"/>
      <c r="P296" s="350"/>
      <c r="Q296" s="350"/>
      <c r="R296" s="350"/>
      <c r="S296" s="350"/>
      <c r="T296" s="350"/>
      <c r="U296" s="350"/>
      <c r="V296" s="350"/>
      <c r="W296" s="351"/>
      <c r="X296" s="352"/>
    </row>
    <row r="297" spans="1:25" ht="48" customHeight="1">
      <c r="A297" s="354"/>
      <c r="B297" s="355"/>
      <c r="C297" s="355"/>
      <c r="D297" s="355"/>
      <c r="E297" s="355"/>
      <c r="F297" s="355"/>
      <c r="G297" s="355"/>
      <c r="H297" s="355"/>
      <c r="I297" s="355"/>
      <c r="J297" s="356"/>
      <c r="K297" s="357"/>
      <c r="L297" s="358"/>
      <c r="M297" s="361"/>
      <c r="N297" s="354"/>
      <c r="O297" s="355"/>
      <c r="P297" s="355"/>
      <c r="Q297" s="355"/>
      <c r="R297" s="355"/>
      <c r="S297" s="355"/>
      <c r="T297" s="355"/>
      <c r="U297" s="355"/>
      <c r="V297" s="355"/>
      <c r="W297" s="356"/>
      <c r="X297" s="357"/>
      <c r="Y297" s="358"/>
    </row>
    <row r="298" spans="1:25" ht="26.25">
      <c r="A298" s="633" t="s">
        <v>364</v>
      </c>
      <c r="B298" s="633"/>
      <c r="C298" s="633"/>
      <c r="D298" s="633"/>
      <c r="E298" s="633"/>
      <c r="F298" s="633"/>
      <c r="G298" s="633"/>
      <c r="H298" s="633"/>
      <c r="I298" s="633"/>
      <c r="J298" s="633"/>
      <c r="K298" s="633"/>
      <c r="L298" s="333">
        <v>15</v>
      </c>
      <c r="N298" s="633" t="s">
        <v>364</v>
      </c>
      <c r="O298" s="633"/>
      <c r="P298" s="633"/>
      <c r="Q298" s="633"/>
      <c r="R298" s="633"/>
      <c r="S298" s="633"/>
      <c r="T298" s="633"/>
      <c r="U298" s="633"/>
      <c r="V298" s="633"/>
      <c r="W298" s="633"/>
      <c r="X298" s="633"/>
      <c r="Y298" s="333">
        <v>16</v>
      </c>
    </row>
    <row r="299" spans="1:25" ht="14.25" thickBot="1">
      <c r="A299" s="295"/>
      <c r="C299" s="296"/>
      <c r="D299" s="296" t="s">
        <v>332</v>
      </c>
      <c r="J299" s="334" t="s">
        <v>273</v>
      </c>
      <c r="L299" s="333"/>
      <c r="N299" s="295"/>
      <c r="P299" s="296"/>
      <c r="Q299" s="296" t="s">
        <v>332</v>
      </c>
      <c r="W299" s="334" t="s">
        <v>273</v>
      </c>
      <c r="Y299" s="333"/>
    </row>
    <row r="300" spans="1:25" ht="19.899999999999999" customHeight="1" thickBot="1">
      <c r="A300" s="298"/>
      <c r="B300" s="634" t="s">
        <v>303</v>
      </c>
      <c r="C300" s="635"/>
      <c r="D300" s="636" t="str">
        <f>IF(②選手情報入力!I24="","",②選手情報入力!I24)</f>
        <v/>
      </c>
      <c r="E300" s="637"/>
      <c r="F300" s="637"/>
      <c r="G300" s="638"/>
      <c r="H300" s="362" t="s">
        <v>304</v>
      </c>
      <c r="I300" s="363"/>
      <c r="J300" s="364"/>
      <c r="K300" s="365"/>
      <c r="L300" s="333"/>
      <c r="N300" s="298"/>
      <c r="O300" s="634" t="s">
        <v>303</v>
      </c>
      <c r="P300" s="635"/>
      <c r="Q300" s="636" t="str">
        <f>IF(②選手情報入力!L24="","",②選手情報入力!L24)</f>
        <v/>
      </c>
      <c r="R300" s="637"/>
      <c r="S300" s="637"/>
      <c r="T300" s="638"/>
      <c r="U300" s="362" t="s">
        <v>304</v>
      </c>
      <c r="V300" s="363"/>
      <c r="W300" s="364"/>
      <c r="X300" s="365"/>
      <c r="Y300" s="333"/>
    </row>
    <row r="301" spans="1:25" ht="21" customHeight="1">
      <c r="A301" s="303" t="s">
        <v>306</v>
      </c>
      <c r="B301" s="645" t="str">
        <f>IF(②選手情報入力!$G$24="","",②選手情報入力!$G$24)</f>
        <v/>
      </c>
      <c r="C301" s="646"/>
      <c r="D301" s="639"/>
      <c r="E301" s="640"/>
      <c r="F301" s="640"/>
      <c r="G301" s="641"/>
      <c r="H301" s="649"/>
      <c r="I301" s="650"/>
      <c r="J301" s="650"/>
      <c r="K301" s="651"/>
      <c r="L301" s="333"/>
      <c r="N301" s="303" t="s">
        <v>306</v>
      </c>
      <c r="O301" s="645" t="str">
        <f>IF(②選手情報入力!$G$24="","",②選手情報入力!$G$24)</f>
        <v/>
      </c>
      <c r="P301" s="646"/>
      <c r="Q301" s="639"/>
      <c r="R301" s="640"/>
      <c r="S301" s="640"/>
      <c r="T301" s="641"/>
      <c r="U301" s="649"/>
      <c r="V301" s="650"/>
      <c r="W301" s="650"/>
      <c r="X301" s="651"/>
      <c r="Y301" s="333"/>
    </row>
    <row r="302" spans="1:25" ht="19.899999999999999" customHeight="1" thickBot="1">
      <c r="A302" s="306"/>
      <c r="B302" s="647"/>
      <c r="C302" s="648"/>
      <c r="D302" s="642"/>
      <c r="E302" s="643"/>
      <c r="F302" s="643"/>
      <c r="G302" s="644"/>
      <c r="H302" s="652"/>
      <c r="I302" s="653"/>
      <c r="J302" s="653"/>
      <c r="K302" s="654"/>
      <c r="L302" s="333"/>
      <c r="N302" s="306"/>
      <c r="O302" s="647"/>
      <c r="P302" s="648"/>
      <c r="Q302" s="642"/>
      <c r="R302" s="643"/>
      <c r="S302" s="643"/>
      <c r="T302" s="644"/>
      <c r="U302" s="652"/>
      <c r="V302" s="653"/>
      <c r="W302" s="653"/>
      <c r="X302" s="654"/>
      <c r="Y302" s="333"/>
    </row>
    <row r="303" spans="1:25" ht="14.25">
      <c r="A303" s="335" t="s">
        <v>6</v>
      </c>
      <c r="B303" s="336"/>
      <c r="C303" s="312" t="s">
        <v>294</v>
      </c>
      <c r="D303" s="658" t="str">
        <f>IF(②選手情報入力!$E$24="","",②選手情報入力!$E$24)</f>
        <v/>
      </c>
      <c r="E303" s="659"/>
      <c r="F303" s="659"/>
      <c r="G303" s="660"/>
      <c r="H303" s="652"/>
      <c r="I303" s="653"/>
      <c r="J303" s="653"/>
      <c r="K303" s="654"/>
      <c r="L303" s="333"/>
      <c r="N303" s="335" t="s">
        <v>6</v>
      </c>
      <c r="O303" s="336"/>
      <c r="P303" s="312" t="s">
        <v>294</v>
      </c>
      <c r="Q303" s="658" t="str">
        <f>IF(②選手情報入力!$E$24="","",②選手情報入力!$E$24)</f>
        <v/>
      </c>
      <c r="R303" s="659"/>
      <c r="S303" s="659"/>
      <c r="T303" s="660"/>
      <c r="U303" s="652"/>
      <c r="V303" s="653"/>
      <c r="W303" s="653"/>
      <c r="X303" s="654"/>
      <c r="Y303" s="333"/>
    </row>
    <row r="304" spans="1:25" ht="13.15" customHeight="1">
      <c r="A304" s="661" t="str">
        <f>IF(②選手情報入力!$C$24="","",②選手情報入力!$C$24)</f>
        <v/>
      </c>
      <c r="B304" s="662"/>
      <c r="C304" s="665" t="s">
        <v>311</v>
      </c>
      <c r="D304" s="667" t="str">
        <f>IF(②選手情報入力!$D$24="","",②選手情報入力!$D$24)</f>
        <v/>
      </c>
      <c r="E304" s="668"/>
      <c r="F304" s="668"/>
      <c r="G304" s="669"/>
      <c r="H304" s="652"/>
      <c r="I304" s="653"/>
      <c r="J304" s="653"/>
      <c r="K304" s="654"/>
      <c r="L304" s="333"/>
      <c r="N304" s="661" t="str">
        <f>IF(②選手情報入力!$C$24="","",②選手情報入力!$C$24)</f>
        <v/>
      </c>
      <c r="O304" s="662"/>
      <c r="P304" s="665" t="s">
        <v>311</v>
      </c>
      <c r="Q304" s="667" t="str">
        <f>IF(②選手情報入力!$D$24="","",②選手情報入力!$D$24)</f>
        <v/>
      </c>
      <c r="R304" s="668"/>
      <c r="S304" s="668"/>
      <c r="T304" s="669"/>
      <c r="U304" s="652"/>
      <c r="V304" s="653"/>
      <c r="W304" s="653"/>
      <c r="X304" s="654"/>
      <c r="Y304" s="333"/>
    </row>
    <row r="305" spans="1:25" ht="13.9" customHeight="1" thickBot="1">
      <c r="A305" s="663"/>
      <c r="B305" s="664"/>
      <c r="C305" s="666"/>
      <c r="D305" s="670"/>
      <c r="E305" s="671"/>
      <c r="F305" s="671"/>
      <c r="G305" s="672"/>
      <c r="H305" s="655"/>
      <c r="I305" s="656"/>
      <c r="J305" s="656"/>
      <c r="K305" s="657"/>
      <c r="L305" s="333"/>
      <c r="N305" s="663"/>
      <c r="O305" s="664"/>
      <c r="P305" s="666"/>
      <c r="Q305" s="670"/>
      <c r="R305" s="671"/>
      <c r="S305" s="671"/>
      <c r="T305" s="672"/>
      <c r="U305" s="655"/>
      <c r="V305" s="656"/>
      <c r="W305" s="656"/>
      <c r="X305" s="657"/>
      <c r="Y305" s="333"/>
    </row>
    <row r="306" spans="1:25" ht="20.45" customHeight="1" thickTop="1" thickBot="1">
      <c r="A306" s="601" t="s">
        <v>314</v>
      </c>
      <c r="B306" s="604" t="s">
        <v>315</v>
      </c>
      <c r="C306" s="605"/>
      <c r="D306" s="605"/>
      <c r="E306" s="606"/>
      <c r="F306" s="607" t="s">
        <v>316</v>
      </c>
      <c r="G306" s="608"/>
      <c r="H306" s="609" t="s">
        <v>333</v>
      </c>
      <c r="I306" s="610"/>
      <c r="J306" s="610"/>
      <c r="K306" s="611"/>
      <c r="L306" s="333"/>
      <c r="N306" s="601" t="s">
        <v>314</v>
      </c>
      <c r="O306" s="604" t="s">
        <v>315</v>
      </c>
      <c r="P306" s="605"/>
      <c r="Q306" s="605"/>
      <c r="R306" s="606"/>
      <c r="S306" s="607" t="s">
        <v>316</v>
      </c>
      <c r="T306" s="608"/>
      <c r="U306" s="609" t="s">
        <v>333</v>
      </c>
      <c r="V306" s="610"/>
      <c r="W306" s="610"/>
      <c r="X306" s="611"/>
      <c r="Y306" s="333"/>
    </row>
    <row r="307" spans="1:25" ht="13.15" customHeight="1">
      <c r="A307" s="602"/>
      <c r="B307" s="612"/>
      <c r="C307" s="613"/>
      <c r="D307" s="613"/>
      <c r="E307" s="614"/>
      <c r="F307" s="337" t="s">
        <v>318</v>
      </c>
      <c r="G307" s="312" t="s">
        <v>319</v>
      </c>
      <c r="H307" s="311"/>
      <c r="I307" s="312" t="s">
        <v>287</v>
      </c>
      <c r="J307" s="311"/>
      <c r="K307" s="338" t="s">
        <v>320</v>
      </c>
      <c r="L307" s="339"/>
      <c r="M307" s="340"/>
      <c r="N307" s="602"/>
      <c r="O307" s="612"/>
      <c r="P307" s="613"/>
      <c r="Q307" s="613"/>
      <c r="R307" s="614"/>
      <c r="S307" s="337" t="s">
        <v>318</v>
      </c>
      <c r="T307" s="312" t="s">
        <v>319</v>
      </c>
      <c r="U307" s="311"/>
      <c r="V307" s="312" t="s">
        <v>287</v>
      </c>
      <c r="W307" s="311"/>
      <c r="X307" s="338" t="s">
        <v>320</v>
      </c>
      <c r="Y307" s="339"/>
    </row>
    <row r="308" spans="1:25" ht="13.15" customHeight="1">
      <c r="A308" s="602"/>
      <c r="B308" s="615"/>
      <c r="C308" s="616"/>
      <c r="D308" s="616"/>
      <c r="E308" s="617"/>
      <c r="F308" s="621"/>
      <c r="G308" s="623"/>
      <c r="H308" s="624"/>
      <c r="I308" s="627" t="str">
        <f>IF(②選手情報入力!J24="","",②選手情報入力!J24)</f>
        <v/>
      </c>
      <c r="J308" s="628"/>
      <c r="K308" s="631"/>
      <c r="L308" s="333"/>
      <c r="N308" s="602"/>
      <c r="O308" s="615"/>
      <c r="P308" s="616"/>
      <c r="Q308" s="616"/>
      <c r="R308" s="617"/>
      <c r="S308" s="621"/>
      <c r="T308" s="623"/>
      <c r="U308" s="624"/>
      <c r="V308" s="627" t="str">
        <f>IF(②選手情報入力!M24="","",②選手情報入力!M24)</f>
        <v/>
      </c>
      <c r="W308" s="628"/>
      <c r="X308" s="631"/>
      <c r="Y308" s="333"/>
    </row>
    <row r="309" spans="1:25" ht="13.15" customHeight="1">
      <c r="A309" s="603"/>
      <c r="B309" s="618"/>
      <c r="C309" s="619"/>
      <c r="D309" s="619"/>
      <c r="E309" s="620"/>
      <c r="F309" s="622"/>
      <c r="G309" s="625"/>
      <c r="H309" s="626"/>
      <c r="I309" s="629"/>
      <c r="J309" s="630"/>
      <c r="K309" s="632"/>
      <c r="L309" s="333"/>
      <c r="N309" s="603"/>
      <c r="O309" s="618"/>
      <c r="P309" s="619"/>
      <c r="Q309" s="619"/>
      <c r="R309" s="620"/>
      <c r="S309" s="622"/>
      <c r="T309" s="625"/>
      <c r="U309" s="626"/>
      <c r="V309" s="629"/>
      <c r="W309" s="630"/>
      <c r="X309" s="632"/>
      <c r="Y309" s="333"/>
    </row>
    <row r="310" spans="1:25" ht="14.45" customHeight="1">
      <c r="A310" s="383" t="s">
        <v>321</v>
      </c>
      <c r="B310" s="585"/>
      <c r="C310" s="586"/>
      <c r="D310" s="586"/>
      <c r="E310" s="587"/>
      <c r="F310" s="591"/>
      <c r="G310" s="593"/>
      <c r="H310" s="594"/>
      <c r="I310" s="597" t="str">
        <f>IF(②選手情報入力!K24="","",②選手情報入力!K24)</f>
        <v/>
      </c>
      <c r="J310" s="598"/>
      <c r="K310" s="583"/>
      <c r="L310" s="333"/>
      <c r="N310" s="383" t="s">
        <v>321</v>
      </c>
      <c r="O310" s="585"/>
      <c r="P310" s="586"/>
      <c r="Q310" s="586"/>
      <c r="R310" s="587"/>
      <c r="S310" s="591"/>
      <c r="T310" s="593"/>
      <c r="U310" s="594"/>
      <c r="V310" s="597" t="str">
        <f>IF(②選手情報入力!N24="","",②選手情報入力!N24)</f>
        <v/>
      </c>
      <c r="W310" s="598"/>
      <c r="X310" s="583"/>
      <c r="Y310" s="333"/>
    </row>
    <row r="311" spans="1:25" ht="15" customHeight="1" thickBot="1">
      <c r="A311" s="384" t="s">
        <v>322</v>
      </c>
      <c r="B311" s="588"/>
      <c r="C311" s="589"/>
      <c r="D311" s="589"/>
      <c r="E311" s="590"/>
      <c r="F311" s="592"/>
      <c r="G311" s="595"/>
      <c r="H311" s="596"/>
      <c r="I311" s="599"/>
      <c r="J311" s="600"/>
      <c r="K311" s="584"/>
      <c r="L311" s="333"/>
      <c r="N311" s="384" t="s">
        <v>322</v>
      </c>
      <c r="O311" s="588"/>
      <c r="P311" s="589"/>
      <c r="Q311" s="589"/>
      <c r="R311" s="590"/>
      <c r="S311" s="592"/>
      <c r="T311" s="595"/>
      <c r="U311" s="596"/>
      <c r="V311" s="599"/>
      <c r="W311" s="600"/>
      <c r="X311" s="584"/>
      <c r="Y311" s="333"/>
    </row>
    <row r="312" spans="1:25" ht="15" thickBot="1">
      <c r="A312" s="341" t="s">
        <v>323</v>
      </c>
      <c r="B312" s="342" t="s">
        <v>324</v>
      </c>
      <c r="C312" s="343"/>
      <c r="D312" s="343"/>
      <c r="E312" s="343"/>
      <c r="F312" s="343"/>
      <c r="G312" s="343"/>
      <c r="H312" s="343"/>
      <c r="I312" s="343"/>
      <c r="J312" s="343"/>
      <c r="K312" s="344"/>
      <c r="L312" s="333"/>
      <c r="N312" s="341" t="s">
        <v>323</v>
      </c>
      <c r="O312" s="342" t="s">
        <v>324</v>
      </c>
      <c r="P312" s="343"/>
      <c r="Q312" s="343"/>
      <c r="R312" s="343"/>
      <c r="S312" s="343"/>
      <c r="T312" s="343"/>
      <c r="U312" s="343"/>
      <c r="V312" s="343"/>
      <c r="W312" s="343"/>
      <c r="X312" s="344"/>
      <c r="Y312" s="333"/>
    </row>
    <row r="313" spans="1:25">
      <c r="A313" s="345"/>
      <c r="B313" s="322"/>
      <c r="C313" s="322"/>
      <c r="D313" s="322"/>
      <c r="E313" s="322"/>
      <c r="F313" s="322"/>
      <c r="G313" s="322"/>
      <c r="H313" s="322"/>
      <c r="I313" s="322"/>
      <c r="J313" s="322"/>
      <c r="K313" s="323"/>
      <c r="L313" s="333"/>
      <c r="N313" s="345"/>
      <c r="O313" s="322"/>
      <c r="P313" s="322"/>
      <c r="Q313" s="322"/>
      <c r="R313" s="322"/>
      <c r="S313" s="322"/>
      <c r="T313" s="322"/>
      <c r="U313" s="322"/>
      <c r="V313" s="322"/>
      <c r="W313" s="322"/>
      <c r="X313" s="323"/>
      <c r="Y313" s="333"/>
    </row>
    <row r="314" spans="1:25" ht="14.25">
      <c r="A314" s="346" t="s">
        <v>296</v>
      </c>
      <c r="B314" s="322"/>
      <c r="C314" s="322"/>
      <c r="D314" s="322"/>
      <c r="E314" s="322"/>
      <c r="F314" s="322"/>
      <c r="G314" s="322"/>
      <c r="H314" s="322"/>
      <c r="I314" s="321"/>
      <c r="J314" s="324"/>
      <c r="K314" s="325" t="s">
        <v>325</v>
      </c>
      <c r="L314" s="347"/>
      <c r="N314" s="346" t="s">
        <v>296</v>
      </c>
      <c r="O314" s="322"/>
      <c r="P314" s="322"/>
      <c r="Q314" s="322"/>
      <c r="R314" s="322"/>
      <c r="S314" s="322"/>
      <c r="T314" s="322"/>
      <c r="U314" s="322"/>
      <c r="V314" s="321"/>
      <c r="W314" s="324"/>
      <c r="X314" s="325" t="s">
        <v>325</v>
      </c>
      <c r="Y314" s="347"/>
    </row>
    <row r="315" spans="1:25" ht="14.25">
      <c r="A315" s="346" t="s">
        <v>297</v>
      </c>
      <c r="B315" s="322"/>
      <c r="C315" s="322"/>
      <c r="D315" s="322"/>
      <c r="E315" s="322"/>
      <c r="F315" s="322"/>
      <c r="G315" s="322"/>
      <c r="H315" s="322"/>
      <c r="I315" s="321"/>
      <c r="J315" s="324"/>
      <c r="K315" s="326" t="s">
        <v>326</v>
      </c>
      <c r="L315" s="347"/>
      <c r="N315" s="346" t="s">
        <v>297</v>
      </c>
      <c r="O315" s="322"/>
      <c r="P315" s="322"/>
      <c r="Q315" s="322"/>
      <c r="R315" s="322"/>
      <c r="S315" s="322"/>
      <c r="T315" s="322"/>
      <c r="U315" s="322"/>
      <c r="V315" s="321"/>
      <c r="W315" s="324"/>
      <c r="X315" s="326" t="s">
        <v>326</v>
      </c>
      <c r="Y315" s="347"/>
    </row>
    <row r="316" spans="1:25" ht="14.25">
      <c r="A316" s="346" t="s">
        <v>298</v>
      </c>
      <c r="B316" s="322"/>
      <c r="C316" s="322"/>
      <c r="D316" s="322"/>
      <c r="E316" s="322"/>
      <c r="F316" s="322"/>
      <c r="G316" s="322"/>
      <c r="H316" s="322"/>
      <c r="I316" s="321"/>
      <c r="J316" s="324"/>
      <c r="K316" s="327" t="s">
        <v>327</v>
      </c>
      <c r="L316" s="347"/>
      <c r="N316" s="346" t="s">
        <v>298</v>
      </c>
      <c r="O316" s="322"/>
      <c r="P316" s="322"/>
      <c r="Q316" s="322"/>
      <c r="R316" s="322"/>
      <c r="S316" s="322"/>
      <c r="T316" s="322"/>
      <c r="U316" s="322"/>
      <c r="V316" s="321"/>
      <c r="W316" s="324"/>
      <c r="X316" s="327" t="s">
        <v>327</v>
      </c>
      <c r="Y316" s="347"/>
    </row>
    <row r="317" spans="1:25" ht="14.25">
      <c r="A317" s="349"/>
      <c r="B317" s="350"/>
      <c r="C317" s="350"/>
      <c r="D317" s="350"/>
      <c r="E317" s="350"/>
      <c r="F317" s="350"/>
      <c r="G317" s="350"/>
      <c r="H317" s="350"/>
      <c r="I317" s="350"/>
      <c r="J317" s="351"/>
      <c r="K317" s="352"/>
      <c r="L317" s="347"/>
      <c r="N317" s="349"/>
      <c r="O317" s="350"/>
      <c r="P317" s="350"/>
      <c r="Q317" s="350"/>
      <c r="R317" s="350"/>
      <c r="S317" s="350"/>
      <c r="T317" s="350"/>
      <c r="U317" s="350"/>
      <c r="V317" s="350"/>
      <c r="W317" s="351"/>
      <c r="X317" s="352"/>
      <c r="Y317" s="347"/>
    </row>
    <row r="318" spans="1:25" ht="48" customHeight="1">
      <c r="A318" s="349"/>
      <c r="B318" s="350"/>
      <c r="C318" s="350"/>
      <c r="D318" s="350"/>
      <c r="E318" s="350"/>
      <c r="F318" s="350"/>
      <c r="G318" s="350"/>
      <c r="H318" s="350"/>
      <c r="I318" s="350"/>
      <c r="J318" s="351"/>
      <c r="K318" s="352"/>
      <c r="L318" s="347"/>
      <c r="M318" s="353"/>
      <c r="N318" s="349"/>
      <c r="O318" s="350"/>
      <c r="P318" s="350"/>
      <c r="Q318" s="350"/>
      <c r="R318" s="350"/>
      <c r="S318" s="350"/>
      <c r="T318" s="350"/>
      <c r="U318" s="350"/>
      <c r="V318" s="350"/>
      <c r="W318" s="351"/>
      <c r="X318" s="352"/>
    </row>
    <row r="319" spans="1:25" ht="69" customHeight="1">
      <c r="A319" s="354"/>
      <c r="B319" s="355"/>
      <c r="C319" s="355"/>
      <c r="D319" s="355"/>
      <c r="E319" s="355"/>
      <c r="F319" s="355"/>
      <c r="G319" s="355"/>
      <c r="H319" s="355"/>
      <c r="I319" s="355"/>
      <c r="J319" s="356"/>
      <c r="K319" s="357"/>
      <c r="L319" s="358"/>
      <c r="M319" s="359"/>
      <c r="N319" s="354"/>
      <c r="O319" s="355"/>
      <c r="P319" s="355"/>
      <c r="Q319" s="355"/>
      <c r="R319" s="355"/>
      <c r="S319" s="355"/>
      <c r="T319" s="355"/>
      <c r="U319" s="355"/>
      <c r="V319" s="355"/>
      <c r="W319" s="356"/>
      <c r="X319" s="357"/>
    </row>
    <row r="320" spans="1:25" ht="26.25">
      <c r="A320" s="633" t="s">
        <v>364</v>
      </c>
      <c r="B320" s="633"/>
      <c r="C320" s="633"/>
      <c r="D320" s="633"/>
      <c r="E320" s="633"/>
      <c r="F320" s="633"/>
      <c r="G320" s="633"/>
      <c r="H320" s="633"/>
      <c r="I320" s="633"/>
      <c r="J320" s="633"/>
      <c r="K320" s="633"/>
      <c r="L320" s="333">
        <v>3</v>
      </c>
      <c r="N320" s="633" t="s">
        <v>364</v>
      </c>
      <c r="O320" s="633"/>
      <c r="P320" s="633"/>
      <c r="Q320" s="633"/>
      <c r="R320" s="633"/>
      <c r="S320" s="633"/>
      <c r="T320" s="633"/>
      <c r="U320" s="633"/>
      <c r="V320" s="633"/>
      <c r="W320" s="633"/>
      <c r="X320" s="633"/>
      <c r="Y320" s="293">
        <v>4</v>
      </c>
    </row>
    <row r="321" spans="1:24" ht="14.25" thickBot="1">
      <c r="A321" s="295"/>
      <c r="C321" s="296"/>
      <c r="D321" s="296" t="s">
        <v>332</v>
      </c>
      <c r="J321" s="334" t="s">
        <v>273</v>
      </c>
      <c r="L321" s="333"/>
      <c r="N321" s="295"/>
      <c r="P321" s="296"/>
      <c r="Q321" s="296" t="s">
        <v>332</v>
      </c>
      <c r="W321" s="334" t="s">
        <v>273</v>
      </c>
    </row>
    <row r="322" spans="1:24" ht="19.899999999999999" customHeight="1" thickBot="1">
      <c r="A322" s="298"/>
      <c r="B322" s="634" t="s">
        <v>303</v>
      </c>
      <c r="C322" s="635"/>
      <c r="D322" s="636" t="str">
        <f>IF(②選手情報入力!I25="","",②選手情報入力!I25)</f>
        <v/>
      </c>
      <c r="E322" s="637"/>
      <c r="F322" s="637"/>
      <c r="G322" s="638"/>
      <c r="H322" s="362" t="s">
        <v>304</v>
      </c>
      <c r="I322" s="363"/>
      <c r="J322" s="364"/>
      <c r="K322" s="365"/>
      <c r="L322" s="333"/>
      <c r="N322" s="298"/>
      <c r="O322" s="634" t="s">
        <v>303</v>
      </c>
      <c r="P322" s="635"/>
      <c r="Q322" s="636" t="str">
        <f>IF(②選手情報入力!L25="","",②選手情報入力!L25)</f>
        <v/>
      </c>
      <c r="R322" s="637"/>
      <c r="S322" s="637"/>
      <c r="T322" s="638"/>
      <c r="U322" s="362" t="s">
        <v>304</v>
      </c>
      <c r="V322" s="363"/>
      <c r="W322" s="364"/>
      <c r="X322" s="365"/>
    </row>
    <row r="323" spans="1:24" ht="21" customHeight="1">
      <c r="A323" s="303" t="s">
        <v>306</v>
      </c>
      <c r="B323" s="645" t="str">
        <f>IF(②選手情報入力!$G$25="","",②選手情報入力!$G$25)</f>
        <v/>
      </c>
      <c r="C323" s="646"/>
      <c r="D323" s="639"/>
      <c r="E323" s="640"/>
      <c r="F323" s="640"/>
      <c r="G323" s="641"/>
      <c r="H323" s="649"/>
      <c r="I323" s="650"/>
      <c r="J323" s="650"/>
      <c r="K323" s="651"/>
      <c r="L323" s="333"/>
      <c r="N323" s="303" t="s">
        <v>306</v>
      </c>
      <c r="O323" s="645" t="str">
        <f>IF(②選手情報入力!$G$25="","",②選手情報入力!$G$25)</f>
        <v/>
      </c>
      <c r="P323" s="646"/>
      <c r="Q323" s="639"/>
      <c r="R323" s="640"/>
      <c r="S323" s="640"/>
      <c r="T323" s="641"/>
      <c r="U323" s="649"/>
      <c r="V323" s="650"/>
      <c r="W323" s="650"/>
      <c r="X323" s="651"/>
    </row>
    <row r="324" spans="1:24" ht="19.899999999999999" customHeight="1" thickBot="1">
      <c r="A324" s="306"/>
      <c r="B324" s="647"/>
      <c r="C324" s="648"/>
      <c r="D324" s="642"/>
      <c r="E324" s="643"/>
      <c r="F324" s="643"/>
      <c r="G324" s="644"/>
      <c r="H324" s="652"/>
      <c r="I324" s="653"/>
      <c r="J324" s="653"/>
      <c r="K324" s="654"/>
      <c r="L324" s="333"/>
      <c r="N324" s="306"/>
      <c r="O324" s="647"/>
      <c r="P324" s="648"/>
      <c r="Q324" s="642"/>
      <c r="R324" s="643"/>
      <c r="S324" s="643"/>
      <c r="T324" s="644"/>
      <c r="U324" s="652"/>
      <c r="V324" s="653"/>
      <c r="W324" s="653"/>
      <c r="X324" s="654"/>
    </row>
    <row r="325" spans="1:24" ht="14.25">
      <c r="A325" s="335" t="s">
        <v>6</v>
      </c>
      <c r="B325" s="336"/>
      <c r="C325" s="312" t="s">
        <v>294</v>
      </c>
      <c r="D325" s="658" t="str">
        <f>IF(②選手情報入力!$E$25="","",②選手情報入力!$E$25)</f>
        <v/>
      </c>
      <c r="E325" s="659"/>
      <c r="F325" s="659"/>
      <c r="G325" s="660"/>
      <c r="H325" s="652"/>
      <c r="I325" s="653"/>
      <c r="J325" s="653"/>
      <c r="K325" s="654"/>
      <c r="L325" s="333"/>
      <c r="N325" s="335" t="s">
        <v>6</v>
      </c>
      <c r="O325" s="336"/>
      <c r="P325" s="312" t="s">
        <v>294</v>
      </c>
      <c r="Q325" s="658" t="str">
        <f>IF(②選手情報入力!$E$25="","",②選手情報入力!$E$25)</f>
        <v/>
      </c>
      <c r="R325" s="659"/>
      <c r="S325" s="659"/>
      <c r="T325" s="660"/>
      <c r="U325" s="652"/>
      <c r="V325" s="653"/>
      <c r="W325" s="653"/>
      <c r="X325" s="654"/>
    </row>
    <row r="326" spans="1:24" ht="14.25" customHeight="1">
      <c r="A326" s="661" t="str">
        <f>IF(②選手情報入力!$C$25="","",②選手情報入力!$C$25)</f>
        <v/>
      </c>
      <c r="B326" s="662"/>
      <c r="C326" s="665" t="s">
        <v>311</v>
      </c>
      <c r="D326" s="667" t="str">
        <f>IF(②選手情報入力!$D$25="","",②選手情報入力!$D$25)</f>
        <v/>
      </c>
      <c r="E326" s="668"/>
      <c r="F326" s="668"/>
      <c r="G326" s="669"/>
      <c r="H326" s="652"/>
      <c r="I326" s="653"/>
      <c r="J326" s="653"/>
      <c r="K326" s="654"/>
      <c r="L326" s="333"/>
      <c r="N326" s="661" t="str">
        <f>IF(②選手情報入力!$C$25="","",②選手情報入力!$C$25)</f>
        <v/>
      </c>
      <c r="O326" s="662"/>
      <c r="P326" s="665" t="s">
        <v>311</v>
      </c>
      <c r="Q326" s="667" t="str">
        <f>IF(②選手情報入力!$D$25="","",②選手情報入力!$D$25)</f>
        <v/>
      </c>
      <c r="R326" s="668"/>
      <c r="S326" s="668"/>
      <c r="T326" s="669"/>
      <c r="U326" s="652"/>
      <c r="V326" s="653"/>
      <c r="W326" s="653"/>
      <c r="X326" s="654"/>
    </row>
    <row r="327" spans="1:24" ht="13.9" customHeight="1" thickBot="1">
      <c r="A327" s="663"/>
      <c r="B327" s="664"/>
      <c r="C327" s="666"/>
      <c r="D327" s="670"/>
      <c r="E327" s="671"/>
      <c r="F327" s="671"/>
      <c r="G327" s="672"/>
      <c r="H327" s="655"/>
      <c r="I327" s="656"/>
      <c r="J327" s="656"/>
      <c r="K327" s="657"/>
      <c r="L327" s="333"/>
      <c r="N327" s="663"/>
      <c r="O327" s="664"/>
      <c r="P327" s="666"/>
      <c r="Q327" s="670"/>
      <c r="R327" s="671"/>
      <c r="S327" s="671"/>
      <c r="T327" s="672"/>
      <c r="U327" s="655"/>
      <c r="V327" s="656"/>
      <c r="W327" s="656"/>
      <c r="X327" s="657"/>
    </row>
    <row r="328" spans="1:24" ht="20.45" customHeight="1" thickTop="1" thickBot="1">
      <c r="A328" s="601" t="s">
        <v>314</v>
      </c>
      <c r="B328" s="604" t="s">
        <v>315</v>
      </c>
      <c r="C328" s="605"/>
      <c r="D328" s="605"/>
      <c r="E328" s="606"/>
      <c r="F328" s="607" t="s">
        <v>316</v>
      </c>
      <c r="G328" s="608"/>
      <c r="H328" s="609" t="s">
        <v>333</v>
      </c>
      <c r="I328" s="610"/>
      <c r="J328" s="610"/>
      <c r="K328" s="611"/>
      <c r="L328" s="333"/>
      <c r="N328" s="601" t="s">
        <v>314</v>
      </c>
      <c r="O328" s="604" t="s">
        <v>315</v>
      </c>
      <c r="P328" s="605"/>
      <c r="Q328" s="605"/>
      <c r="R328" s="606"/>
      <c r="S328" s="607" t="s">
        <v>316</v>
      </c>
      <c r="T328" s="608"/>
      <c r="U328" s="609" t="s">
        <v>333</v>
      </c>
      <c r="V328" s="610"/>
      <c r="W328" s="610"/>
      <c r="X328" s="611"/>
    </row>
    <row r="329" spans="1:24" ht="13.15" customHeight="1">
      <c r="A329" s="602"/>
      <c r="B329" s="612"/>
      <c r="C329" s="613"/>
      <c r="D329" s="613"/>
      <c r="E329" s="614"/>
      <c r="F329" s="337" t="s">
        <v>318</v>
      </c>
      <c r="G329" s="312" t="s">
        <v>319</v>
      </c>
      <c r="H329" s="311"/>
      <c r="I329" s="312" t="s">
        <v>287</v>
      </c>
      <c r="J329" s="311"/>
      <c r="K329" s="338" t="s">
        <v>320</v>
      </c>
      <c r="L329" s="339"/>
      <c r="M329" s="340"/>
      <c r="N329" s="602"/>
      <c r="O329" s="612"/>
      <c r="P329" s="613"/>
      <c r="Q329" s="613"/>
      <c r="R329" s="614"/>
      <c r="S329" s="337" t="s">
        <v>318</v>
      </c>
      <c r="T329" s="312" t="s">
        <v>319</v>
      </c>
      <c r="U329" s="311"/>
      <c r="V329" s="312" t="s">
        <v>287</v>
      </c>
      <c r="W329" s="311"/>
      <c r="X329" s="338" t="s">
        <v>320</v>
      </c>
    </row>
    <row r="330" spans="1:24" ht="13.15" customHeight="1">
      <c r="A330" s="602"/>
      <c r="B330" s="615"/>
      <c r="C330" s="616"/>
      <c r="D330" s="616"/>
      <c r="E330" s="617"/>
      <c r="F330" s="621"/>
      <c r="G330" s="623"/>
      <c r="H330" s="624"/>
      <c r="I330" s="627" t="str">
        <f>IF(②選手情報入力!J25="","",②選手情報入力!J25)</f>
        <v/>
      </c>
      <c r="J330" s="628"/>
      <c r="K330" s="631"/>
      <c r="L330" s="333"/>
      <c r="N330" s="602"/>
      <c r="O330" s="615"/>
      <c r="P330" s="616"/>
      <c r="Q330" s="616"/>
      <c r="R330" s="617"/>
      <c r="S330" s="621"/>
      <c r="T330" s="623"/>
      <c r="U330" s="624"/>
      <c r="V330" s="627" t="str">
        <f>IF(②選手情報入力!M25="","",②選手情報入力!M25)</f>
        <v/>
      </c>
      <c r="W330" s="628"/>
      <c r="X330" s="631"/>
    </row>
    <row r="331" spans="1:24" ht="13.15" customHeight="1">
      <c r="A331" s="603"/>
      <c r="B331" s="618"/>
      <c r="C331" s="619"/>
      <c r="D331" s="619"/>
      <c r="E331" s="620"/>
      <c r="F331" s="622"/>
      <c r="G331" s="625"/>
      <c r="H331" s="626"/>
      <c r="I331" s="629"/>
      <c r="J331" s="630"/>
      <c r="K331" s="632"/>
      <c r="L331" s="333"/>
      <c r="N331" s="603"/>
      <c r="O331" s="618"/>
      <c r="P331" s="619"/>
      <c r="Q331" s="619"/>
      <c r="R331" s="620"/>
      <c r="S331" s="622"/>
      <c r="T331" s="625"/>
      <c r="U331" s="626"/>
      <c r="V331" s="629"/>
      <c r="W331" s="630"/>
      <c r="X331" s="632"/>
    </row>
    <row r="332" spans="1:24" ht="14.45" customHeight="1">
      <c r="A332" s="383" t="s">
        <v>321</v>
      </c>
      <c r="B332" s="585"/>
      <c r="C332" s="586"/>
      <c r="D332" s="586"/>
      <c r="E332" s="587"/>
      <c r="F332" s="591"/>
      <c r="G332" s="593"/>
      <c r="H332" s="594"/>
      <c r="I332" s="597" t="str">
        <f>IF(②選手情報入力!K25="","",②選手情報入力!K25)</f>
        <v/>
      </c>
      <c r="J332" s="598"/>
      <c r="K332" s="583"/>
      <c r="L332" s="333"/>
      <c r="N332" s="383" t="s">
        <v>321</v>
      </c>
      <c r="O332" s="585"/>
      <c r="P332" s="586"/>
      <c r="Q332" s="586"/>
      <c r="R332" s="587"/>
      <c r="S332" s="591"/>
      <c r="T332" s="593"/>
      <c r="U332" s="594"/>
      <c r="V332" s="597" t="str">
        <f>IF(②選手情報入力!N25="","",②選手情報入力!N25)</f>
        <v/>
      </c>
      <c r="W332" s="598"/>
      <c r="X332" s="583"/>
    </row>
    <row r="333" spans="1:24" ht="15" customHeight="1" thickBot="1">
      <c r="A333" s="384" t="s">
        <v>322</v>
      </c>
      <c r="B333" s="588"/>
      <c r="C333" s="589"/>
      <c r="D333" s="589"/>
      <c r="E333" s="590"/>
      <c r="F333" s="592"/>
      <c r="G333" s="595"/>
      <c r="H333" s="596"/>
      <c r="I333" s="599"/>
      <c r="J333" s="600"/>
      <c r="K333" s="584"/>
      <c r="L333" s="333"/>
      <c r="N333" s="384" t="s">
        <v>322</v>
      </c>
      <c r="O333" s="588"/>
      <c r="P333" s="589"/>
      <c r="Q333" s="589"/>
      <c r="R333" s="590"/>
      <c r="S333" s="592"/>
      <c r="T333" s="595"/>
      <c r="U333" s="596"/>
      <c r="V333" s="599"/>
      <c r="W333" s="600"/>
      <c r="X333" s="584"/>
    </row>
    <row r="334" spans="1:24" ht="15" thickBot="1">
      <c r="A334" s="341" t="s">
        <v>323</v>
      </c>
      <c r="B334" s="342" t="s">
        <v>324</v>
      </c>
      <c r="C334" s="343"/>
      <c r="D334" s="343"/>
      <c r="E334" s="343"/>
      <c r="F334" s="343"/>
      <c r="G334" s="343"/>
      <c r="H334" s="343"/>
      <c r="I334" s="343"/>
      <c r="J334" s="343"/>
      <c r="K334" s="344"/>
      <c r="L334" s="333"/>
      <c r="N334" s="341" t="s">
        <v>323</v>
      </c>
      <c r="O334" s="342" t="s">
        <v>324</v>
      </c>
      <c r="P334" s="343"/>
      <c r="Q334" s="343"/>
      <c r="R334" s="343"/>
      <c r="S334" s="343"/>
      <c r="T334" s="343"/>
      <c r="U334" s="343"/>
      <c r="V334" s="343"/>
      <c r="W334" s="343"/>
      <c r="X334" s="344"/>
    </row>
    <row r="335" spans="1:24">
      <c r="A335" s="345"/>
      <c r="B335" s="322"/>
      <c r="C335" s="322"/>
      <c r="D335" s="322"/>
      <c r="E335" s="322"/>
      <c r="F335" s="322"/>
      <c r="G335" s="322"/>
      <c r="H335" s="322"/>
      <c r="I335" s="322"/>
      <c r="J335" s="322"/>
      <c r="K335" s="323"/>
      <c r="L335" s="333"/>
      <c r="N335" s="345"/>
      <c r="O335" s="322"/>
      <c r="P335" s="322"/>
      <c r="Q335" s="322"/>
      <c r="R335" s="322"/>
      <c r="S335" s="322"/>
      <c r="T335" s="322"/>
      <c r="U335" s="322"/>
      <c r="V335" s="322"/>
      <c r="W335" s="322"/>
      <c r="X335" s="323"/>
    </row>
    <row r="336" spans="1:24" ht="14.25">
      <c r="A336" s="346" t="s">
        <v>296</v>
      </c>
      <c r="B336" s="322"/>
      <c r="C336" s="322"/>
      <c r="D336" s="322"/>
      <c r="E336" s="322"/>
      <c r="F336" s="322"/>
      <c r="G336" s="322"/>
      <c r="H336" s="322"/>
      <c r="I336" s="321"/>
      <c r="J336" s="324"/>
      <c r="K336" s="325" t="s">
        <v>325</v>
      </c>
      <c r="L336" s="347"/>
      <c r="M336" s="348"/>
      <c r="N336" s="346" t="s">
        <v>296</v>
      </c>
      <c r="O336" s="322"/>
      <c r="P336" s="322"/>
      <c r="Q336" s="322"/>
      <c r="R336" s="322"/>
      <c r="S336" s="322"/>
      <c r="T336" s="322"/>
      <c r="U336" s="322"/>
      <c r="V336" s="321"/>
      <c r="W336" s="324"/>
      <c r="X336" s="325" t="s">
        <v>325</v>
      </c>
    </row>
    <row r="337" spans="1:25" ht="14.25">
      <c r="A337" s="346" t="s">
        <v>297</v>
      </c>
      <c r="B337" s="322"/>
      <c r="C337" s="322"/>
      <c r="D337" s="322"/>
      <c r="E337" s="322"/>
      <c r="F337" s="322"/>
      <c r="G337" s="322"/>
      <c r="H337" s="322"/>
      <c r="I337" s="321"/>
      <c r="J337" s="324"/>
      <c r="K337" s="326" t="s">
        <v>326</v>
      </c>
      <c r="L337" s="347"/>
      <c r="M337" s="348"/>
      <c r="N337" s="346" t="s">
        <v>297</v>
      </c>
      <c r="O337" s="322"/>
      <c r="P337" s="322"/>
      <c r="Q337" s="322"/>
      <c r="R337" s="322"/>
      <c r="S337" s="322"/>
      <c r="T337" s="322"/>
      <c r="U337" s="322"/>
      <c r="V337" s="321"/>
      <c r="W337" s="324"/>
      <c r="X337" s="326" t="s">
        <v>326</v>
      </c>
    </row>
    <row r="338" spans="1:25" ht="14.25">
      <c r="A338" s="346" t="s">
        <v>298</v>
      </c>
      <c r="B338" s="322"/>
      <c r="C338" s="322"/>
      <c r="D338" s="322"/>
      <c r="E338" s="322"/>
      <c r="F338" s="322"/>
      <c r="G338" s="322"/>
      <c r="H338" s="322"/>
      <c r="I338" s="321"/>
      <c r="J338" s="324"/>
      <c r="K338" s="327" t="s">
        <v>327</v>
      </c>
      <c r="L338" s="347"/>
      <c r="M338" s="348"/>
      <c r="N338" s="346" t="s">
        <v>298</v>
      </c>
      <c r="O338" s="322"/>
      <c r="P338" s="322"/>
      <c r="Q338" s="322"/>
      <c r="R338" s="322"/>
      <c r="S338" s="322"/>
      <c r="T338" s="322"/>
      <c r="U338" s="322"/>
      <c r="V338" s="321"/>
      <c r="W338" s="324"/>
      <c r="X338" s="327" t="s">
        <v>327</v>
      </c>
    </row>
    <row r="339" spans="1:25" ht="14.25">
      <c r="A339" s="349"/>
      <c r="B339" s="350"/>
      <c r="C339" s="350"/>
      <c r="D339" s="350"/>
      <c r="E339" s="350"/>
      <c r="F339" s="350"/>
      <c r="G339" s="350"/>
      <c r="H339" s="350"/>
      <c r="I339" s="350"/>
      <c r="J339" s="351"/>
      <c r="K339" s="352"/>
      <c r="L339" s="347"/>
      <c r="M339" s="353"/>
      <c r="N339" s="349"/>
      <c r="O339" s="350"/>
      <c r="P339" s="350"/>
      <c r="Q339" s="350"/>
      <c r="R339" s="350"/>
      <c r="S339" s="350"/>
      <c r="T339" s="350"/>
      <c r="U339" s="350"/>
      <c r="V339" s="350"/>
      <c r="W339" s="351"/>
      <c r="X339" s="352"/>
    </row>
    <row r="340" spans="1:25" ht="8.25" customHeight="1">
      <c r="A340" s="354"/>
      <c r="B340" s="355"/>
      <c r="C340" s="355"/>
      <c r="D340" s="355"/>
      <c r="E340" s="355"/>
      <c r="F340" s="355"/>
      <c r="G340" s="355"/>
      <c r="H340" s="355"/>
      <c r="I340" s="355"/>
      <c r="J340" s="356"/>
      <c r="K340" s="357"/>
      <c r="L340" s="358"/>
      <c r="M340" s="359"/>
      <c r="N340" s="354"/>
      <c r="O340" s="355"/>
      <c r="P340" s="355"/>
      <c r="Q340" s="355"/>
      <c r="R340" s="355"/>
      <c r="S340" s="355"/>
      <c r="T340" s="355"/>
      <c r="U340" s="355"/>
      <c r="V340" s="355"/>
      <c r="W340" s="356"/>
      <c r="X340" s="357"/>
    </row>
    <row r="341" spans="1:25" ht="26.25">
      <c r="A341" s="633" t="s">
        <v>364</v>
      </c>
      <c r="B341" s="633"/>
      <c r="C341" s="633"/>
      <c r="D341" s="633"/>
      <c r="E341" s="633"/>
      <c r="F341" s="633"/>
      <c r="G341" s="633"/>
      <c r="H341" s="633"/>
      <c r="I341" s="633"/>
      <c r="J341" s="633"/>
      <c r="K341" s="633"/>
      <c r="L341" s="333">
        <v>5</v>
      </c>
      <c r="N341" s="633" t="s">
        <v>364</v>
      </c>
      <c r="O341" s="633"/>
      <c r="P341" s="633"/>
      <c r="Q341" s="633"/>
      <c r="R341" s="633"/>
      <c r="S341" s="633"/>
      <c r="T341" s="633"/>
      <c r="U341" s="633"/>
      <c r="V341" s="633"/>
      <c r="W341" s="633"/>
      <c r="X341" s="633"/>
      <c r="Y341" s="293">
        <v>6</v>
      </c>
    </row>
    <row r="342" spans="1:25" ht="14.25" thickBot="1">
      <c r="A342" s="295"/>
      <c r="C342" s="296"/>
      <c r="D342" s="296" t="s">
        <v>332</v>
      </c>
      <c r="J342" s="334" t="s">
        <v>273</v>
      </c>
      <c r="L342" s="333"/>
      <c r="N342" s="295"/>
      <c r="P342" s="296"/>
      <c r="Q342" s="296" t="s">
        <v>332</v>
      </c>
      <c r="W342" s="334" t="s">
        <v>273</v>
      </c>
    </row>
    <row r="343" spans="1:25" ht="19.899999999999999" customHeight="1" thickBot="1">
      <c r="A343" s="298"/>
      <c r="B343" s="634" t="s">
        <v>303</v>
      </c>
      <c r="C343" s="635"/>
      <c r="D343" s="636" t="str">
        <f>IF(②選手情報入力!I26="","",②選手情報入力!I26)</f>
        <v/>
      </c>
      <c r="E343" s="637"/>
      <c r="F343" s="637"/>
      <c r="G343" s="638"/>
      <c r="H343" s="362" t="s">
        <v>304</v>
      </c>
      <c r="I343" s="363"/>
      <c r="J343" s="364"/>
      <c r="K343" s="365"/>
      <c r="L343" s="333"/>
      <c r="N343" s="298"/>
      <c r="O343" s="634" t="s">
        <v>303</v>
      </c>
      <c r="P343" s="635"/>
      <c r="Q343" s="636" t="str">
        <f>IF(②選手情報入力!L26="","",②選手情報入力!L26)</f>
        <v/>
      </c>
      <c r="R343" s="637"/>
      <c r="S343" s="637"/>
      <c r="T343" s="638"/>
      <c r="U343" s="362" t="s">
        <v>304</v>
      </c>
      <c r="V343" s="363"/>
      <c r="W343" s="364"/>
      <c r="X343" s="365"/>
    </row>
    <row r="344" spans="1:25" ht="21" customHeight="1">
      <c r="A344" s="303" t="s">
        <v>306</v>
      </c>
      <c r="B344" s="645" t="str">
        <f>IF(②選手情報入力!$G$26="","",②選手情報入力!$G$26)</f>
        <v/>
      </c>
      <c r="C344" s="646"/>
      <c r="D344" s="639"/>
      <c r="E344" s="640"/>
      <c r="F344" s="640"/>
      <c r="G344" s="641"/>
      <c r="H344" s="649"/>
      <c r="I344" s="650"/>
      <c r="J344" s="650"/>
      <c r="K344" s="651"/>
      <c r="L344" s="333"/>
      <c r="N344" s="303" t="s">
        <v>306</v>
      </c>
      <c r="O344" s="645" t="str">
        <f>IF(②選手情報入力!$G$26="","",②選手情報入力!$G$26)</f>
        <v/>
      </c>
      <c r="P344" s="646"/>
      <c r="Q344" s="639"/>
      <c r="R344" s="640"/>
      <c r="S344" s="640"/>
      <c r="T344" s="641"/>
      <c r="U344" s="649"/>
      <c r="V344" s="650"/>
      <c r="W344" s="650"/>
      <c r="X344" s="651"/>
    </row>
    <row r="345" spans="1:25" ht="19.899999999999999" customHeight="1" thickBot="1">
      <c r="A345" s="306"/>
      <c r="B345" s="647"/>
      <c r="C345" s="648"/>
      <c r="D345" s="642"/>
      <c r="E345" s="643"/>
      <c r="F345" s="643"/>
      <c r="G345" s="644"/>
      <c r="H345" s="652"/>
      <c r="I345" s="653"/>
      <c r="J345" s="653"/>
      <c r="K345" s="654"/>
      <c r="L345" s="333"/>
      <c r="N345" s="306"/>
      <c r="O345" s="647"/>
      <c r="P345" s="648"/>
      <c r="Q345" s="642"/>
      <c r="R345" s="643"/>
      <c r="S345" s="643"/>
      <c r="T345" s="644"/>
      <c r="U345" s="652"/>
      <c r="V345" s="653"/>
      <c r="W345" s="653"/>
      <c r="X345" s="654"/>
    </row>
    <row r="346" spans="1:25" ht="14.25">
      <c r="A346" s="335" t="s">
        <v>6</v>
      </c>
      <c r="B346" s="336"/>
      <c r="C346" s="312" t="s">
        <v>294</v>
      </c>
      <c r="D346" s="658" t="str">
        <f>IF(②選手情報入力!$E$26="","",②選手情報入力!$E$26)</f>
        <v/>
      </c>
      <c r="E346" s="659"/>
      <c r="F346" s="659"/>
      <c r="G346" s="660"/>
      <c r="H346" s="652"/>
      <c r="I346" s="653"/>
      <c r="J346" s="653"/>
      <c r="K346" s="654"/>
      <c r="L346" s="333"/>
      <c r="N346" s="335" t="s">
        <v>6</v>
      </c>
      <c r="O346" s="336"/>
      <c r="P346" s="312" t="s">
        <v>294</v>
      </c>
      <c r="Q346" s="658" t="str">
        <f>IF(②選手情報入力!$E$26="","",②選手情報入力!$E$26)</f>
        <v/>
      </c>
      <c r="R346" s="659"/>
      <c r="S346" s="659"/>
      <c r="T346" s="660"/>
      <c r="U346" s="652"/>
      <c r="V346" s="653"/>
      <c r="W346" s="653"/>
      <c r="X346" s="654"/>
    </row>
    <row r="347" spans="1:25" ht="14.25" customHeight="1">
      <c r="A347" s="661" t="str">
        <f>IF(②選手情報入力!$C$26="","",②選手情報入力!$C$26)</f>
        <v/>
      </c>
      <c r="B347" s="662"/>
      <c r="C347" s="665" t="s">
        <v>311</v>
      </c>
      <c r="D347" s="667" t="str">
        <f>IF(②選手情報入力!$D$26="","",②選手情報入力!$D$26)</f>
        <v/>
      </c>
      <c r="E347" s="668"/>
      <c r="F347" s="668"/>
      <c r="G347" s="669"/>
      <c r="H347" s="652"/>
      <c r="I347" s="653"/>
      <c r="J347" s="653"/>
      <c r="K347" s="654"/>
      <c r="L347" s="333"/>
      <c r="N347" s="661" t="str">
        <f>IF(②選手情報入力!$C$26="","",②選手情報入力!$C$26)</f>
        <v/>
      </c>
      <c r="O347" s="662"/>
      <c r="P347" s="665" t="s">
        <v>311</v>
      </c>
      <c r="Q347" s="667" t="str">
        <f>IF(②選手情報入力!$D$26="","",②選手情報入力!$D$26)</f>
        <v/>
      </c>
      <c r="R347" s="668"/>
      <c r="S347" s="668"/>
      <c r="T347" s="669"/>
      <c r="U347" s="652"/>
      <c r="V347" s="653"/>
      <c r="W347" s="653"/>
      <c r="X347" s="654"/>
    </row>
    <row r="348" spans="1:25" ht="13.9" customHeight="1" thickBot="1">
      <c r="A348" s="663"/>
      <c r="B348" s="664"/>
      <c r="C348" s="666"/>
      <c r="D348" s="670"/>
      <c r="E348" s="671"/>
      <c r="F348" s="671"/>
      <c r="G348" s="672"/>
      <c r="H348" s="655"/>
      <c r="I348" s="656"/>
      <c r="J348" s="656"/>
      <c r="K348" s="657"/>
      <c r="L348" s="333"/>
      <c r="N348" s="663"/>
      <c r="O348" s="664"/>
      <c r="P348" s="666"/>
      <c r="Q348" s="670"/>
      <c r="R348" s="671"/>
      <c r="S348" s="671"/>
      <c r="T348" s="672"/>
      <c r="U348" s="655"/>
      <c r="V348" s="656"/>
      <c r="W348" s="656"/>
      <c r="X348" s="657"/>
    </row>
    <row r="349" spans="1:25" ht="20.45" customHeight="1" thickTop="1" thickBot="1">
      <c r="A349" s="601" t="s">
        <v>314</v>
      </c>
      <c r="B349" s="604" t="s">
        <v>315</v>
      </c>
      <c r="C349" s="605"/>
      <c r="D349" s="605"/>
      <c r="E349" s="606"/>
      <c r="F349" s="607" t="s">
        <v>316</v>
      </c>
      <c r="G349" s="608"/>
      <c r="H349" s="609" t="s">
        <v>333</v>
      </c>
      <c r="I349" s="610"/>
      <c r="J349" s="610"/>
      <c r="K349" s="611"/>
      <c r="L349" s="333"/>
      <c r="N349" s="601" t="s">
        <v>314</v>
      </c>
      <c r="O349" s="604" t="s">
        <v>315</v>
      </c>
      <c r="P349" s="605"/>
      <c r="Q349" s="605"/>
      <c r="R349" s="606"/>
      <c r="S349" s="607" t="s">
        <v>316</v>
      </c>
      <c r="T349" s="608"/>
      <c r="U349" s="609" t="s">
        <v>333</v>
      </c>
      <c r="V349" s="610"/>
      <c r="W349" s="610"/>
      <c r="X349" s="611"/>
    </row>
    <row r="350" spans="1:25" ht="13.15" customHeight="1">
      <c r="A350" s="602"/>
      <c r="B350" s="612"/>
      <c r="C350" s="613"/>
      <c r="D350" s="613"/>
      <c r="E350" s="614"/>
      <c r="F350" s="337" t="s">
        <v>318</v>
      </c>
      <c r="G350" s="312" t="s">
        <v>319</v>
      </c>
      <c r="H350" s="311"/>
      <c r="I350" s="312" t="s">
        <v>287</v>
      </c>
      <c r="J350" s="311"/>
      <c r="K350" s="338" t="s">
        <v>320</v>
      </c>
      <c r="L350" s="339"/>
      <c r="M350" s="340"/>
      <c r="N350" s="602"/>
      <c r="O350" s="612"/>
      <c r="P350" s="613"/>
      <c r="Q350" s="613"/>
      <c r="R350" s="614"/>
      <c r="S350" s="337" t="s">
        <v>318</v>
      </c>
      <c r="T350" s="312" t="s">
        <v>319</v>
      </c>
      <c r="U350" s="311"/>
      <c r="V350" s="312" t="s">
        <v>287</v>
      </c>
      <c r="W350" s="311"/>
      <c r="X350" s="338" t="s">
        <v>320</v>
      </c>
    </row>
    <row r="351" spans="1:25" ht="13.15" customHeight="1">
      <c r="A351" s="602"/>
      <c r="B351" s="615"/>
      <c r="C351" s="616"/>
      <c r="D351" s="616"/>
      <c r="E351" s="617"/>
      <c r="F351" s="621"/>
      <c r="G351" s="623"/>
      <c r="H351" s="624"/>
      <c r="I351" s="627" t="str">
        <f>IF(②選手情報入力!J26="","",②選手情報入力!J26)</f>
        <v/>
      </c>
      <c r="J351" s="628"/>
      <c r="K351" s="631"/>
      <c r="L351" s="333"/>
      <c r="N351" s="602"/>
      <c r="O351" s="615"/>
      <c r="P351" s="616"/>
      <c r="Q351" s="616"/>
      <c r="R351" s="617"/>
      <c r="S351" s="621"/>
      <c r="T351" s="623"/>
      <c r="U351" s="624"/>
      <c r="V351" s="627" t="str">
        <f>IF(②選手情報入力!M26="","",②選手情報入力!M26)</f>
        <v/>
      </c>
      <c r="W351" s="628"/>
      <c r="X351" s="631"/>
    </row>
    <row r="352" spans="1:25" ht="13.15" customHeight="1">
      <c r="A352" s="603"/>
      <c r="B352" s="618"/>
      <c r="C352" s="619"/>
      <c r="D352" s="619"/>
      <c r="E352" s="620"/>
      <c r="F352" s="622"/>
      <c r="G352" s="625"/>
      <c r="H352" s="626"/>
      <c r="I352" s="629"/>
      <c r="J352" s="630"/>
      <c r="K352" s="632"/>
      <c r="L352" s="333"/>
      <c r="N352" s="603"/>
      <c r="O352" s="618"/>
      <c r="P352" s="619"/>
      <c r="Q352" s="619"/>
      <c r="R352" s="620"/>
      <c r="S352" s="622"/>
      <c r="T352" s="625"/>
      <c r="U352" s="626"/>
      <c r="V352" s="629"/>
      <c r="W352" s="630"/>
      <c r="X352" s="632"/>
    </row>
    <row r="353" spans="1:25" ht="14.45" customHeight="1">
      <c r="A353" s="383" t="s">
        <v>321</v>
      </c>
      <c r="B353" s="585"/>
      <c r="C353" s="586"/>
      <c r="D353" s="586"/>
      <c r="E353" s="587"/>
      <c r="F353" s="591"/>
      <c r="G353" s="593"/>
      <c r="H353" s="594"/>
      <c r="I353" s="597" t="str">
        <f>IF(②選手情報入力!K26="","",②選手情報入力!K26)</f>
        <v/>
      </c>
      <c r="J353" s="598"/>
      <c r="K353" s="583"/>
      <c r="L353" s="333"/>
      <c r="N353" s="383" t="s">
        <v>321</v>
      </c>
      <c r="O353" s="585"/>
      <c r="P353" s="586"/>
      <c r="Q353" s="586"/>
      <c r="R353" s="587"/>
      <c r="S353" s="591"/>
      <c r="T353" s="593"/>
      <c r="U353" s="594"/>
      <c r="V353" s="597" t="str">
        <f>IF(②選手情報入力!N26="","",②選手情報入力!N26)</f>
        <v/>
      </c>
      <c r="W353" s="598"/>
      <c r="X353" s="583"/>
    </row>
    <row r="354" spans="1:25" ht="15" customHeight="1" thickBot="1">
      <c r="A354" s="384" t="s">
        <v>322</v>
      </c>
      <c r="B354" s="588"/>
      <c r="C354" s="589"/>
      <c r="D354" s="589"/>
      <c r="E354" s="590"/>
      <c r="F354" s="592"/>
      <c r="G354" s="595"/>
      <c r="H354" s="596"/>
      <c r="I354" s="599"/>
      <c r="J354" s="600"/>
      <c r="K354" s="584"/>
      <c r="L354" s="333"/>
      <c r="N354" s="384" t="s">
        <v>322</v>
      </c>
      <c r="O354" s="588"/>
      <c r="P354" s="589"/>
      <c r="Q354" s="589"/>
      <c r="R354" s="590"/>
      <c r="S354" s="592"/>
      <c r="T354" s="595"/>
      <c r="U354" s="596"/>
      <c r="V354" s="599"/>
      <c r="W354" s="600"/>
      <c r="X354" s="584"/>
    </row>
    <row r="355" spans="1:25" ht="15" thickBot="1">
      <c r="A355" s="341" t="s">
        <v>323</v>
      </c>
      <c r="B355" s="342" t="s">
        <v>324</v>
      </c>
      <c r="C355" s="343"/>
      <c r="D355" s="343"/>
      <c r="E355" s="343"/>
      <c r="F355" s="343"/>
      <c r="G355" s="343"/>
      <c r="H355" s="343"/>
      <c r="I355" s="343"/>
      <c r="J355" s="343"/>
      <c r="K355" s="344"/>
      <c r="L355" s="333"/>
      <c r="N355" s="341" t="s">
        <v>323</v>
      </c>
      <c r="O355" s="342" t="s">
        <v>324</v>
      </c>
      <c r="P355" s="343"/>
      <c r="Q355" s="343"/>
      <c r="R355" s="343"/>
      <c r="S355" s="343"/>
      <c r="T355" s="343"/>
      <c r="U355" s="343"/>
      <c r="V355" s="343"/>
      <c r="W355" s="343"/>
      <c r="X355" s="344"/>
    </row>
    <row r="356" spans="1:25">
      <c r="A356" s="345"/>
      <c r="B356" s="322"/>
      <c r="C356" s="322"/>
      <c r="D356" s="322"/>
      <c r="E356" s="322"/>
      <c r="F356" s="322"/>
      <c r="G356" s="322"/>
      <c r="H356" s="322"/>
      <c r="I356" s="322"/>
      <c r="J356" s="322"/>
      <c r="K356" s="323"/>
      <c r="L356" s="333"/>
      <c r="N356" s="345"/>
      <c r="O356" s="322"/>
      <c r="P356" s="322"/>
      <c r="Q356" s="322"/>
      <c r="R356" s="322"/>
      <c r="S356" s="322"/>
      <c r="T356" s="322"/>
      <c r="U356" s="322"/>
      <c r="V356" s="322"/>
      <c r="W356" s="322"/>
      <c r="X356" s="323"/>
    </row>
    <row r="357" spans="1:25" ht="14.25">
      <c r="A357" s="346" t="s">
        <v>296</v>
      </c>
      <c r="B357" s="322"/>
      <c r="C357" s="322"/>
      <c r="D357" s="322"/>
      <c r="E357" s="322"/>
      <c r="F357" s="322"/>
      <c r="G357" s="322"/>
      <c r="H357" s="322"/>
      <c r="I357" s="321"/>
      <c r="J357" s="324"/>
      <c r="K357" s="325" t="s">
        <v>325</v>
      </c>
      <c r="L357" s="347"/>
      <c r="M357" s="348"/>
      <c r="N357" s="346" t="s">
        <v>296</v>
      </c>
      <c r="O357" s="322"/>
      <c r="P357" s="322"/>
      <c r="Q357" s="322"/>
      <c r="R357" s="322"/>
      <c r="S357" s="322"/>
      <c r="T357" s="322"/>
      <c r="U357" s="322"/>
      <c r="V357" s="321"/>
      <c r="W357" s="324"/>
      <c r="X357" s="325" t="s">
        <v>325</v>
      </c>
    </row>
    <row r="358" spans="1:25" ht="14.25">
      <c r="A358" s="346" t="s">
        <v>297</v>
      </c>
      <c r="B358" s="322"/>
      <c r="C358" s="322"/>
      <c r="D358" s="322"/>
      <c r="E358" s="322"/>
      <c r="F358" s="322"/>
      <c r="G358" s="322"/>
      <c r="H358" s="322"/>
      <c r="I358" s="321"/>
      <c r="J358" s="324"/>
      <c r="K358" s="326" t="s">
        <v>326</v>
      </c>
      <c r="L358" s="347"/>
      <c r="M358" s="348"/>
      <c r="N358" s="346" t="s">
        <v>297</v>
      </c>
      <c r="O358" s="322"/>
      <c r="P358" s="322"/>
      <c r="Q358" s="322"/>
      <c r="R358" s="322"/>
      <c r="S358" s="322"/>
      <c r="T358" s="322"/>
      <c r="U358" s="322"/>
      <c r="V358" s="321"/>
      <c r="W358" s="324"/>
      <c r="X358" s="326" t="s">
        <v>326</v>
      </c>
    </row>
    <row r="359" spans="1:25" ht="14.25">
      <c r="A359" s="346" t="s">
        <v>298</v>
      </c>
      <c r="B359" s="322"/>
      <c r="C359" s="322"/>
      <c r="D359" s="322"/>
      <c r="E359" s="322"/>
      <c r="F359" s="322"/>
      <c r="G359" s="322"/>
      <c r="H359" s="322"/>
      <c r="I359" s="321"/>
      <c r="J359" s="324"/>
      <c r="K359" s="327" t="s">
        <v>327</v>
      </c>
      <c r="L359" s="347"/>
      <c r="M359" s="348"/>
      <c r="N359" s="346" t="s">
        <v>298</v>
      </c>
      <c r="O359" s="322"/>
      <c r="P359" s="322"/>
      <c r="Q359" s="322"/>
      <c r="R359" s="322"/>
      <c r="S359" s="322"/>
      <c r="T359" s="322"/>
      <c r="U359" s="322"/>
      <c r="V359" s="321"/>
      <c r="W359" s="324"/>
      <c r="X359" s="327" t="s">
        <v>327</v>
      </c>
    </row>
    <row r="360" spans="1:25" ht="45" customHeight="1">
      <c r="A360" s="349"/>
      <c r="B360" s="350"/>
      <c r="C360" s="350"/>
      <c r="D360" s="350"/>
      <c r="E360" s="350"/>
      <c r="F360" s="350"/>
      <c r="G360" s="350"/>
      <c r="H360" s="350"/>
      <c r="I360" s="350"/>
      <c r="J360" s="351"/>
      <c r="K360" s="352"/>
      <c r="L360" s="347"/>
      <c r="M360" s="353"/>
      <c r="N360" s="349"/>
      <c r="O360" s="350"/>
      <c r="P360" s="350"/>
      <c r="Q360" s="350"/>
      <c r="R360" s="350"/>
      <c r="S360" s="350"/>
      <c r="T360" s="350"/>
      <c r="U360" s="350"/>
      <c r="V360" s="350"/>
      <c r="W360" s="351"/>
      <c r="X360" s="352"/>
    </row>
    <row r="361" spans="1:25" ht="71.25" customHeight="1">
      <c r="A361" s="354"/>
      <c r="B361" s="355"/>
      <c r="C361" s="355"/>
      <c r="D361" s="355"/>
      <c r="E361" s="355"/>
      <c r="F361" s="355"/>
      <c r="G361" s="355"/>
      <c r="H361" s="355"/>
      <c r="I361" s="355"/>
      <c r="J361" s="356"/>
      <c r="K361" s="357"/>
      <c r="L361" s="358"/>
      <c r="M361" s="359"/>
      <c r="N361" s="354"/>
      <c r="O361" s="355"/>
      <c r="P361" s="355"/>
      <c r="Q361" s="355"/>
      <c r="R361" s="355"/>
      <c r="S361" s="355"/>
      <c r="T361" s="355"/>
      <c r="U361" s="355"/>
      <c r="V361" s="355"/>
      <c r="W361" s="356"/>
      <c r="X361" s="357"/>
      <c r="Y361" s="360"/>
    </row>
    <row r="362" spans="1:25" ht="26.25">
      <c r="A362" s="633" t="s">
        <v>364</v>
      </c>
      <c r="B362" s="633"/>
      <c r="C362" s="633"/>
      <c r="D362" s="633"/>
      <c r="E362" s="633"/>
      <c r="F362" s="633"/>
      <c r="G362" s="633"/>
      <c r="H362" s="633"/>
      <c r="I362" s="633"/>
      <c r="J362" s="633"/>
      <c r="K362" s="633"/>
      <c r="L362" s="333">
        <v>7</v>
      </c>
      <c r="N362" s="633" t="s">
        <v>364</v>
      </c>
      <c r="O362" s="633"/>
      <c r="P362" s="633"/>
      <c r="Q362" s="633"/>
      <c r="R362" s="633"/>
      <c r="S362" s="633"/>
      <c r="T362" s="633"/>
      <c r="U362" s="633"/>
      <c r="V362" s="633"/>
      <c r="W362" s="633"/>
      <c r="X362" s="633"/>
      <c r="Y362" s="293">
        <v>8</v>
      </c>
    </row>
    <row r="363" spans="1:25" ht="14.25" thickBot="1">
      <c r="A363" s="295"/>
      <c r="C363" s="296"/>
      <c r="D363" s="296" t="s">
        <v>332</v>
      </c>
      <c r="J363" s="334" t="s">
        <v>273</v>
      </c>
      <c r="L363" s="333"/>
      <c r="N363" s="295"/>
      <c r="P363" s="296"/>
      <c r="Q363" s="296" t="s">
        <v>332</v>
      </c>
      <c r="W363" s="334" t="s">
        <v>273</v>
      </c>
    </row>
    <row r="364" spans="1:25" ht="19.899999999999999" customHeight="1" thickBot="1">
      <c r="A364" s="298"/>
      <c r="B364" s="634" t="s">
        <v>303</v>
      </c>
      <c r="C364" s="635"/>
      <c r="D364" s="636" t="str">
        <f>IF(②選手情報入力!I27="","",②選手情報入力!I27)</f>
        <v/>
      </c>
      <c r="E364" s="637"/>
      <c r="F364" s="637"/>
      <c r="G364" s="638"/>
      <c r="H364" s="362" t="s">
        <v>304</v>
      </c>
      <c r="I364" s="363"/>
      <c r="J364" s="364"/>
      <c r="K364" s="365"/>
      <c r="L364" s="333"/>
      <c r="N364" s="298"/>
      <c r="O364" s="634" t="s">
        <v>303</v>
      </c>
      <c r="P364" s="635"/>
      <c r="Q364" s="636" t="str">
        <f>IF(②選手情報入力!L27="","",②選手情報入力!L27)</f>
        <v/>
      </c>
      <c r="R364" s="637"/>
      <c r="S364" s="637"/>
      <c r="T364" s="638"/>
      <c r="U364" s="362" t="s">
        <v>304</v>
      </c>
      <c r="V364" s="363"/>
      <c r="W364" s="364"/>
      <c r="X364" s="365"/>
    </row>
    <row r="365" spans="1:25" ht="21" customHeight="1">
      <c r="A365" s="303" t="s">
        <v>306</v>
      </c>
      <c r="B365" s="645" t="str">
        <f>IF(②選手情報入力!$G$27="","",②選手情報入力!$G$27)</f>
        <v/>
      </c>
      <c r="C365" s="646"/>
      <c r="D365" s="639"/>
      <c r="E365" s="640"/>
      <c r="F365" s="640"/>
      <c r="G365" s="641"/>
      <c r="H365" s="649"/>
      <c r="I365" s="650"/>
      <c r="J365" s="650"/>
      <c r="K365" s="651"/>
      <c r="L365" s="333"/>
      <c r="N365" s="303" t="s">
        <v>306</v>
      </c>
      <c r="O365" s="645" t="str">
        <f>IF(②選手情報入力!$G$27="","",②選手情報入力!$G$27)</f>
        <v/>
      </c>
      <c r="P365" s="646"/>
      <c r="Q365" s="639"/>
      <c r="R365" s="640"/>
      <c r="S365" s="640"/>
      <c r="T365" s="641"/>
      <c r="U365" s="649"/>
      <c r="V365" s="650"/>
      <c r="W365" s="650"/>
      <c r="X365" s="651"/>
    </row>
    <row r="366" spans="1:25" ht="19.899999999999999" customHeight="1" thickBot="1">
      <c r="A366" s="306"/>
      <c r="B366" s="647"/>
      <c r="C366" s="648"/>
      <c r="D366" s="642"/>
      <c r="E366" s="643"/>
      <c r="F366" s="643"/>
      <c r="G366" s="644"/>
      <c r="H366" s="652"/>
      <c r="I366" s="653"/>
      <c r="J366" s="653"/>
      <c r="K366" s="654"/>
      <c r="L366" s="333"/>
      <c r="N366" s="306"/>
      <c r="O366" s="647"/>
      <c r="P366" s="648"/>
      <c r="Q366" s="642"/>
      <c r="R366" s="643"/>
      <c r="S366" s="643"/>
      <c r="T366" s="644"/>
      <c r="U366" s="652"/>
      <c r="V366" s="653"/>
      <c r="W366" s="653"/>
      <c r="X366" s="654"/>
    </row>
    <row r="367" spans="1:25" ht="14.25">
      <c r="A367" s="335" t="s">
        <v>6</v>
      </c>
      <c r="B367" s="336"/>
      <c r="C367" s="312" t="s">
        <v>294</v>
      </c>
      <c r="D367" s="658" t="str">
        <f>IF(②選手情報入力!$E$27="","",②選手情報入力!$E$27)</f>
        <v/>
      </c>
      <c r="E367" s="659"/>
      <c r="F367" s="659"/>
      <c r="G367" s="660"/>
      <c r="H367" s="652"/>
      <c r="I367" s="653"/>
      <c r="J367" s="653"/>
      <c r="K367" s="654"/>
      <c r="L367" s="333"/>
      <c r="N367" s="335" t="s">
        <v>6</v>
      </c>
      <c r="O367" s="336"/>
      <c r="P367" s="312" t="s">
        <v>294</v>
      </c>
      <c r="Q367" s="658" t="str">
        <f>IF(②選手情報入力!$E$27="","",②選手情報入力!$E$27)</f>
        <v/>
      </c>
      <c r="R367" s="659"/>
      <c r="S367" s="659"/>
      <c r="T367" s="660"/>
      <c r="U367" s="652"/>
      <c r="V367" s="653"/>
      <c r="W367" s="653"/>
      <c r="X367" s="654"/>
    </row>
    <row r="368" spans="1:25" ht="14.25" customHeight="1">
      <c r="A368" s="661" t="str">
        <f>IF(②選手情報入力!$C$27="","",②選手情報入力!$C$27)</f>
        <v/>
      </c>
      <c r="B368" s="662"/>
      <c r="C368" s="665" t="s">
        <v>311</v>
      </c>
      <c r="D368" s="667" t="str">
        <f>IF(②選手情報入力!$D$27="","",②選手情報入力!$D$27)</f>
        <v/>
      </c>
      <c r="E368" s="668"/>
      <c r="F368" s="668"/>
      <c r="G368" s="669"/>
      <c r="H368" s="652"/>
      <c r="I368" s="653"/>
      <c r="J368" s="653"/>
      <c r="K368" s="654"/>
      <c r="L368" s="333"/>
      <c r="N368" s="661" t="str">
        <f>IF(②選手情報入力!$C$27="","",②選手情報入力!$C$27)</f>
        <v/>
      </c>
      <c r="O368" s="662"/>
      <c r="P368" s="665" t="s">
        <v>311</v>
      </c>
      <c r="Q368" s="667" t="str">
        <f>IF(②選手情報入力!$D$27="","",②選手情報入力!$D$27)</f>
        <v/>
      </c>
      <c r="R368" s="668"/>
      <c r="S368" s="668"/>
      <c r="T368" s="669"/>
      <c r="U368" s="652"/>
      <c r="V368" s="653"/>
      <c r="W368" s="653"/>
      <c r="X368" s="654"/>
    </row>
    <row r="369" spans="1:25" ht="13.9" customHeight="1" thickBot="1">
      <c r="A369" s="663"/>
      <c r="B369" s="664"/>
      <c r="C369" s="666"/>
      <c r="D369" s="670"/>
      <c r="E369" s="671"/>
      <c r="F369" s="671"/>
      <c r="G369" s="672"/>
      <c r="H369" s="655"/>
      <c r="I369" s="656"/>
      <c r="J369" s="656"/>
      <c r="K369" s="657"/>
      <c r="L369" s="333"/>
      <c r="N369" s="663"/>
      <c r="O369" s="664"/>
      <c r="P369" s="666"/>
      <c r="Q369" s="670"/>
      <c r="R369" s="671"/>
      <c r="S369" s="671"/>
      <c r="T369" s="672"/>
      <c r="U369" s="655"/>
      <c r="V369" s="656"/>
      <c r="W369" s="656"/>
      <c r="X369" s="657"/>
    </row>
    <row r="370" spans="1:25" ht="20.45" customHeight="1" thickTop="1" thickBot="1">
      <c r="A370" s="601" t="s">
        <v>314</v>
      </c>
      <c r="B370" s="604" t="s">
        <v>315</v>
      </c>
      <c r="C370" s="605"/>
      <c r="D370" s="605"/>
      <c r="E370" s="606"/>
      <c r="F370" s="607" t="s">
        <v>316</v>
      </c>
      <c r="G370" s="608"/>
      <c r="H370" s="609" t="s">
        <v>333</v>
      </c>
      <c r="I370" s="610"/>
      <c r="J370" s="610"/>
      <c r="K370" s="611"/>
      <c r="L370" s="333"/>
      <c r="N370" s="601" t="s">
        <v>314</v>
      </c>
      <c r="O370" s="604" t="s">
        <v>315</v>
      </c>
      <c r="P370" s="605"/>
      <c r="Q370" s="605"/>
      <c r="R370" s="606"/>
      <c r="S370" s="607" t="s">
        <v>316</v>
      </c>
      <c r="T370" s="608"/>
      <c r="U370" s="609" t="s">
        <v>333</v>
      </c>
      <c r="V370" s="610"/>
      <c r="W370" s="610"/>
      <c r="X370" s="611"/>
    </row>
    <row r="371" spans="1:25" ht="13.15" customHeight="1">
      <c r="A371" s="602"/>
      <c r="B371" s="612"/>
      <c r="C371" s="613"/>
      <c r="D371" s="613"/>
      <c r="E371" s="614"/>
      <c r="F371" s="337" t="s">
        <v>318</v>
      </c>
      <c r="G371" s="312" t="s">
        <v>319</v>
      </c>
      <c r="H371" s="311"/>
      <c r="I371" s="312" t="s">
        <v>287</v>
      </c>
      <c r="J371" s="311"/>
      <c r="K371" s="338" t="s">
        <v>320</v>
      </c>
      <c r="L371" s="339"/>
      <c r="M371" s="340"/>
      <c r="N371" s="602"/>
      <c r="O371" s="612"/>
      <c r="P371" s="613"/>
      <c r="Q371" s="613"/>
      <c r="R371" s="614"/>
      <c r="S371" s="337" t="s">
        <v>318</v>
      </c>
      <c r="T371" s="312" t="s">
        <v>319</v>
      </c>
      <c r="U371" s="311"/>
      <c r="V371" s="312" t="s">
        <v>287</v>
      </c>
      <c r="W371" s="311"/>
      <c r="X371" s="338" t="s">
        <v>320</v>
      </c>
    </row>
    <row r="372" spans="1:25" ht="13.15" customHeight="1">
      <c r="A372" s="602"/>
      <c r="B372" s="615"/>
      <c r="C372" s="616"/>
      <c r="D372" s="616"/>
      <c r="E372" s="617"/>
      <c r="F372" s="621"/>
      <c r="G372" s="623"/>
      <c r="H372" s="624"/>
      <c r="I372" s="627" t="str">
        <f>IF(②選手情報入力!J27="","",②選手情報入力!J27)</f>
        <v/>
      </c>
      <c r="J372" s="628"/>
      <c r="K372" s="631"/>
      <c r="L372" s="333"/>
      <c r="N372" s="602"/>
      <c r="O372" s="615"/>
      <c r="P372" s="616"/>
      <c r="Q372" s="616"/>
      <c r="R372" s="617"/>
      <c r="S372" s="621"/>
      <c r="T372" s="623"/>
      <c r="U372" s="624"/>
      <c r="V372" s="627" t="str">
        <f>IF(②選手情報入力!M27="","",②選手情報入力!M27)</f>
        <v/>
      </c>
      <c r="W372" s="628"/>
      <c r="X372" s="631"/>
    </row>
    <row r="373" spans="1:25" ht="13.15" customHeight="1">
      <c r="A373" s="603"/>
      <c r="B373" s="618"/>
      <c r="C373" s="619"/>
      <c r="D373" s="619"/>
      <c r="E373" s="620"/>
      <c r="F373" s="622"/>
      <c r="G373" s="625"/>
      <c r="H373" s="626"/>
      <c r="I373" s="629"/>
      <c r="J373" s="630"/>
      <c r="K373" s="632"/>
      <c r="L373" s="333"/>
      <c r="N373" s="603"/>
      <c r="O373" s="618"/>
      <c r="P373" s="619"/>
      <c r="Q373" s="619"/>
      <c r="R373" s="620"/>
      <c r="S373" s="622"/>
      <c r="T373" s="625"/>
      <c r="U373" s="626"/>
      <c r="V373" s="629"/>
      <c r="W373" s="630"/>
      <c r="X373" s="632"/>
    </row>
    <row r="374" spans="1:25" ht="14.45" customHeight="1">
      <c r="A374" s="383" t="s">
        <v>321</v>
      </c>
      <c r="B374" s="585"/>
      <c r="C374" s="586"/>
      <c r="D374" s="586"/>
      <c r="E374" s="587"/>
      <c r="F374" s="591"/>
      <c r="G374" s="593"/>
      <c r="H374" s="594"/>
      <c r="I374" s="597" t="str">
        <f>IF(②選手情報入力!K27="","",②選手情報入力!K27)</f>
        <v/>
      </c>
      <c r="J374" s="598"/>
      <c r="K374" s="583"/>
      <c r="L374" s="333"/>
      <c r="N374" s="383" t="s">
        <v>321</v>
      </c>
      <c r="O374" s="585"/>
      <c r="P374" s="586"/>
      <c r="Q374" s="586"/>
      <c r="R374" s="587"/>
      <c r="S374" s="591"/>
      <c r="T374" s="593"/>
      <c r="U374" s="594"/>
      <c r="V374" s="597" t="str">
        <f>IF(②選手情報入力!N27="","",②選手情報入力!N27)</f>
        <v/>
      </c>
      <c r="W374" s="598"/>
      <c r="X374" s="583"/>
    </row>
    <row r="375" spans="1:25" ht="15" customHeight="1" thickBot="1">
      <c r="A375" s="384" t="s">
        <v>322</v>
      </c>
      <c r="B375" s="588"/>
      <c r="C375" s="589"/>
      <c r="D375" s="589"/>
      <c r="E375" s="590"/>
      <c r="F375" s="592"/>
      <c r="G375" s="595"/>
      <c r="H375" s="596"/>
      <c r="I375" s="599"/>
      <c r="J375" s="600"/>
      <c r="K375" s="584"/>
      <c r="L375" s="333"/>
      <c r="N375" s="384" t="s">
        <v>322</v>
      </c>
      <c r="O375" s="588"/>
      <c r="P375" s="589"/>
      <c r="Q375" s="589"/>
      <c r="R375" s="590"/>
      <c r="S375" s="592"/>
      <c r="T375" s="595"/>
      <c r="U375" s="596"/>
      <c r="V375" s="599"/>
      <c r="W375" s="600"/>
      <c r="X375" s="584"/>
    </row>
    <row r="376" spans="1:25" ht="15" thickBot="1">
      <c r="A376" s="341" t="s">
        <v>323</v>
      </c>
      <c r="B376" s="342" t="s">
        <v>324</v>
      </c>
      <c r="C376" s="343"/>
      <c r="D376" s="343"/>
      <c r="E376" s="343"/>
      <c r="F376" s="343"/>
      <c r="G376" s="343"/>
      <c r="H376" s="343"/>
      <c r="I376" s="343"/>
      <c r="J376" s="343"/>
      <c r="K376" s="344"/>
      <c r="L376" s="333"/>
      <c r="N376" s="341" t="s">
        <v>323</v>
      </c>
      <c r="O376" s="342" t="s">
        <v>324</v>
      </c>
      <c r="P376" s="343"/>
      <c r="Q376" s="343"/>
      <c r="R376" s="343"/>
      <c r="S376" s="343"/>
      <c r="T376" s="343"/>
      <c r="U376" s="343"/>
      <c r="V376" s="343"/>
      <c r="W376" s="343"/>
      <c r="X376" s="344"/>
    </row>
    <row r="377" spans="1:25">
      <c r="A377" s="345"/>
      <c r="B377" s="322"/>
      <c r="C377" s="322"/>
      <c r="D377" s="322"/>
      <c r="E377" s="322"/>
      <c r="F377" s="322"/>
      <c r="G377" s="322"/>
      <c r="H377" s="322"/>
      <c r="I377" s="322"/>
      <c r="J377" s="322"/>
      <c r="K377" s="323"/>
      <c r="L377" s="333"/>
      <c r="N377" s="345"/>
      <c r="O377" s="322"/>
      <c r="P377" s="322"/>
      <c r="Q377" s="322"/>
      <c r="R377" s="322"/>
      <c r="S377" s="322"/>
      <c r="T377" s="322"/>
      <c r="U377" s="322"/>
      <c r="V377" s="322"/>
      <c r="W377" s="322"/>
      <c r="X377" s="323"/>
    </row>
    <row r="378" spans="1:25" ht="14.25">
      <c r="A378" s="346" t="s">
        <v>296</v>
      </c>
      <c r="B378" s="322"/>
      <c r="C378" s="322"/>
      <c r="D378" s="322"/>
      <c r="E378" s="322"/>
      <c r="F378" s="322"/>
      <c r="G378" s="322"/>
      <c r="H378" s="322"/>
      <c r="I378" s="321"/>
      <c r="J378" s="324"/>
      <c r="K378" s="325" t="s">
        <v>325</v>
      </c>
      <c r="L378" s="347"/>
      <c r="M378" s="348"/>
      <c r="N378" s="346" t="s">
        <v>296</v>
      </c>
      <c r="O378" s="322"/>
      <c r="P378" s="322"/>
      <c r="Q378" s="322"/>
      <c r="R378" s="322"/>
      <c r="S378" s="322"/>
      <c r="T378" s="322"/>
      <c r="U378" s="322"/>
      <c r="V378" s="321"/>
      <c r="W378" s="324"/>
      <c r="X378" s="325" t="s">
        <v>325</v>
      </c>
    </row>
    <row r="379" spans="1:25" ht="14.25">
      <c r="A379" s="346" t="s">
        <v>297</v>
      </c>
      <c r="B379" s="322"/>
      <c r="C379" s="322"/>
      <c r="D379" s="322"/>
      <c r="E379" s="322"/>
      <c r="F379" s="322"/>
      <c r="G379" s="322"/>
      <c r="H379" s="322"/>
      <c r="I379" s="321"/>
      <c r="J379" s="324"/>
      <c r="K379" s="326" t="s">
        <v>326</v>
      </c>
      <c r="L379" s="347"/>
      <c r="M379" s="348"/>
      <c r="N379" s="346" t="s">
        <v>297</v>
      </c>
      <c r="O379" s="322"/>
      <c r="P379" s="322"/>
      <c r="Q379" s="322"/>
      <c r="R379" s="322"/>
      <c r="S379" s="322"/>
      <c r="T379" s="322"/>
      <c r="U379" s="322"/>
      <c r="V379" s="321"/>
      <c r="W379" s="324"/>
      <c r="X379" s="326" t="s">
        <v>326</v>
      </c>
    </row>
    <row r="380" spans="1:25" ht="14.25">
      <c r="A380" s="346" t="s">
        <v>298</v>
      </c>
      <c r="B380" s="322"/>
      <c r="C380" s="322"/>
      <c r="D380" s="322"/>
      <c r="E380" s="322"/>
      <c r="F380" s="322"/>
      <c r="G380" s="322"/>
      <c r="H380" s="322"/>
      <c r="I380" s="321"/>
      <c r="J380" s="324"/>
      <c r="K380" s="327" t="s">
        <v>327</v>
      </c>
      <c r="L380" s="347"/>
      <c r="M380" s="348"/>
      <c r="N380" s="346" t="s">
        <v>298</v>
      </c>
      <c r="O380" s="322"/>
      <c r="P380" s="322"/>
      <c r="Q380" s="322"/>
      <c r="R380" s="322"/>
      <c r="S380" s="322"/>
      <c r="T380" s="322"/>
      <c r="U380" s="322"/>
      <c r="V380" s="321"/>
      <c r="W380" s="324"/>
      <c r="X380" s="327" t="s">
        <v>327</v>
      </c>
    </row>
    <row r="381" spans="1:25" ht="45.75" customHeight="1">
      <c r="A381" s="349"/>
      <c r="B381" s="350"/>
      <c r="C381" s="350"/>
      <c r="D381" s="350"/>
      <c r="E381" s="350"/>
      <c r="F381" s="350"/>
      <c r="G381" s="350"/>
      <c r="H381" s="350"/>
      <c r="I381" s="350"/>
      <c r="J381" s="351"/>
      <c r="K381" s="352"/>
      <c r="L381" s="347"/>
      <c r="M381" s="353"/>
      <c r="N381" s="349"/>
      <c r="O381" s="350"/>
      <c r="P381" s="350"/>
      <c r="Q381" s="350"/>
      <c r="R381" s="350"/>
      <c r="S381" s="350"/>
      <c r="T381" s="350"/>
      <c r="U381" s="350"/>
      <c r="V381" s="350"/>
      <c r="W381" s="351"/>
      <c r="X381" s="352"/>
    </row>
    <row r="382" spans="1:25" ht="45" customHeight="1">
      <c r="A382" s="354"/>
      <c r="B382" s="355"/>
      <c r="C382" s="355"/>
      <c r="D382" s="355"/>
      <c r="E382" s="355"/>
      <c r="F382" s="355"/>
      <c r="G382" s="355"/>
      <c r="H382" s="355"/>
      <c r="I382" s="355"/>
      <c r="J382" s="356"/>
      <c r="K382" s="357"/>
      <c r="L382" s="358"/>
      <c r="M382" s="359"/>
      <c r="N382" s="354"/>
      <c r="O382" s="355"/>
      <c r="P382" s="355"/>
      <c r="Q382" s="355"/>
      <c r="R382" s="355"/>
      <c r="S382" s="355"/>
      <c r="T382" s="355"/>
      <c r="U382" s="355"/>
      <c r="V382" s="355"/>
      <c r="W382" s="356"/>
      <c r="X382" s="357"/>
      <c r="Y382" s="360"/>
    </row>
    <row r="383" spans="1:25" ht="26.25">
      <c r="A383" s="633" t="s">
        <v>364</v>
      </c>
      <c r="B383" s="633"/>
      <c r="C383" s="633"/>
      <c r="D383" s="633"/>
      <c r="E383" s="633"/>
      <c r="F383" s="633"/>
      <c r="G383" s="633"/>
      <c r="H383" s="633"/>
      <c r="I383" s="633"/>
      <c r="J383" s="633"/>
      <c r="K383" s="633"/>
      <c r="L383" s="333">
        <v>9</v>
      </c>
      <c r="N383" s="633" t="s">
        <v>364</v>
      </c>
      <c r="O383" s="633"/>
      <c r="P383" s="633"/>
      <c r="Q383" s="633"/>
      <c r="R383" s="633"/>
      <c r="S383" s="633"/>
      <c r="T383" s="633"/>
      <c r="U383" s="633"/>
      <c r="V383" s="633"/>
      <c r="W383" s="633"/>
      <c r="X383" s="633"/>
      <c r="Y383" s="293">
        <v>10</v>
      </c>
    </row>
    <row r="384" spans="1:25" ht="14.25" thickBot="1">
      <c r="A384" s="295"/>
      <c r="C384" s="296"/>
      <c r="D384" s="296" t="s">
        <v>332</v>
      </c>
      <c r="J384" s="334" t="s">
        <v>273</v>
      </c>
      <c r="L384" s="333"/>
      <c r="N384" s="295"/>
      <c r="P384" s="296"/>
      <c r="Q384" s="296" t="s">
        <v>332</v>
      </c>
      <c r="W384" s="334" t="s">
        <v>273</v>
      </c>
    </row>
    <row r="385" spans="1:24" ht="19.899999999999999" customHeight="1" thickBot="1">
      <c r="A385" s="298"/>
      <c r="B385" s="634" t="s">
        <v>303</v>
      </c>
      <c r="C385" s="635"/>
      <c r="D385" s="636" t="str">
        <f>IF(②選手情報入力!I28="","",②選手情報入力!I28)</f>
        <v/>
      </c>
      <c r="E385" s="637"/>
      <c r="F385" s="637"/>
      <c r="G385" s="638"/>
      <c r="H385" s="362" t="s">
        <v>304</v>
      </c>
      <c r="I385" s="363"/>
      <c r="J385" s="364"/>
      <c r="K385" s="365"/>
      <c r="L385" s="333"/>
      <c r="N385" s="298"/>
      <c r="O385" s="634" t="s">
        <v>303</v>
      </c>
      <c r="P385" s="635"/>
      <c r="Q385" s="636" t="str">
        <f>IF(②選手情報入力!L28="","",②選手情報入力!L28)</f>
        <v/>
      </c>
      <c r="R385" s="637"/>
      <c r="S385" s="637"/>
      <c r="T385" s="638"/>
      <c r="U385" s="362" t="s">
        <v>304</v>
      </c>
      <c r="V385" s="363"/>
      <c r="W385" s="364"/>
      <c r="X385" s="365"/>
    </row>
    <row r="386" spans="1:24" ht="21" customHeight="1">
      <c r="A386" s="303" t="s">
        <v>306</v>
      </c>
      <c r="B386" s="645" t="str">
        <f>IF(②選手情報入力!$G$28="","",②選手情報入力!$G$28)</f>
        <v/>
      </c>
      <c r="C386" s="646"/>
      <c r="D386" s="639"/>
      <c r="E386" s="640"/>
      <c r="F386" s="640"/>
      <c r="G386" s="641"/>
      <c r="H386" s="649"/>
      <c r="I386" s="650"/>
      <c r="J386" s="650"/>
      <c r="K386" s="651"/>
      <c r="L386" s="333"/>
      <c r="N386" s="303" t="s">
        <v>306</v>
      </c>
      <c r="O386" s="645" t="str">
        <f>IF(②選手情報入力!$G$28="","",②選手情報入力!$G$28)</f>
        <v/>
      </c>
      <c r="P386" s="646"/>
      <c r="Q386" s="639"/>
      <c r="R386" s="640"/>
      <c r="S386" s="640"/>
      <c r="T386" s="641"/>
      <c r="U386" s="649"/>
      <c r="V386" s="650"/>
      <c r="W386" s="650"/>
      <c r="X386" s="651"/>
    </row>
    <row r="387" spans="1:24" ht="19.899999999999999" customHeight="1" thickBot="1">
      <c r="A387" s="306"/>
      <c r="B387" s="647"/>
      <c r="C387" s="648"/>
      <c r="D387" s="642"/>
      <c r="E387" s="643"/>
      <c r="F387" s="643"/>
      <c r="G387" s="644"/>
      <c r="H387" s="652"/>
      <c r="I387" s="653"/>
      <c r="J387" s="653"/>
      <c r="K387" s="654"/>
      <c r="L387" s="333"/>
      <c r="N387" s="306"/>
      <c r="O387" s="647"/>
      <c r="P387" s="648"/>
      <c r="Q387" s="642"/>
      <c r="R387" s="643"/>
      <c r="S387" s="643"/>
      <c r="T387" s="644"/>
      <c r="U387" s="652"/>
      <c r="V387" s="653"/>
      <c r="W387" s="653"/>
      <c r="X387" s="654"/>
    </row>
    <row r="388" spans="1:24" ht="14.25">
      <c r="A388" s="335" t="s">
        <v>6</v>
      </c>
      <c r="B388" s="336"/>
      <c r="C388" s="312" t="s">
        <v>294</v>
      </c>
      <c r="D388" s="658" t="str">
        <f>IF(②選手情報入力!$E$28="","",②選手情報入力!$E$28)</f>
        <v/>
      </c>
      <c r="E388" s="659"/>
      <c r="F388" s="659"/>
      <c r="G388" s="660"/>
      <c r="H388" s="652"/>
      <c r="I388" s="653"/>
      <c r="J388" s="653"/>
      <c r="K388" s="654"/>
      <c r="L388" s="333"/>
      <c r="N388" s="335" t="s">
        <v>6</v>
      </c>
      <c r="O388" s="336"/>
      <c r="P388" s="312" t="s">
        <v>294</v>
      </c>
      <c r="Q388" s="658" t="str">
        <f>IF(②選手情報入力!$E$28="","",②選手情報入力!$E$28)</f>
        <v/>
      </c>
      <c r="R388" s="659"/>
      <c r="S388" s="659"/>
      <c r="T388" s="660"/>
      <c r="U388" s="652"/>
      <c r="V388" s="653"/>
      <c r="W388" s="653"/>
      <c r="X388" s="654"/>
    </row>
    <row r="389" spans="1:24" ht="14.25" customHeight="1">
      <c r="A389" s="661" t="str">
        <f>IF(②選手情報入力!$C$28="","",②選手情報入力!$C$28)</f>
        <v/>
      </c>
      <c r="B389" s="662"/>
      <c r="C389" s="665" t="s">
        <v>311</v>
      </c>
      <c r="D389" s="667" t="str">
        <f>IF(②選手情報入力!$D$28="","",②選手情報入力!$D$28)</f>
        <v/>
      </c>
      <c r="E389" s="668"/>
      <c r="F389" s="668"/>
      <c r="G389" s="669"/>
      <c r="H389" s="652"/>
      <c r="I389" s="653"/>
      <c r="J389" s="653"/>
      <c r="K389" s="654"/>
      <c r="L389" s="333"/>
      <c r="N389" s="661" t="str">
        <f>IF(②選手情報入力!$C$28="","",②選手情報入力!$C$28)</f>
        <v/>
      </c>
      <c r="O389" s="662"/>
      <c r="P389" s="665" t="s">
        <v>311</v>
      </c>
      <c r="Q389" s="667" t="str">
        <f>IF(②選手情報入力!$D$28="","",②選手情報入力!$D$28)</f>
        <v/>
      </c>
      <c r="R389" s="668"/>
      <c r="S389" s="668"/>
      <c r="T389" s="669"/>
      <c r="U389" s="652"/>
      <c r="V389" s="653"/>
      <c r="W389" s="653"/>
      <c r="X389" s="654"/>
    </row>
    <row r="390" spans="1:24" ht="13.9" customHeight="1" thickBot="1">
      <c r="A390" s="663"/>
      <c r="B390" s="664"/>
      <c r="C390" s="666"/>
      <c r="D390" s="670"/>
      <c r="E390" s="671"/>
      <c r="F390" s="671"/>
      <c r="G390" s="672"/>
      <c r="H390" s="655"/>
      <c r="I390" s="656"/>
      <c r="J390" s="656"/>
      <c r="K390" s="657"/>
      <c r="L390" s="333"/>
      <c r="N390" s="663"/>
      <c r="O390" s="664"/>
      <c r="P390" s="666"/>
      <c r="Q390" s="670"/>
      <c r="R390" s="671"/>
      <c r="S390" s="671"/>
      <c r="T390" s="672"/>
      <c r="U390" s="655"/>
      <c r="V390" s="656"/>
      <c r="W390" s="656"/>
      <c r="X390" s="657"/>
    </row>
    <row r="391" spans="1:24" ht="20.45" customHeight="1" thickTop="1" thickBot="1">
      <c r="A391" s="601" t="s">
        <v>314</v>
      </c>
      <c r="B391" s="604" t="s">
        <v>315</v>
      </c>
      <c r="C391" s="605"/>
      <c r="D391" s="605"/>
      <c r="E391" s="606"/>
      <c r="F391" s="607" t="s">
        <v>316</v>
      </c>
      <c r="G391" s="608"/>
      <c r="H391" s="609" t="s">
        <v>333</v>
      </c>
      <c r="I391" s="610"/>
      <c r="J391" s="610"/>
      <c r="K391" s="611"/>
      <c r="L391" s="333"/>
      <c r="N391" s="601" t="s">
        <v>314</v>
      </c>
      <c r="O391" s="604" t="s">
        <v>315</v>
      </c>
      <c r="P391" s="605"/>
      <c r="Q391" s="605"/>
      <c r="R391" s="606"/>
      <c r="S391" s="607" t="s">
        <v>316</v>
      </c>
      <c r="T391" s="608"/>
      <c r="U391" s="609" t="s">
        <v>333</v>
      </c>
      <c r="V391" s="610"/>
      <c r="W391" s="610"/>
      <c r="X391" s="611"/>
    </row>
    <row r="392" spans="1:24" ht="13.15" customHeight="1">
      <c r="A392" s="602"/>
      <c r="B392" s="612"/>
      <c r="C392" s="613"/>
      <c r="D392" s="613"/>
      <c r="E392" s="614"/>
      <c r="F392" s="337" t="s">
        <v>318</v>
      </c>
      <c r="G392" s="312" t="s">
        <v>319</v>
      </c>
      <c r="H392" s="311"/>
      <c r="I392" s="312" t="s">
        <v>287</v>
      </c>
      <c r="J392" s="311"/>
      <c r="K392" s="338" t="s">
        <v>320</v>
      </c>
      <c r="L392" s="339"/>
      <c r="M392" s="340"/>
      <c r="N392" s="602"/>
      <c r="O392" s="612"/>
      <c r="P392" s="613"/>
      <c r="Q392" s="613"/>
      <c r="R392" s="614"/>
      <c r="S392" s="337" t="s">
        <v>318</v>
      </c>
      <c r="T392" s="312" t="s">
        <v>319</v>
      </c>
      <c r="U392" s="311"/>
      <c r="V392" s="312" t="s">
        <v>287</v>
      </c>
      <c r="W392" s="311"/>
      <c r="X392" s="338" t="s">
        <v>320</v>
      </c>
    </row>
    <row r="393" spans="1:24" ht="13.15" customHeight="1">
      <c r="A393" s="602"/>
      <c r="B393" s="615"/>
      <c r="C393" s="616"/>
      <c r="D393" s="616"/>
      <c r="E393" s="617"/>
      <c r="F393" s="621"/>
      <c r="G393" s="623"/>
      <c r="H393" s="624"/>
      <c r="I393" s="627" t="str">
        <f>IF(②選手情報入力!J28="","",②選手情報入力!J28)</f>
        <v/>
      </c>
      <c r="J393" s="628"/>
      <c r="K393" s="631"/>
      <c r="L393" s="333"/>
      <c r="N393" s="602"/>
      <c r="O393" s="615"/>
      <c r="P393" s="616"/>
      <c r="Q393" s="616"/>
      <c r="R393" s="617"/>
      <c r="S393" s="621"/>
      <c r="T393" s="623"/>
      <c r="U393" s="624"/>
      <c r="V393" s="627" t="str">
        <f>IF(②選手情報入力!M28="","",②選手情報入力!M28)</f>
        <v/>
      </c>
      <c r="W393" s="628"/>
      <c r="X393" s="631"/>
    </row>
    <row r="394" spans="1:24" ht="13.15" customHeight="1">
      <c r="A394" s="603"/>
      <c r="B394" s="618"/>
      <c r="C394" s="619"/>
      <c r="D394" s="619"/>
      <c r="E394" s="620"/>
      <c r="F394" s="622"/>
      <c r="G394" s="625"/>
      <c r="H394" s="626"/>
      <c r="I394" s="629"/>
      <c r="J394" s="630"/>
      <c r="K394" s="632"/>
      <c r="L394" s="333"/>
      <c r="N394" s="603"/>
      <c r="O394" s="618"/>
      <c r="P394" s="619"/>
      <c r="Q394" s="619"/>
      <c r="R394" s="620"/>
      <c r="S394" s="622"/>
      <c r="T394" s="625"/>
      <c r="U394" s="626"/>
      <c r="V394" s="629"/>
      <c r="W394" s="630"/>
      <c r="X394" s="632"/>
    </row>
    <row r="395" spans="1:24" ht="14.45" customHeight="1">
      <c r="A395" s="383" t="s">
        <v>321</v>
      </c>
      <c r="B395" s="585"/>
      <c r="C395" s="586"/>
      <c r="D395" s="586"/>
      <c r="E395" s="587"/>
      <c r="F395" s="591"/>
      <c r="G395" s="593"/>
      <c r="H395" s="594"/>
      <c r="I395" s="597" t="str">
        <f>IF(②選手情報入力!K28="","",②選手情報入力!K28)</f>
        <v/>
      </c>
      <c r="J395" s="598"/>
      <c r="K395" s="583"/>
      <c r="L395" s="333"/>
      <c r="N395" s="383" t="s">
        <v>321</v>
      </c>
      <c r="O395" s="585"/>
      <c r="P395" s="586"/>
      <c r="Q395" s="586"/>
      <c r="R395" s="587"/>
      <c r="S395" s="591"/>
      <c r="T395" s="593"/>
      <c r="U395" s="594"/>
      <c r="V395" s="597" t="str">
        <f>IF(②選手情報入力!N28="","",②選手情報入力!N28)</f>
        <v/>
      </c>
      <c r="W395" s="598"/>
      <c r="X395" s="583"/>
    </row>
    <row r="396" spans="1:24" ht="15" customHeight="1" thickBot="1">
      <c r="A396" s="384" t="s">
        <v>322</v>
      </c>
      <c r="B396" s="588"/>
      <c r="C396" s="589"/>
      <c r="D396" s="589"/>
      <c r="E396" s="590"/>
      <c r="F396" s="592"/>
      <c r="G396" s="595"/>
      <c r="H396" s="596"/>
      <c r="I396" s="599"/>
      <c r="J396" s="600"/>
      <c r="K396" s="584"/>
      <c r="L396" s="333"/>
      <c r="N396" s="384" t="s">
        <v>322</v>
      </c>
      <c r="O396" s="588"/>
      <c r="P396" s="589"/>
      <c r="Q396" s="589"/>
      <c r="R396" s="590"/>
      <c r="S396" s="592"/>
      <c r="T396" s="595"/>
      <c r="U396" s="596"/>
      <c r="V396" s="599"/>
      <c r="W396" s="600"/>
      <c r="X396" s="584"/>
    </row>
    <row r="397" spans="1:24" ht="15" thickBot="1">
      <c r="A397" s="341" t="s">
        <v>323</v>
      </c>
      <c r="B397" s="342" t="s">
        <v>324</v>
      </c>
      <c r="C397" s="343"/>
      <c r="D397" s="343"/>
      <c r="E397" s="343"/>
      <c r="F397" s="343"/>
      <c r="G397" s="343"/>
      <c r="H397" s="343"/>
      <c r="I397" s="343"/>
      <c r="J397" s="343"/>
      <c r="K397" s="344"/>
      <c r="L397" s="333"/>
      <c r="N397" s="341" t="s">
        <v>323</v>
      </c>
      <c r="O397" s="342" t="s">
        <v>324</v>
      </c>
      <c r="P397" s="343"/>
      <c r="Q397" s="343"/>
      <c r="R397" s="343"/>
      <c r="S397" s="343"/>
      <c r="T397" s="343"/>
      <c r="U397" s="343"/>
      <c r="V397" s="343"/>
      <c r="W397" s="343"/>
      <c r="X397" s="344"/>
    </row>
    <row r="398" spans="1:24">
      <c r="A398" s="345"/>
      <c r="B398" s="322"/>
      <c r="C398" s="322"/>
      <c r="D398" s="322"/>
      <c r="E398" s="322"/>
      <c r="F398" s="322"/>
      <c r="G398" s="322"/>
      <c r="H398" s="322"/>
      <c r="I398" s="322"/>
      <c r="J398" s="322"/>
      <c r="K398" s="323"/>
      <c r="L398" s="333"/>
      <c r="N398" s="345"/>
      <c r="O398" s="322"/>
      <c r="P398" s="322"/>
      <c r="Q398" s="322"/>
      <c r="R398" s="322"/>
      <c r="S398" s="322"/>
      <c r="T398" s="322"/>
      <c r="U398" s="322"/>
      <c r="V398" s="322"/>
      <c r="W398" s="322"/>
      <c r="X398" s="323"/>
    </row>
    <row r="399" spans="1:24" ht="14.25">
      <c r="A399" s="346" t="s">
        <v>296</v>
      </c>
      <c r="B399" s="322"/>
      <c r="C399" s="322"/>
      <c r="D399" s="322"/>
      <c r="E399" s="322"/>
      <c r="F399" s="322"/>
      <c r="G399" s="322"/>
      <c r="H399" s="322"/>
      <c r="I399" s="321"/>
      <c r="J399" s="324"/>
      <c r="K399" s="325" t="s">
        <v>325</v>
      </c>
      <c r="L399" s="347"/>
      <c r="M399" s="348"/>
      <c r="N399" s="346" t="s">
        <v>296</v>
      </c>
      <c r="O399" s="322"/>
      <c r="P399" s="322"/>
      <c r="Q399" s="322"/>
      <c r="R399" s="322"/>
      <c r="S399" s="322"/>
      <c r="T399" s="322"/>
      <c r="U399" s="322"/>
      <c r="V399" s="321"/>
      <c r="W399" s="324"/>
      <c r="X399" s="325" t="s">
        <v>325</v>
      </c>
    </row>
    <row r="400" spans="1:24" ht="14.25">
      <c r="A400" s="346" t="s">
        <v>297</v>
      </c>
      <c r="B400" s="322"/>
      <c r="C400" s="322"/>
      <c r="D400" s="322"/>
      <c r="E400" s="322"/>
      <c r="F400" s="322"/>
      <c r="G400" s="322"/>
      <c r="H400" s="322"/>
      <c r="I400" s="321"/>
      <c r="J400" s="324"/>
      <c r="K400" s="326" t="s">
        <v>326</v>
      </c>
      <c r="L400" s="347"/>
      <c r="M400" s="348"/>
      <c r="N400" s="346" t="s">
        <v>297</v>
      </c>
      <c r="O400" s="322"/>
      <c r="P400" s="322"/>
      <c r="Q400" s="322"/>
      <c r="R400" s="322"/>
      <c r="S400" s="322"/>
      <c r="T400" s="322"/>
      <c r="U400" s="322"/>
      <c r="V400" s="321"/>
      <c r="W400" s="324"/>
      <c r="X400" s="326" t="s">
        <v>326</v>
      </c>
    </row>
    <row r="401" spans="1:25" ht="14.25">
      <c r="A401" s="346" t="s">
        <v>298</v>
      </c>
      <c r="B401" s="322"/>
      <c r="C401" s="322"/>
      <c r="D401" s="322"/>
      <c r="E401" s="322"/>
      <c r="F401" s="322"/>
      <c r="G401" s="322"/>
      <c r="H401" s="322"/>
      <c r="I401" s="321"/>
      <c r="J401" s="324"/>
      <c r="K401" s="327" t="s">
        <v>327</v>
      </c>
      <c r="L401" s="347"/>
      <c r="M401" s="348"/>
      <c r="N401" s="346" t="s">
        <v>298</v>
      </c>
      <c r="O401" s="322"/>
      <c r="P401" s="322"/>
      <c r="Q401" s="322"/>
      <c r="R401" s="322"/>
      <c r="S401" s="322"/>
      <c r="T401" s="322"/>
      <c r="U401" s="322"/>
      <c r="V401" s="321"/>
      <c r="W401" s="324"/>
      <c r="X401" s="327" t="s">
        <v>327</v>
      </c>
    </row>
    <row r="402" spans="1:25" ht="14.25">
      <c r="A402" s="349"/>
      <c r="B402" s="350"/>
      <c r="C402" s="350"/>
      <c r="D402" s="350"/>
      <c r="E402" s="350"/>
      <c r="F402" s="350"/>
      <c r="G402" s="350"/>
      <c r="H402" s="350"/>
      <c r="I402" s="350"/>
      <c r="J402" s="351"/>
      <c r="K402" s="352"/>
      <c r="L402" s="347"/>
      <c r="M402" s="353"/>
      <c r="N402" s="349"/>
      <c r="O402" s="350"/>
      <c r="P402" s="350"/>
      <c r="Q402" s="350"/>
      <c r="R402" s="350"/>
      <c r="S402" s="350"/>
      <c r="T402" s="350"/>
      <c r="U402" s="350"/>
      <c r="V402" s="350"/>
      <c r="W402" s="351"/>
      <c r="X402" s="352"/>
    </row>
    <row r="403" spans="1:25" ht="39.75" customHeight="1">
      <c r="A403" s="349"/>
      <c r="B403" s="350"/>
      <c r="C403" s="350"/>
      <c r="D403" s="350"/>
      <c r="E403" s="350"/>
      <c r="F403" s="350"/>
      <c r="G403" s="350"/>
      <c r="H403" s="350"/>
      <c r="I403" s="350"/>
      <c r="J403" s="351"/>
      <c r="K403" s="352"/>
      <c r="L403" s="347"/>
      <c r="M403" s="353"/>
      <c r="N403" s="349"/>
      <c r="O403" s="350"/>
      <c r="P403" s="350"/>
      <c r="Q403" s="350"/>
      <c r="R403" s="350"/>
      <c r="S403" s="350"/>
      <c r="T403" s="350"/>
      <c r="U403" s="350"/>
      <c r="V403" s="350"/>
      <c r="W403" s="351"/>
      <c r="X403" s="352"/>
    </row>
    <row r="404" spans="1:25" ht="40.5" customHeight="1">
      <c r="A404" s="354"/>
      <c r="B404" s="355"/>
      <c r="C404" s="355"/>
      <c r="D404" s="355"/>
      <c r="E404" s="355"/>
      <c r="F404" s="355"/>
      <c r="G404" s="355"/>
      <c r="H404" s="355"/>
      <c r="I404" s="355"/>
      <c r="J404" s="356"/>
      <c r="K404" s="357"/>
      <c r="L404" s="358"/>
      <c r="M404" s="359"/>
      <c r="N404" s="354"/>
      <c r="O404" s="355"/>
      <c r="P404" s="355"/>
      <c r="Q404" s="355"/>
      <c r="R404" s="355"/>
      <c r="S404" s="355"/>
      <c r="T404" s="355"/>
      <c r="U404" s="355"/>
      <c r="V404" s="355"/>
      <c r="W404" s="356"/>
      <c r="X404" s="357"/>
      <c r="Y404" s="360"/>
    </row>
    <row r="405" spans="1:25" ht="26.25">
      <c r="A405" s="633" t="s">
        <v>364</v>
      </c>
      <c r="B405" s="633"/>
      <c r="C405" s="633"/>
      <c r="D405" s="633"/>
      <c r="E405" s="633"/>
      <c r="F405" s="633"/>
      <c r="G405" s="633"/>
      <c r="H405" s="633"/>
      <c r="I405" s="633"/>
      <c r="J405" s="633"/>
      <c r="K405" s="633"/>
      <c r="L405" s="333">
        <v>11</v>
      </c>
      <c r="N405" s="633" t="s">
        <v>366</v>
      </c>
      <c r="O405" s="633"/>
      <c r="P405" s="633"/>
      <c r="Q405" s="633"/>
      <c r="R405" s="633"/>
      <c r="S405" s="633"/>
      <c r="T405" s="633"/>
      <c r="U405" s="633"/>
      <c r="V405" s="633"/>
      <c r="W405" s="633"/>
      <c r="X405" s="633"/>
    </row>
    <row r="406" spans="1:25" ht="14.25" thickBot="1">
      <c r="A406" s="295"/>
      <c r="C406" s="296"/>
      <c r="D406" s="296" t="s">
        <v>332</v>
      </c>
      <c r="J406" s="334" t="s">
        <v>273</v>
      </c>
      <c r="L406" s="333"/>
      <c r="N406" s="295"/>
      <c r="P406" s="296"/>
      <c r="Q406" s="296" t="s">
        <v>332</v>
      </c>
      <c r="W406" s="334" t="s">
        <v>273</v>
      </c>
    </row>
    <row r="407" spans="1:25" ht="19.899999999999999" customHeight="1" thickBot="1">
      <c r="A407" s="298"/>
      <c r="B407" s="634" t="s">
        <v>303</v>
      </c>
      <c r="C407" s="635"/>
      <c r="D407" s="636" t="str">
        <f>IF(②選手情報入力!I29="","",②選手情報入力!I29)</f>
        <v/>
      </c>
      <c r="E407" s="637"/>
      <c r="F407" s="637"/>
      <c r="G407" s="638"/>
      <c r="H407" s="362" t="s">
        <v>304</v>
      </c>
      <c r="I407" s="363"/>
      <c r="J407" s="364"/>
      <c r="K407" s="365"/>
      <c r="L407" s="333"/>
      <c r="N407" s="298"/>
      <c r="O407" s="634" t="s">
        <v>303</v>
      </c>
      <c r="P407" s="635"/>
      <c r="Q407" s="636" t="str">
        <f>IF(②選手情報入力!L29="","",②選手情報入力!L29)</f>
        <v/>
      </c>
      <c r="R407" s="637"/>
      <c r="S407" s="637"/>
      <c r="T407" s="638"/>
      <c r="U407" s="362" t="s">
        <v>304</v>
      </c>
      <c r="V407" s="363"/>
      <c r="W407" s="364"/>
      <c r="X407" s="365"/>
    </row>
    <row r="408" spans="1:25" ht="21" customHeight="1">
      <c r="A408" s="303" t="s">
        <v>306</v>
      </c>
      <c r="B408" s="645" t="str">
        <f>IF(②選手情報入力!$G$29="","",②選手情報入力!$G$29)</f>
        <v/>
      </c>
      <c r="C408" s="646"/>
      <c r="D408" s="639"/>
      <c r="E408" s="640"/>
      <c r="F408" s="640"/>
      <c r="G408" s="641"/>
      <c r="H408" s="649"/>
      <c r="I408" s="650"/>
      <c r="J408" s="650"/>
      <c r="K408" s="651"/>
      <c r="L408" s="333"/>
      <c r="N408" s="303" t="s">
        <v>306</v>
      </c>
      <c r="O408" s="645" t="str">
        <f>IF(②選手情報入力!$G$29="","",②選手情報入力!$G$29)</f>
        <v/>
      </c>
      <c r="P408" s="646"/>
      <c r="Q408" s="639"/>
      <c r="R408" s="640"/>
      <c r="S408" s="640"/>
      <c r="T408" s="641"/>
      <c r="U408" s="649"/>
      <c r="V408" s="650"/>
      <c r="W408" s="650"/>
      <c r="X408" s="651"/>
    </row>
    <row r="409" spans="1:25" ht="19.899999999999999" customHeight="1" thickBot="1">
      <c r="A409" s="306"/>
      <c r="B409" s="647"/>
      <c r="C409" s="648"/>
      <c r="D409" s="642"/>
      <c r="E409" s="643"/>
      <c r="F409" s="643"/>
      <c r="G409" s="644"/>
      <c r="H409" s="652"/>
      <c r="I409" s="653"/>
      <c r="J409" s="653"/>
      <c r="K409" s="654"/>
      <c r="L409" s="333"/>
      <c r="N409" s="306"/>
      <c r="O409" s="647"/>
      <c r="P409" s="648"/>
      <c r="Q409" s="642"/>
      <c r="R409" s="643"/>
      <c r="S409" s="643"/>
      <c r="T409" s="644"/>
      <c r="U409" s="652"/>
      <c r="V409" s="653"/>
      <c r="W409" s="653"/>
      <c r="X409" s="654"/>
    </row>
    <row r="410" spans="1:25" ht="14.25">
      <c r="A410" s="335" t="s">
        <v>6</v>
      </c>
      <c r="B410" s="336"/>
      <c r="C410" s="312" t="s">
        <v>294</v>
      </c>
      <c r="D410" s="658" t="str">
        <f>IF(②選手情報入力!$E$29="","",②選手情報入力!$E$29)</f>
        <v/>
      </c>
      <c r="E410" s="659"/>
      <c r="F410" s="659"/>
      <c r="G410" s="660"/>
      <c r="H410" s="652"/>
      <c r="I410" s="653"/>
      <c r="J410" s="653"/>
      <c r="K410" s="654"/>
      <c r="L410" s="333"/>
      <c r="N410" s="335" t="s">
        <v>6</v>
      </c>
      <c r="O410" s="336"/>
      <c r="P410" s="312" t="s">
        <v>294</v>
      </c>
      <c r="Q410" s="658" t="str">
        <f>IF(②選手情報入力!$E$29="","",②選手情報入力!$E$29)</f>
        <v/>
      </c>
      <c r="R410" s="659"/>
      <c r="S410" s="659"/>
      <c r="T410" s="660"/>
      <c r="U410" s="652"/>
      <c r="V410" s="653"/>
      <c r="W410" s="653"/>
      <c r="X410" s="654"/>
    </row>
    <row r="411" spans="1:25" ht="14.25" customHeight="1">
      <c r="A411" s="661" t="str">
        <f>IF(②選手情報入力!$C$29="","",②選手情報入力!$C$29)</f>
        <v/>
      </c>
      <c r="B411" s="662"/>
      <c r="C411" s="665" t="s">
        <v>311</v>
      </c>
      <c r="D411" s="667" t="str">
        <f>IF(②選手情報入力!$D$29="","",②選手情報入力!$D$29)</f>
        <v/>
      </c>
      <c r="E411" s="668"/>
      <c r="F411" s="668"/>
      <c r="G411" s="669"/>
      <c r="H411" s="652"/>
      <c r="I411" s="653"/>
      <c r="J411" s="653"/>
      <c r="K411" s="654"/>
      <c r="L411" s="333"/>
      <c r="N411" s="661" t="str">
        <f>IF(②選手情報入力!$C$29="","",②選手情報入力!$C$29)</f>
        <v/>
      </c>
      <c r="O411" s="662"/>
      <c r="P411" s="665" t="s">
        <v>311</v>
      </c>
      <c r="Q411" s="667" t="str">
        <f>IF(②選手情報入力!$D$29="","",②選手情報入力!$D$29)</f>
        <v/>
      </c>
      <c r="R411" s="668"/>
      <c r="S411" s="668"/>
      <c r="T411" s="669"/>
      <c r="U411" s="652"/>
      <c r="V411" s="653"/>
      <c r="W411" s="653"/>
      <c r="X411" s="654"/>
    </row>
    <row r="412" spans="1:25" ht="13.9" customHeight="1" thickBot="1">
      <c r="A412" s="663"/>
      <c r="B412" s="664"/>
      <c r="C412" s="666"/>
      <c r="D412" s="670"/>
      <c r="E412" s="671"/>
      <c r="F412" s="671"/>
      <c r="G412" s="672"/>
      <c r="H412" s="655"/>
      <c r="I412" s="656"/>
      <c r="J412" s="656"/>
      <c r="K412" s="657"/>
      <c r="L412" s="333"/>
      <c r="N412" s="663"/>
      <c r="O412" s="664"/>
      <c r="P412" s="666"/>
      <c r="Q412" s="670"/>
      <c r="R412" s="671"/>
      <c r="S412" s="671"/>
      <c r="T412" s="672"/>
      <c r="U412" s="655"/>
      <c r="V412" s="656"/>
      <c r="W412" s="656"/>
      <c r="X412" s="657"/>
    </row>
    <row r="413" spans="1:25" ht="20.45" customHeight="1" thickTop="1" thickBot="1">
      <c r="A413" s="601" t="s">
        <v>314</v>
      </c>
      <c r="B413" s="604" t="s">
        <v>315</v>
      </c>
      <c r="C413" s="605"/>
      <c r="D413" s="605"/>
      <c r="E413" s="606"/>
      <c r="F413" s="607" t="s">
        <v>316</v>
      </c>
      <c r="G413" s="608"/>
      <c r="H413" s="609" t="s">
        <v>333</v>
      </c>
      <c r="I413" s="610"/>
      <c r="J413" s="610"/>
      <c r="K413" s="611"/>
      <c r="L413" s="333"/>
      <c r="N413" s="601" t="s">
        <v>314</v>
      </c>
      <c r="O413" s="604" t="s">
        <v>315</v>
      </c>
      <c r="P413" s="605"/>
      <c r="Q413" s="605"/>
      <c r="R413" s="606"/>
      <c r="S413" s="607" t="s">
        <v>316</v>
      </c>
      <c r="T413" s="608"/>
      <c r="U413" s="609" t="s">
        <v>333</v>
      </c>
      <c r="V413" s="610"/>
      <c r="W413" s="610"/>
      <c r="X413" s="611"/>
    </row>
    <row r="414" spans="1:25" ht="13.15" customHeight="1">
      <c r="A414" s="602"/>
      <c r="B414" s="612"/>
      <c r="C414" s="613"/>
      <c r="D414" s="613"/>
      <c r="E414" s="614"/>
      <c r="F414" s="337" t="s">
        <v>318</v>
      </c>
      <c r="G414" s="312" t="s">
        <v>319</v>
      </c>
      <c r="H414" s="311"/>
      <c r="I414" s="312" t="s">
        <v>287</v>
      </c>
      <c r="J414" s="311"/>
      <c r="K414" s="338" t="s">
        <v>320</v>
      </c>
      <c r="L414" s="339"/>
      <c r="M414" s="340"/>
      <c r="N414" s="602"/>
      <c r="O414" s="612"/>
      <c r="P414" s="613"/>
      <c r="Q414" s="613"/>
      <c r="R414" s="614"/>
      <c r="S414" s="337" t="s">
        <v>318</v>
      </c>
      <c r="T414" s="312" t="s">
        <v>319</v>
      </c>
      <c r="U414" s="311"/>
      <c r="V414" s="312" t="s">
        <v>287</v>
      </c>
      <c r="W414" s="311"/>
      <c r="X414" s="338" t="s">
        <v>320</v>
      </c>
    </row>
    <row r="415" spans="1:25" ht="13.15" customHeight="1">
      <c r="A415" s="602"/>
      <c r="B415" s="615"/>
      <c r="C415" s="616"/>
      <c r="D415" s="616"/>
      <c r="E415" s="617"/>
      <c r="F415" s="621"/>
      <c r="G415" s="623"/>
      <c r="H415" s="624"/>
      <c r="I415" s="627" t="str">
        <f>IF(②選手情報入力!J29="","",②選手情報入力!J29)</f>
        <v/>
      </c>
      <c r="J415" s="628"/>
      <c r="K415" s="631"/>
      <c r="L415" s="333"/>
      <c r="N415" s="602"/>
      <c r="O415" s="615"/>
      <c r="P415" s="616"/>
      <c r="Q415" s="616"/>
      <c r="R415" s="617"/>
      <c r="S415" s="621"/>
      <c r="T415" s="623"/>
      <c r="U415" s="624"/>
      <c r="V415" s="627" t="str">
        <f>IF(②選手情報入力!M29="","",②選手情報入力!M29)</f>
        <v/>
      </c>
      <c r="W415" s="628"/>
      <c r="X415" s="631"/>
    </row>
    <row r="416" spans="1:25" ht="13.15" customHeight="1">
      <c r="A416" s="603"/>
      <c r="B416" s="618"/>
      <c r="C416" s="619"/>
      <c r="D416" s="619"/>
      <c r="E416" s="620"/>
      <c r="F416" s="622"/>
      <c r="G416" s="625"/>
      <c r="H416" s="626"/>
      <c r="I416" s="629"/>
      <c r="J416" s="630"/>
      <c r="K416" s="632"/>
      <c r="L416" s="333"/>
      <c r="N416" s="603"/>
      <c r="O416" s="618"/>
      <c r="P416" s="619"/>
      <c r="Q416" s="619"/>
      <c r="R416" s="620"/>
      <c r="S416" s="622"/>
      <c r="T416" s="625"/>
      <c r="U416" s="626"/>
      <c r="V416" s="629"/>
      <c r="W416" s="630"/>
      <c r="X416" s="632"/>
    </row>
    <row r="417" spans="1:25" ht="14.45" customHeight="1">
      <c r="A417" s="383" t="s">
        <v>321</v>
      </c>
      <c r="B417" s="585"/>
      <c r="C417" s="586"/>
      <c r="D417" s="586"/>
      <c r="E417" s="587"/>
      <c r="F417" s="591"/>
      <c r="G417" s="593"/>
      <c r="H417" s="594"/>
      <c r="I417" s="597" t="str">
        <f>IF(②選手情報入力!K29="","",②選手情報入力!K29)</f>
        <v/>
      </c>
      <c r="J417" s="598"/>
      <c r="K417" s="583"/>
      <c r="L417" s="333"/>
      <c r="N417" s="383" t="s">
        <v>321</v>
      </c>
      <c r="O417" s="585"/>
      <c r="P417" s="586"/>
      <c r="Q417" s="586"/>
      <c r="R417" s="587"/>
      <c r="S417" s="591"/>
      <c r="T417" s="593"/>
      <c r="U417" s="594"/>
      <c r="V417" s="597" t="str">
        <f>IF(②選手情報入力!N29="","",②選手情報入力!N29)</f>
        <v/>
      </c>
      <c r="W417" s="598"/>
      <c r="X417" s="583"/>
    </row>
    <row r="418" spans="1:25" ht="15" customHeight="1" thickBot="1">
      <c r="A418" s="384" t="s">
        <v>322</v>
      </c>
      <c r="B418" s="588"/>
      <c r="C418" s="589"/>
      <c r="D418" s="589"/>
      <c r="E418" s="590"/>
      <c r="F418" s="592"/>
      <c r="G418" s="595"/>
      <c r="H418" s="596"/>
      <c r="I418" s="599"/>
      <c r="J418" s="600"/>
      <c r="K418" s="584"/>
      <c r="L418" s="333"/>
      <c r="N418" s="384" t="s">
        <v>322</v>
      </c>
      <c r="O418" s="588"/>
      <c r="P418" s="589"/>
      <c r="Q418" s="589"/>
      <c r="R418" s="590"/>
      <c r="S418" s="592"/>
      <c r="T418" s="595"/>
      <c r="U418" s="596"/>
      <c r="V418" s="599"/>
      <c r="W418" s="600"/>
      <c r="X418" s="584"/>
    </row>
    <row r="419" spans="1:25" ht="15" thickBot="1">
      <c r="A419" s="341" t="s">
        <v>323</v>
      </c>
      <c r="B419" s="342" t="s">
        <v>324</v>
      </c>
      <c r="C419" s="343"/>
      <c r="D419" s="343"/>
      <c r="E419" s="343"/>
      <c r="F419" s="343"/>
      <c r="G419" s="343"/>
      <c r="H419" s="343"/>
      <c r="I419" s="343"/>
      <c r="J419" s="343"/>
      <c r="K419" s="344"/>
      <c r="L419" s="333"/>
      <c r="N419" s="341" t="s">
        <v>323</v>
      </c>
      <c r="O419" s="342" t="s">
        <v>324</v>
      </c>
      <c r="P419" s="343"/>
      <c r="Q419" s="343"/>
      <c r="R419" s="343"/>
      <c r="S419" s="343"/>
      <c r="T419" s="343"/>
      <c r="U419" s="343"/>
      <c r="V419" s="343"/>
      <c r="W419" s="343"/>
      <c r="X419" s="344"/>
    </row>
    <row r="420" spans="1:25">
      <c r="A420" s="345"/>
      <c r="B420" s="322"/>
      <c r="C420" s="322"/>
      <c r="D420" s="322"/>
      <c r="E420" s="322"/>
      <c r="F420" s="322"/>
      <c r="G420" s="322"/>
      <c r="H420" s="322"/>
      <c r="I420" s="322"/>
      <c r="J420" s="322"/>
      <c r="K420" s="323"/>
      <c r="L420" s="333"/>
      <c r="N420" s="345"/>
      <c r="O420" s="322"/>
      <c r="P420" s="322"/>
      <c r="Q420" s="322"/>
      <c r="R420" s="322"/>
      <c r="S420" s="322"/>
      <c r="T420" s="322"/>
      <c r="U420" s="322"/>
      <c r="V420" s="322"/>
      <c r="W420" s="322"/>
      <c r="X420" s="323"/>
    </row>
    <row r="421" spans="1:25" ht="14.25">
      <c r="A421" s="346" t="s">
        <v>296</v>
      </c>
      <c r="B421" s="322"/>
      <c r="C421" s="322"/>
      <c r="D421" s="322"/>
      <c r="E421" s="322"/>
      <c r="F421" s="322"/>
      <c r="G421" s="322"/>
      <c r="H421" s="322"/>
      <c r="I421" s="321"/>
      <c r="J421" s="324"/>
      <c r="K421" s="325" t="s">
        <v>325</v>
      </c>
      <c r="L421" s="347"/>
      <c r="M421" s="348"/>
      <c r="N421" s="346" t="s">
        <v>296</v>
      </c>
      <c r="O421" s="322"/>
      <c r="P421" s="322"/>
      <c r="Q421" s="322"/>
      <c r="R421" s="322"/>
      <c r="S421" s="322"/>
      <c r="T421" s="322"/>
      <c r="U421" s="322"/>
      <c r="V421" s="321"/>
      <c r="W421" s="324"/>
      <c r="X421" s="325" t="s">
        <v>325</v>
      </c>
    </row>
    <row r="422" spans="1:25" ht="14.25">
      <c r="A422" s="346" t="s">
        <v>297</v>
      </c>
      <c r="B422" s="322"/>
      <c r="C422" s="322"/>
      <c r="D422" s="322"/>
      <c r="E422" s="322"/>
      <c r="F422" s="322"/>
      <c r="G422" s="322"/>
      <c r="H422" s="322"/>
      <c r="I422" s="321"/>
      <c r="J422" s="324"/>
      <c r="K422" s="326" t="s">
        <v>326</v>
      </c>
      <c r="L422" s="347"/>
      <c r="M422" s="348"/>
      <c r="N422" s="346" t="s">
        <v>297</v>
      </c>
      <c r="O422" s="322"/>
      <c r="P422" s="322"/>
      <c r="Q422" s="322"/>
      <c r="R422" s="322"/>
      <c r="S422" s="322"/>
      <c r="T422" s="322"/>
      <c r="U422" s="322"/>
      <c r="V422" s="321"/>
      <c r="W422" s="324"/>
      <c r="X422" s="326" t="s">
        <v>326</v>
      </c>
    </row>
    <row r="423" spans="1:25" ht="14.25">
      <c r="A423" s="346" t="s">
        <v>298</v>
      </c>
      <c r="B423" s="322"/>
      <c r="C423" s="322"/>
      <c r="D423" s="322"/>
      <c r="E423" s="322"/>
      <c r="F423" s="322"/>
      <c r="G423" s="322"/>
      <c r="H423" s="322"/>
      <c r="I423" s="321"/>
      <c r="J423" s="324"/>
      <c r="K423" s="327" t="s">
        <v>327</v>
      </c>
      <c r="L423" s="347"/>
      <c r="M423" s="348"/>
      <c r="N423" s="346" t="s">
        <v>298</v>
      </c>
      <c r="O423" s="322"/>
      <c r="P423" s="322"/>
      <c r="Q423" s="322"/>
      <c r="R423" s="322"/>
      <c r="S423" s="322"/>
      <c r="T423" s="322"/>
      <c r="U423" s="322"/>
      <c r="V423" s="321"/>
      <c r="W423" s="324"/>
      <c r="X423" s="327" t="s">
        <v>327</v>
      </c>
    </row>
    <row r="424" spans="1:25" ht="43.5" customHeight="1">
      <c r="A424" s="349"/>
      <c r="B424" s="350"/>
      <c r="C424" s="350"/>
      <c r="D424" s="350"/>
      <c r="E424" s="350"/>
      <c r="F424" s="350"/>
      <c r="G424" s="350"/>
      <c r="H424" s="350"/>
      <c r="I424" s="350"/>
      <c r="J424" s="351"/>
      <c r="K424" s="352"/>
      <c r="L424" s="347"/>
      <c r="M424" s="353"/>
      <c r="N424" s="349"/>
      <c r="O424" s="350"/>
      <c r="P424" s="350"/>
      <c r="Q424" s="350"/>
      <c r="R424" s="350"/>
      <c r="S424" s="350"/>
      <c r="T424" s="350"/>
      <c r="U424" s="350"/>
      <c r="V424" s="350"/>
      <c r="W424" s="351"/>
      <c r="X424" s="352"/>
    </row>
    <row r="425" spans="1:25" ht="51" customHeight="1">
      <c r="A425" s="354"/>
      <c r="B425" s="355"/>
      <c r="C425" s="355"/>
      <c r="D425" s="355"/>
      <c r="E425" s="355"/>
      <c r="F425" s="355"/>
      <c r="G425" s="355"/>
      <c r="H425" s="355"/>
      <c r="I425" s="355"/>
      <c r="J425" s="356"/>
      <c r="K425" s="357"/>
      <c r="L425" s="358"/>
      <c r="M425" s="359"/>
      <c r="N425" s="354"/>
      <c r="O425" s="355"/>
      <c r="P425" s="355"/>
      <c r="Q425" s="355"/>
      <c r="R425" s="355"/>
      <c r="S425" s="355"/>
      <c r="T425" s="355"/>
      <c r="U425" s="355"/>
      <c r="V425" s="355"/>
      <c r="W425" s="356"/>
      <c r="X425" s="357"/>
      <c r="Y425" s="360"/>
    </row>
    <row r="426" spans="1:25" ht="26.25">
      <c r="A426" s="633" t="s">
        <v>364</v>
      </c>
      <c r="B426" s="633"/>
      <c r="C426" s="633"/>
      <c r="D426" s="633"/>
      <c r="E426" s="633"/>
      <c r="F426" s="633"/>
      <c r="G426" s="633"/>
      <c r="H426" s="633"/>
      <c r="I426" s="633"/>
      <c r="J426" s="633"/>
      <c r="K426" s="633"/>
      <c r="L426" s="333">
        <v>13</v>
      </c>
      <c r="N426" s="633" t="s">
        <v>366</v>
      </c>
      <c r="O426" s="633"/>
      <c r="P426" s="633"/>
      <c r="Q426" s="633"/>
      <c r="R426" s="633"/>
      <c r="S426" s="633"/>
      <c r="T426" s="633"/>
      <c r="U426" s="633"/>
      <c r="V426" s="633"/>
      <c r="W426" s="633"/>
      <c r="X426" s="633"/>
      <c r="Y426" s="293">
        <v>14</v>
      </c>
    </row>
    <row r="427" spans="1:25" ht="14.25" thickBot="1">
      <c r="A427" s="295"/>
      <c r="C427" s="296"/>
      <c r="D427" s="296" t="s">
        <v>332</v>
      </c>
      <c r="J427" s="334" t="s">
        <v>273</v>
      </c>
      <c r="L427" s="333"/>
      <c r="N427" s="295"/>
      <c r="P427" s="296"/>
      <c r="Q427" s="296" t="s">
        <v>332</v>
      </c>
      <c r="W427" s="334" t="s">
        <v>273</v>
      </c>
    </row>
    <row r="428" spans="1:25" ht="19.899999999999999" customHeight="1" thickBot="1">
      <c r="A428" s="298"/>
      <c r="B428" s="634" t="s">
        <v>303</v>
      </c>
      <c r="C428" s="635"/>
      <c r="D428" s="636" t="str">
        <f>IF(②選手情報入力!I30="","",②選手情報入力!I30)</f>
        <v/>
      </c>
      <c r="E428" s="637"/>
      <c r="F428" s="637"/>
      <c r="G428" s="638"/>
      <c r="H428" s="362" t="s">
        <v>304</v>
      </c>
      <c r="I428" s="363"/>
      <c r="J428" s="364"/>
      <c r="K428" s="365"/>
      <c r="L428" s="333"/>
      <c r="N428" s="298"/>
      <c r="O428" s="634" t="s">
        <v>303</v>
      </c>
      <c r="P428" s="635"/>
      <c r="Q428" s="636" t="str">
        <f>IF(②選手情報入力!L30="","",②選手情報入力!L30)</f>
        <v/>
      </c>
      <c r="R428" s="637"/>
      <c r="S428" s="637"/>
      <c r="T428" s="638"/>
      <c r="U428" s="362" t="s">
        <v>304</v>
      </c>
      <c r="V428" s="363"/>
      <c r="W428" s="364"/>
      <c r="X428" s="365"/>
    </row>
    <row r="429" spans="1:25" ht="21" customHeight="1">
      <c r="A429" s="303" t="s">
        <v>306</v>
      </c>
      <c r="B429" s="645" t="str">
        <f>IF(②選手情報入力!$G$30="","",②選手情報入力!$G$30)</f>
        <v/>
      </c>
      <c r="C429" s="646"/>
      <c r="D429" s="639"/>
      <c r="E429" s="640"/>
      <c r="F429" s="640"/>
      <c r="G429" s="641"/>
      <c r="H429" s="649"/>
      <c r="I429" s="650"/>
      <c r="J429" s="650"/>
      <c r="K429" s="651"/>
      <c r="L429" s="333"/>
      <c r="N429" s="303" t="s">
        <v>306</v>
      </c>
      <c r="O429" s="645" t="str">
        <f>IF(②選手情報入力!$G$30="","",②選手情報入力!$G$30)</f>
        <v/>
      </c>
      <c r="P429" s="646"/>
      <c r="Q429" s="639"/>
      <c r="R429" s="640"/>
      <c r="S429" s="640"/>
      <c r="T429" s="641"/>
      <c r="U429" s="649"/>
      <c r="V429" s="650"/>
      <c r="W429" s="650"/>
      <c r="X429" s="651"/>
    </row>
    <row r="430" spans="1:25" ht="19.899999999999999" customHeight="1" thickBot="1">
      <c r="A430" s="306"/>
      <c r="B430" s="647"/>
      <c r="C430" s="648"/>
      <c r="D430" s="642"/>
      <c r="E430" s="643"/>
      <c r="F430" s="643"/>
      <c r="G430" s="644"/>
      <c r="H430" s="652"/>
      <c r="I430" s="653"/>
      <c r="J430" s="653"/>
      <c r="K430" s="654"/>
      <c r="L430" s="333"/>
      <c r="N430" s="306"/>
      <c r="O430" s="647"/>
      <c r="P430" s="648"/>
      <c r="Q430" s="642"/>
      <c r="R430" s="643"/>
      <c r="S430" s="643"/>
      <c r="T430" s="644"/>
      <c r="U430" s="652"/>
      <c r="V430" s="653"/>
      <c r="W430" s="653"/>
      <c r="X430" s="654"/>
    </row>
    <row r="431" spans="1:25" ht="14.25">
      <c r="A431" s="335" t="s">
        <v>6</v>
      </c>
      <c r="B431" s="336"/>
      <c r="C431" s="312" t="s">
        <v>294</v>
      </c>
      <c r="D431" s="658" t="str">
        <f>IF(②選手情報入力!$E$30="","",②選手情報入力!$E$30)</f>
        <v/>
      </c>
      <c r="E431" s="659"/>
      <c r="F431" s="659"/>
      <c r="G431" s="660"/>
      <c r="H431" s="652"/>
      <c r="I431" s="653"/>
      <c r="J431" s="653"/>
      <c r="K431" s="654"/>
      <c r="L431" s="333"/>
      <c r="N431" s="335" t="s">
        <v>6</v>
      </c>
      <c r="O431" s="336"/>
      <c r="P431" s="312" t="s">
        <v>294</v>
      </c>
      <c r="Q431" s="658" t="str">
        <f>IF(②選手情報入力!$E$30="","",②選手情報入力!$E$30)</f>
        <v/>
      </c>
      <c r="R431" s="659"/>
      <c r="S431" s="659"/>
      <c r="T431" s="660"/>
      <c r="U431" s="652"/>
      <c r="V431" s="653"/>
      <c r="W431" s="653"/>
      <c r="X431" s="654"/>
    </row>
    <row r="432" spans="1:25" ht="14.25" customHeight="1">
      <c r="A432" s="661" t="str">
        <f>IF(②選手情報入力!$C$30="","",②選手情報入力!$C$30)</f>
        <v/>
      </c>
      <c r="B432" s="662"/>
      <c r="C432" s="665" t="s">
        <v>311</v>
      </c>
      <c r="D432" s="667" t="str">
        <f>IF(②選手情報入力!$D$30="","",②選手情報入力!$D$30)</f>
        <v/>
      </c>
      <c r="E432" s="668"/>
      <c r="F432" s="668"/>
      <c r="G432" s="669"/>
      <c r="H432" s="652"/>
      <c r="I432" s="653"/>
      <c r="J432" s="653"/>
      <c r="K432" s="654"/>
      <c r="L432" s="333"/>
      <c r="N432" s="661" t="str">
        <f>IF(②選手情報入力!$C$30="","",②選手情報入力!$C$30)</f>
        <v/>
      </c>
      <c r="O432" s="662"/>
      <c r="P432" s="665" t="s">
        <v>311</v>
      </c>
      <c r="Q432" s="667" t="str">
        <f>IF(②選手情報入力!$D$30="","",②選手情報入力!$D$30)</f>
        <v/>
      </c>
      <c r="R432" s="668"/>
      <c r="S432" s="668"/>
      <c r="T432" s="669"/>
      <c r="U432" s="652"/>
      <c r="V432" s="653"/>
      <c r="W432" s="653"/>
      <c r="X432" s="654"/>
    </row>
    <row r="433" spans="1:25" ht="13.9" customHeight="1" thickBot="1">
      <c r="A433" s="663"/>
      <c r="B433" s="664"/>
      <c r="C433" s="666"/>
      <c r="D433" s="670"/>
      <c r="E433" s="671"/>
      <c r="F433" s="671"/>
      <c r="G433" s="672"/>
      <c r="H433" s="655"/>
      <c r="I433" s="656"/>
      <c r="J433" s="656"/>
      <c r="K433" s="657"/>
      <c r="L433" s="333"/>
      <c r="N433" s="663"/>
      <c r="O433" s="664"/>
      <c r="P433" s="666"/>
      <c r="Q433" s="670"/>
      <c r="R433" s="671"/>
      <c r="S433" s="671"/>
      <c r="T433" s="672"/>
      <c r="U433" s="655"/>
      <c r="V433" s="656"/>
      <c r="W433" s="656"/>
      <c r="X433" s="657"/>
    </row>
    <row r="434" spans="1:25" ht="20.45" customHeight="1" thickTop="1" thickBot="1">
      <c r="A434" s="601" t="s">
        <v>314</v>
      </c>
      <c r="B434" s="604" t="s">
        <v>315</v>
      </c>
      <c r="C434" s="605"/>
      <c r="D434" s="605"/>
      <c r="E434" s="606"/>
      <c r="F434" s="607" t="s">
        <v>316</v>
      </c>
      <c r="G434" s="608"/>
      <c r="H434" s="609" t="s">
        <v>333</v>
      </c>
      <c r="I434" s="610"/>
      <c r="J434" s="610"/>
      <c r="K434" s="611"/>
      <c r="L434" s="333"/>
      <c r="N434" s="601" t="s">
        <v>314</v>
      </c>
      <c r="O434" s="604" t="s">
        <v>315</v>
      </c>
      <c r="P434" s="605"/>
      <c r="Q434" s="605"/>
      <c r="R434" s="606"/>
      <c r="S434" s="607" t="s">
        <v>316</v>
      </c>
      <c r="T434" s="608"/>
      <c r="U434" s="609" t="s">
        <v>333</v>
      </c>
      <c r="V434" s="610"/>
      <c r="W434" s="610"/>
      <c r="X434" s="611"/>
    </row>
    <row r="435" spans="1:25" ht="13.15" customHeight="1">
      <c r="A435" s="602"/>
      <c r="B435" s="612"/>
      <c r="C435" s="613"/>
      <c r="D435" s="613"/>
      <c r="E435" s="614"/>
      <c r="F435" s="337" t="s">
        <v>318</v>
      </c>
      <c r="G435" s="312" t="s">
        <v>319</v>
      </c>
      <c r="H435" s="311"/>
      <c r="I435" s="312" t="s">
        <v>287</v>
      </c>
      <c r="J435" s="311"/>
      <c r="K435" s="338" t="s">
        <v>320</v>
      </c>
      <c r="L435" s="339"/>
      <c r="M435" s="340"/>
      <c r="N435" s="602"/>
      <c r="O435" s="612"/>
      <c r="P435" s="613"/>
      <c r="Q435" s="613"/>
      <c r="R435" s="614"/>
      <c r="S435" s="337" t="s">
        <v>318</v>
      </c>
      <c r="T435" s="312" t="s">
        <v>319</v>
      </c>
      <c r="U435" s="311"/>
      <c r="V435" s="312" t="s">
        <v>287</v>
      </c>
      <c r="W435" s="311"/>
      <c r="X435" s="338" t="s">
        <v>320</v>
      </c>
    </row>
    <row r="436" spans="1:25" ht="13.15" customHeight="1">
      <c r="A436" s="602"/>
      <c r="B436" s="615"/>
      <c r="C436" s="616"/>
      <c r="D436" s="616"/>
      <c r="E436" s="617"/>
      <c r="F436" s="621"/>
      <c r="G436" s="623"/>
      <c r="H436" s="624"/>
      <c r="I436" s="627" t="str">
        <f>IF(②選手情報入力!J30="","",②選手情報入力!J30)</f>
        <v/>
      </c>
      <c r="J436" s="628"/>
      <c r="K436" s="631"/>
      <c r="L436" s="333"/>
      <c r="N436" s="602"/>
      <c r="O436" s="615"/>
      <c r="P436" s="616"/>
      <c r="Q436" s="616"/>
      <c r="R436" s="617"/>
      <c r="S436" s="621"/>
      <c r="T436" s="623"/>
      <c r="U436" s="624"/>
      <c r="V436" s="627" t="str">
        <f>IF(②選手情報入力!M30="","",②選手情報入力!M30)</f>
        <v/>
      </c>
      <c r="W436" s="628"/>
      <c r="X436" s="631"/>
    </row>
    <row r="437" spans="1:25" ht="13.15" customHeight="1">
      <c r="A437" s="603"/>
      <c r="B437" s="618"/>
      <c r="C437" s="619"/>
      <c r="D437" s="619"/>
      <c r="E437" s="620"/>
      <c r="F437" s="622"/>
      <c r="G437" s="625"/>
      <c r="H437" s="626"/>
      <c r="I437" s="629"/>
      <c r="J437" s="630"/>
      <c r="K437" s="632"/>
      <c r="L437" s="333"/>
      <c r="N437" s="603"/>
      <c r="O437" s="618"/>
      <c r="P437" s="619"/>
      <c r="Q437" s="619"/>
      <c r="R437" s="620"/>
      <c r="S437" s="622"/>
      <c r="T437" s="625"/>
      <c r="U437" s="626"/>
      <c r="V437" s="629"/>
      <c r="W437" s="630"/>
      <c r="X437" s="632"/>
    </row>
    <row r="438" spans="1:25" ht="14.45" customHeight="1">
      <c r="A438" s="383" t="s">
        <v>321</v>
      </c>
      <c r="B438" s="585"/>
      <c r="C438" s="586"/>
      <c r="D438" s="586"/>
      <c r="E438" s="587"/>
      <c r="F438" s="591"/>
      <c r="G438" s="593"/>
      <c r="H438" s="594"/>
      <c r="I438" s="597" t="str">
        <f>IF(②選手情報入力!K30="","",②選手情報入力!K30)</f>
        <v/>
      </c>
      <c r="J438" s="598"/>
      <c r="K438" s="583"/>
      <c r="L438" s="333"/>
      <c r="N438" s="383" t="s">
        <v>321</v>
      </c>
      <c r="O438" s="585"/>
      <c r="P438" s="586"/>
      <c r="Q438" s="586"/>
      <c r="R438" s="587"/>
      <c r="S438" s="591"/>
      <c r="T438" s="593"/>
      <c r="U438" s="594"/>
      <c r="V438" s="597" t="str">
        <f>IF(②選手情報入力!N30="","",②選手情報入力!N30)</f>
        <v/>
      </c>
      <c r="W438" s="598"/>
      <c r="X438" s="583"/>
    </row>
    <row r="439" spans="1:25" ht="15" customHeight="1" thickBot="1">
      <c r="A439" s="384" t="s">
        <v>322</v>
      </c>
      <c r="B439" s="588"/>
      <c r="C439" s="589"/>
      <c r="D439" s="589"/>
      <c r="E439" s="590"/>
      <c r="F439" s="592"/>
      <c r="G439" s="595"/>
      <c r="H439" s="596"/>
      <c r="I439" s="599"/>
      <c r="J439" s="600"/>
      <c r="K439" s="584"/>
      <c r="L439" s="333"/>
      <c r="N439" s="384" t="s">
        <v>322</v>
      </c>
      <c r="O439" s="588"/>
      <c r="P439" s="589"/>
      <c r="Q439" s="589"/>
      <c r="R439" s="590"/>
      <c r="S439" s="592"/>
      <c r="T439" s="595"/>
      <c r="U439" s="596"/>
      <c r="V439" s="599"/>
      <c r="W439" s="600"/>
      <c r="X439" s="584"/>
    </row>
    <row r="440" spans="1:25" ht="15" thickBot="1">
      <c r="A440" s="341" t="s">
        <v>323</v>
      </c>
      <c r="B440" s="342" t="s">
        <v>324</v>
      </c>
      <c r="C440" s="343"/>
      <c r="D440" s="343"/>
      <c r="E440" s="343"/>
      <c r="F440" s="343"/>
      <c r="G440" s="343"/>
      <c r="H440" s="343"/>
      <c r="I440" s="343"/>
      <c r="J440" s="343"/>
      <c r="K440" s="344"/>
      <c r="L440" s="333"/>
      <c r="N440" s="341" t="s">
        <v>323</v>
      </c>
      <c r="O440" s="342" t="s">
        <v>324</v>
      </c>
      <c r="P440" s="343"/>
      <c r="Q440" s="343"/>
      <c r="R440" s="343"/>
      <c r="S440" s="343"/>
      <c r="T440" s="343"/>
      <c r="U440" s="343"/>
      <c r="V440" s="343"/>
      <c r="W440" s="343"/>
      <c r="X440" s="344"/>
    </row>
    <row r="441" spans="1:25">
      <c r="A441" s="345"/>
      <c r="B441" s="322"/>
      <c r="C441" s="322"/>
      <c r="D441" s="322"/>
      <c r="E441" s="322"/>
      <c r="F441" s="322"/>
      <c r="G441" s="322"/>
      <c r="H441" s="322"/>
      <c r="I441" s="322"/>
      <c r="J441" s="322"/>
      <c r="K441" s="323"/>
      <c r="L441" s="333"/>
      <c r="N441" s="345"/>
      <c r="O441" s="322"/>
      <c r="P441" s="322"/>
      <c r="Q441" s="322"/>
      <c r="R441" s="322"/>
      <c r="S441" s="322"/>
      <c r="T441" s="322"/>
      <c r="U441" s="322"/>
      <c r="V441" s="322"/>
      <c r="W441" s="322"/>
      <c r="X441" s="323"/>
    </row>
    <row r="442" spans="1:25" ht="14.25">
      <c r="A442" s="346" t="s">
        <v>296</v>
      </c>
      <c r="B442" s="322"/>
      <c r="C442" s="322"/>
      <c r="D442" s="322"/>
      <c r="E442" s="322"/>
      <c r="F442" s="322"/>
      <c r="G442" s="322"/>
      <c r="H442" s="322"/>
      <c r="I442" s="321"/>
      <c r="J442" s="324"/>
      <c r="K442" s="325" t="s">
        <v>325</v>
      </c>
      <c r="L442" s="347"/>
      <c r="M442" s="348"/>
      <c r="N442" s="346" t="s">
        <v>296</v>
      </c>
      <c r="O442" s="322"/>
      <c r="P442" s="322"/>
      <c r="Q442" s="322"/>
      <c r="R442" s="322"/>
      <c r="S442" s="322"/>
      <c r="T442" s="322"/>
      <c r="U442" s="322"/>
      <c r="V442" s="321"/>
      <c r="W442" s="324"/>
      <c r="X442" s="325" t="s">
        <v>325</v>
      </c>
    </row>
    <row r="443" spans="1:25" ht="14.25">
      <c r="A443" s="346" t="s">
        <v>297</v>
      </c>
      <c r="B443" s="322"/>
      <c r="C443" s="322"/>
      <c r="D443" s="322"/>
      <c r="E443" s="322"/>
      <c r="F443" s="322"/>
      <c r="G443" s="322"/>
      <c r="H443" s="322"/>
      <c r="I443" s="321"/>
      <c r="J443" s="324"/>
      <c r="K443" s="326" t="s">
        <v>326</v>
      </c>
      <c r="L443" s="347"/>
      <c r="M443" s="348"/>
      <c r="N443" s="346" t="s">
        <v>297</v>
      </c>
      <c r="O443" s="322"/>
      <c r="P443" s="322"/>
      <c r="Q443" s="322"/>
      <c r="R443" s="322"/>
      <c r="S443" s="322"/>
      <c r="T443" s="322"/>
      <c r="U443" s="322"/>
      <c r="V443" s="321"/>
      <c r="W443" s="324"/>
      <c r="X443" s="326" t="s">
        <v>326</v>
      </c>
    </row>
    <row r="444" spans="1:25" ht="14.25">
      <c r="A444" s="346" t="s">
        <v>298</v>
      </c>
      <c r="B444" s="322"/>
      <c r="C444" s="322"/>
      <c r="D444" s="322"/>
      <c r="E444" s="322"/>
      <c r="F444" s="322"/>
      <c r="G444" s="322"/>
      <c r="H444" s="322"/>
      <c r="I444" s="321"/>
      <c r="J444" s="324"/>
      <c r="K444" s="327" t="s">
        <v>327</v>
      </c>
      <c r="L444" s="347"/>
      <c r="M444" s="348"/>
      <c r="N444" s="346" t="s">
        <v>298</v>
      </c>
      <c r="O444" s="322"/>
      <c r="P444" s="322"/>
      <c r="Q444" s="322"/>
      <c r="R444" s="322"/>
      <c r="S444" s="322"/>
      <c r="T444" s="322"/>
      <c r="U444" s="322"/>
      <c r="V444" s="321"/>
      <c r="W444" s="324"/>
      <c r="X444" s="327" t="s">
        <v>327</v>
      </c>
    </row>
    <row r="445" spans="1:25" ht="48" customHeight="1">
      <c r="A445" s="349"/>
      <c r="B445" s="350"/>
      <c r="C445" s="350"/>
      <c r="D445" s="350"/>
      <c r="E445" s="350"/>
      <c r="F445" s="350"/>
      <c r="G445" s="350"/>
      <c r="H445" s="350"/>
      <c r="I445" s="350"/>
      <c r="J445" s="351"/>
      <c r="K445" s="352"/>
      <c r="L445" s="347"/>
      <c r="M445" s="353"/>
      <c r="N445" s="349"/>
      <c r="O445" s="350"/>
      <c r="P445" s="350"/>
      <c r="Q445" s="350"/>
      <c r="R445" s="350"/>
      <c r="S445" s="350"/>
      <c r="T445" s="350"/>
      <c r="U445" s="350"/>
      <c r="V445" s="350"/>
      <c r="W445" s="351"/>
      <c r="X445" s="352"/>
    </row>
    <row r="446" spans="1:25" ht="48" customHeight="1">
      <c r="A446" s="354"/>
      <c r="B446" s="355"/>
      <c r="C446" s="355"/>
      <c r="D446" s="355"/>
      <c r="E446" s="355"/>
      <c r="F446" s="355"/>
      <c r="G446" s="355"/>
      <c r="H446" s="355"/>
      <c r="I446" s="355"/>
      <c r="J446" s="356"/>
      <c r="K446" s="357"/>
      <c r="L446" s="358"/>
      <c r="M446" s="361"/>
      <c r="N446" s="354"/>
      <c r="O446" s="355"/>
      <c r="P446" s="355"/>
      <c r="Q446" s="355"/>
      <c r="R446" s="355"/>
      <c r="S446" s="355"/>
      <c r="T446" s="355"/>
      <c r="U446" s="355"/>
      <c r="V446" s="355"/>
      <c r="W446" s="356"/>
      <c r="X446" s="357"/>
      <c r="Y446" s="358"/>
    </row>
    <row r="447" spans="1:25" ht="26.25">
      <c r="A447" s="633" t="s">
        <v>364</v>
      </c>
      <c r="B447" s="633"/>
      <c r="C447" s="633"/>
      <c r="D447" s="633"/>
      <c r="E447" s="633"/>
      <c r="F447" s="633"/>
      <c r="G447" s="633"/>
      <c r="H447" s="633"/>
      <c r="I447" s="633"/>
      <c r="J447" s="633"/>
      <c r="K447" s="633"/>
      <c r="L447" s="333">
        <v>15</v>
      </c>
      <c r="N447" s="633" t="s">
        <v>366</v>
      </c>
      <c r="O447" s="633"/>
      <c r="P447" s="633"/>
      <c r="Q447" s="633"/>
      <c r="R447" s="633"/>
      <c r="S447" s="633"/>
      <c r="T447" s="633"/>
      <c r="U447" s="633"/>
      <c r="V447" s="633"/>
      <c r="W447" s="633"/>
      <c r="X447" s="633"/>
      <c r="Y447" s="333">
        <v>16</v>
      </c>
    </row>
    <row r="448" spans="1:25" ht="14.25" thickBot="1">
      <c r="A448" s="295"/>
      <c r="C448" s="296"/>
      <c r="D448" s="296" t="s">
        <v>332</v>
      </c>
      <c r="J448" s="334" t="s">
        <v>273</v>
      </c>
      <c r="L448" s="333"/>
      <c r="N448" s="295"/>
      <c r="P448" s="296"/>
      <c r="Q448" s="296" t="s">
        <v>332</v>
      </c>
      <c r="W448" s="334" t="s">
        <v>273</v>
      </c>
      <c r="Y448" s="333"/>
    </row>
    <row r="449" spans="1:25" ht="19.899999999999999" customHeight="1" thickBot="1">
      <c r="A449" s="298"/>
      <c r="B449" s="634" t="s">
        <v>303</v>
      </c>
      <c r="C449" s="635"/>
      <c r="D449" s="636" t="str">
        <f>IF(②選手情報入力!I31="","",②選手情報入力!I31)</f>
        <v/>
      </c>
      <c r="E449" s="637"/>
      <c r="F449" s="637"/>
      <c r="G449" s="638"/>
      <c r="H449" s="362" t="s">
        <v>304</v>
      </c>
      <c r="I449" s="363"/>
      <c r="J449" s="364"/>
      <c r="K449" s="365"/>
      <c r="L449" s="333"/>
      <c r="N449" s="298"/>
      <c r="O449" s="634" t="s">
        <v>303</v>
      </c>
      <c r="P449" s="635"/>
      <c r="Q449" s="636" t="str">
        <f>IF(②選手情報入力!L31="","",②選手情報入力!L31)</f>
        <v/>
      </c>
      <c r="R449" s="637"/>
      <c r="S449" s="637"/>
      <c r="T449" s="638"/>
      <c r="U449" s="362" t="s">
        <v>304</v>
      </c>
      <c r="V449" s="363"/>
      <c r="W449" s="364"/>
      <c r="X449" s="365"/>
      <c r="Y449" s="333"/>
    </row>
    <row r="450" spans="1:25" ht="21" customHeight="1">
      <c r="A450" s="303" t="s">
        <v>306</v>
      </c>
      <c r="B450" s="645" t="str">
        <f>IF(②選手情報入力!$G$31="","",②選手情報入力!$G$31)</f>
        <v/>
      </c>
      <c r="C450" s="646"/>
      <c r="D450" s="639"/>
      <c r="E450" s="640"/>
      <c r="F450" s="640"/>
      <c r="G450" s="641"/>
      <c r="H450" s="649"/>
      <c r="I450" s="650"/>
      <c r="J450" s="650"/>
      <c r="K450" s="651"/>
      <c r="L450" s="333"/>
      <c r="N450" s="303" t="s">
        <v>306</v>
      </c>
      <c r="O450" s="645" t="str">
        <f>IF(②選手情報入力!$G$31="","",②選手情報入力!$G$31)</f>
        <v/>
      </c>
      <c r="P450" s="646"/>
      <c r="Q450" s="639"/>
      <c r="R450" s="640"/>
      <c r="S450" s="640"/>
      <c r="T450" s="641"/>
      <c r="U450" s="649"/>
      <c r="V450" s="650"/>
      <c r="W450" s="650"/>
      <c r="X450" s="651"/>
      <c r="Y450" s="333"/>
    </row>
    <row r="451" spans="1:25" ht="19.899999999999999" customHeight="1" thickBot="1">
      <c r="A451" s="306"/>
      <c r="B451" s="647"/>
      <c r="C451" s="648"/>
      <c r="D451" s="642"/>
      <c r="E451" s="643"/>
      <c r="F451" s="643"/>
      <c r="G451" s="644"/>
      <c r="H451" s="652"/>
      <c r="I451" s="653"/>
      <c r="J451" s="653"/>
      <c r="K451" s="654"/>
      <c r="L451" s="333"/>
      <c r="N451" s="306"/>
      <c r="O451" s="647"/>
      <c r="P451" s="648"/>
      <c r="Q451" s="642"/>
      <c r="R451" s="643"/>
      <c r="S451" s="643"/>
      <c r="T451" s="644"/>
      <c r="U451" s="652"/>
      <c r="V451" s="653"/>
      <c r="W451" s="653"/>
      <c r="X451" s="654"/>
      <c r="Y451" s="333"/>
    </row>
    <row r="452" spans="1:25" ht="14.25">
      <c r="A452" s="335" t="s">
        <v>6</v>
      </c>
      <c r="B452" s="336"/>
      <c r="C452" s="312" t="s">
        <v>294</v>
      </c>
      <c r="D452" s="658" t="str">
        <f>IF(②選手情報入力!$E$31="","",②選手情報入力!$E$31)</f>
        <v/>
      </c>
      <c r="E452" s="659"/>
      <c r="F452" s="659"/>
      <c r="G452" s="660"/>
      <c r="H452" s="652"/>
      <c r="I452" s="653"/>
      <c r="J452" s="653"/>
      <c r="K452" s="654"/>
      <c r="L452" s="333"/>
      <c r="N452" s="335" t="s">
        <v>6</v>
      </c>
      <c r="O452" s="336"/>
      <c r="P452" s="312" t="s">
        <v>294</v>
      </c>
      <c r="Q452" s="658" t="str">
        <f>IF(②選手情報入力!$E$31="","",②選手情報入力!$E$31)</f>
        <v/>
      </c>
      <c r="R452" s="659"/>
      <c r="S452" s="659"/>
      <c r="T452" s="660"/>
      <c r="U452" s="652"/>
      <c r="V452" s="653"/>
      <c r="W452" s="653"/>
      <c r="X452" s="654"/>
      <c r="Y452" s="333"/>
    </row>
    <row r="453" spans="1:25" ht="13.15" customHeight="1">
      <c r="A453" s="661" t="str">
        <f>IF(②選手情報入力!$C$31="","",②選手情報入力!$C$31)</f>
        <v/>
      </c>
      <c r="B453" s="662"/>
      <c r="C453" s="665" t="s">
        <v>311</v>
      </c>
      <c r="D453" s="667" t="str">
        <f>IF(②選手情報入力!$D$31="","",②選手情報入力!$D$31)</f>
        <v/>
      </c>
      <c r="E453" s="668"/>
      <c r="F453" s="668"/>
      <c r="G453" s="669"/>
      <c r="H453" s="652"/>
      <c r="I453" s="653"/>
      <c r="J453" s="653"/>
      <c r="K453" s="654"/>
      <c r="L453" s="333"/>
      <c r="N453" s="661" t="str">
        <f>IF(②選手情報入力!$C$31="","",②選手情報入力!$C$31)</f>
        <v/>
      </c>
      <c r="O453" s="662"/>
      <c r="P453" s="665" t="s">
        <v>311</v>
      </c>
      <c r="Q453" s="667" t="str">
        <f>IF(②選手情報入力!$D$31="","",②選手情報入力!$D$31)</f>
        <v/>
      </c>
      <c r="R453" s="668"/>
      <c r="S453" s="668"/>
      <c r="T453" s="669"/>
      <c r="U453" s="652"/>
      <c r="V453" s="653"/>
      <c r="W453" s="653"/>
      <c r="X453" s="654"/>
      <c r="Y453" s="333"/>
    </row>
    <row r="454" spans="1:25" ht="13.9" customHeight="1" thickBot="1">
      <c r="A454" s="663"/>
      <c r="B454" s="664"/>
      <c r="C454" s="666"/>
      <c r="D454" s="670"/>
      <c r="E454" s="671"/>
      <c r="F454" s="671"/>
      <c r="G454" s="672"/>
      <c r="H454" s="655"/>
      <c r="I454" s="656"/>
      <c r="J454" s="656"/>
      <c r="K454" s="657"/>
      <c r="L454" s="333"/>
      <c r="N454" s="663"/>
      <c r="O454" s="664"/>
      <c r="P454" s="666"/>
      <c r="Q454" s="670"/>
      <c r="R454" s="671"/>
      <c r="S454" s="671"/>
      <c r="T454" s="672"/>
      <c r="U454" s="655"/>
      <c r="V454" s="656"/>
      <c r="W454" s="656"/>
      <c r="X454" s="657"/>
      <c r="Y454" s="333"/>
    </row>
    <row r="455" spans="1:25" ht="20.45" customHeight="1" thickTop="1" thickBot="1">
      <c r="A455" s="601" t="s">
        <v>314</v>
      </c>
      <c r="B455" s="604" t="s">
        <v>315</v>
      </c>
      <c r="C455" s="605"/>
      <c r="D455" s="605"/>
      <c r="E455" s="606"/>
      <c r="F455" s="607" t="s">
        <v>316</v>
      </c>
      <c r="G455" s="608"/>
      <c r="H455" s="609" t="s">
        <v>333</v>
      </c>
      <c r="I455" s="610"/>
      <c r="J455" s="610"/>
      <c r="K455" s="611"/>
      <c r="L455" s="333"/>
      <c r="N455" s="601" t="s">
        <v>314</v>
      </c>
      <c r="O455" s="604" t="s">
        <v>315</v>
      </c>
      <c r="P455" s="605"/>
      <c r="Q455" s="605"/>
      <c r="R455" s="606"/>
      <c r="S455" s="607" t="s">
        <v>316</v>
      </c>
      <c r="T455" s="608"/>
      <c r="U455" s="609" t="s">
        <v>333</v>
      </c>
      <c r="V455" s="610"/>
      <c r="W455" s="610"/>
      <c r="X455" s="611"/>
      <c r="Y455" s="333"/>
    </row>
    <row r="456" spans="1:25" ht="13.15" customHeight="1">
      <c r="A456" s="602"/>
      <c r="B456" s="612"/>
      <c r="C456" s="613"/>
      <c r="D456" s="613"/>
      <c r="E456" s="614"/>
      <c r="F456" s="337" t="s">
        <v>318</v>
      </c>
      <c r="G456" s="312" t="s">
        <v>319</v>
      </c>
      <c r="H456" s="311"/>
      <c r="I456" s="312" t="s">
        <v>287</v>
      </c>
      <c r="J456" s="311"/>
      <c r="K456" s="338" t="s">
        <v>320</v>
      </c>
      <c r="L456" s="339"/>
      <c r="M456" s="340"/>
      <c r="N456" s="602"/>
      <c r="O456" s="612"/>
      <c r="P456" s="613"/>
      <c r="Q456" s="613"/>
      <c r="R456" s="614"/>
      <c r="S456" s="337" t="s">
        <v>318</v>
      </c>
      <c r="T456" s="312" t="s">
        <v>319</v>
      </c>
      <c r="U456" s="311"/>
      <c r="V456" s="312" t="s">
        <v>287</v>
      </c>
      <c r="W456" s="311"/>
      <c r="X456" s="338" t="s">
        <v>320</v>
      </c>
      <c r="Y456" s="339"/>
    </row>
    <row r="457" spans="1:25" ht="13.15" customHeight="1">
      <c r="A457" s="602"/>
      <c r="B457" s="615"/>
      <c r="C457" s="616"/>
      <c r="D457" s="616"/>
      <c r="E457" s="617"/>
      <c r="F457" s="621"/>
      <c r="G457" s="623"/>
      <c r="H457" s="624"/>
      <c r="I457" s="627" t="str">
        <f>IF(②選手情報入力!J31="","",②選手情報入力!J31)</f>
        <v/>
      </c>
      <c r="J457" s="628"/>
      <c r="K457" s="631"/>
      <c r="L457" s="333"/>
      <c r="N457" s="602"/>
      <c r="O457" s="615"/>
      <c r="P457" s="616"/>
      <c r="Q457" s="616"/>
      <c r="R457" s="617"/>
      <c r="S457" s="621"/>
      <c r="T457" s="623"/>
      <c r="U457" s="624"/>
      <c r="V457" s="627" t="str">
        <f>IF(②選手情報入力!M31="","",②選手情報入力!M31)</f>
        <v/>
      </c>
      <c r="W457" s="628"/>
      <c r="X457" s="631"/>
      <c r="Y457" s="333"/>
    </row>
    <row r="458" spans="1:25" ht="13.15" customHeight="1">
      <c r="A458" s="603"/>
      <c r="B458" s="618"/>
      <c r="C458" s="619"/>
      <c r="D458" s="619"/>
      <c r="E458" s="620"/>
      <c r="F458" s="622"/>
      <c r="G458" s="625"/>
      <c r="H458" s="626"/>
      <c r="I458" s="629"/>
      <c r="J458" s="630"/>
      <c r="K458" s="632"/>
      <c r="L458" s="333"/>
      <c r="N458" s="603"/>
      <c r="O458" s="618"/>
      <c r="P458" s="619"/>
      <c r="Q458" s="619"/>
      <c r="R458" s="620"/>
      <c r="S458" s="622"/>
      <c r="T458" s="625"/>
      <c r="U458" s="626"/>
      <c r="V458" s="629"/>
      <c r="W458" s="630"/>
      <c r="X458" s="632"/>
      <c r="Y458" s="333"/>
    </row>
    <row r="459" spans="1:25" ht="14.45" customHeight="1">
      <c r="A459" s="383" t="s">
        <v>321</v>
      </c>
      <c r="B459" s="585"/>
      <c r="C459" s="586"/>
      <c r="D459" s="586"/>
      <c r="E459" s="587"/>
      <c r="F459" s="591"/>
      <c r="G459" s="593"/>
      <c r="H459" s="594"/>
      <c r="I459" s="597" t="str">
        <f>IF(②選手情報入力!K31="","",②選手情報入力!K31)</f>
        <v/>
      </c>
      <c r="J459" s="598"/>
      <c r="K459" s="583"/>
      <c r="L459" s="333"/>
      <c r="N459" s="383" t="s">
        <v>321</v>
      </c>
      <c r="O459" s="585"/>
      <c r="P459" s="586"/>
      <c r="Q459" s="586"/>
      <c r="R459" s="587"/>
      <c r="S459" s="591"/>
      <c r="T459" s="593"/>
      <c r="U459" s="594"/>
      <c r="V459" s="597" t="str">
        <f>IF(②選手情報入力!N31="","",②選手情報入力!N31)</f>
        <v/>
      </c>
      <c r="W459" s="598"/>
      <c r="X459" s="583"/>
      <c r="Y459" s="333"/>
    </row>
    <row r="460" spans="1:25" ht="15" customHeight="1" thickBot="1">
      <c r="A460" s="384" t="s">
        <v>322</v>
      </c>
      <c r="B460" s="588"/>
      <c r="C460" s="589"/>
      <c r="D460" s="589"/>
      <c r="E460" s="590"/>
      <c r="F460" s="592"/>
      <c r="G460" s="595"/>
      <c r="H460" s="596"/>
      <c r="I460" s="599"/>
      <c r="J460" s="600"/>
      <c r="K460" s="584"/>
      <c r="L460" s="333"/>
      <c r="N460" s="384" t="s">
        <v>322</v>
      </c>
      <c r="O460" s="588"/>
      <c r="P460" s="589"/>
      <c r="Q460" s="589"/>
      <c r="R460" s="590"/>
      <c r="S460" s="592"/>
      <c r="T460" s="595"/>
      <c r="U460" s="596"/>
      <c r="V460" s="599"/>
      <c r="W460" s="600"/>
      <c r="X460" s="584"/>
      <c r="Y460" s="333"/>
    </row>
    <row r="461" spans="1:25" ht="15" thickBot="1">
      <c r="A461" s="341" t="s">
        <v>323</v>
      </c>
      <c r="B461" s="342" t="s">
        <v>324</v>
      </c>
      <c r="C461" s="343"/>
      <c r="D461" s="343"/>
      <c r="E461" s="343"/>
      <c r="F461" s="343"/>
      <c r="G461" s="343"/>
      <c r="H461" s="343"/>
      <c r="I461" s="343"/>
      <c r="J461" s="343"/>
      <c r="K461" s="344"/>
      <c r="L461" s="333"/>
      <c r="N461" s="341" t="s">
        <v>323</v>
      </c>
      <c r="O461" s="342" t="s">
        <v>324</v>
      </c>
      <c r="P461" s="343"/>
      <c r="Q461" s="343"/>
      <c r="R461" s="343"/>
      <c r="S461" s="343"/>
      <c r="T461" s="343"/>
      <c r="U461" s="343"/>
      <c r="V461" s="343"/>
      <c r="W461" s="343"/>
      <c r="X461" s="344"/>
      <c r="Y461" s="333"/>
    </row>
    <row r="462" spans="1:25">
      <c r="A462" s="345"/>
      <c r="B462" s="322"/>
      <c r="C462" s="322"/>
      <c r="D462" s="322"/>
      <c r="E462" s="322"/>
      <c r="F462" s="322"/>
      <c r="G462" s="322"/>
      <c r="H462" s="322"/>
      <c r="I462" s="322"/>
      <c r="J462" s="322"/>
      <c r="K462" s="323"/>
      <c r="L462" s="333"/>
      <c r="N462" s="345"/>
      <c r="O462" s="322"/>
      <c r="P462" s="322"/>
      <c r="Q462" s="322"/>
      <c r="R462" s="322"/>
      <c r="S462" s="322"/>
      <c r="T462" s="322"/>
      <c r="U462" s="322"/>
      <c r="V462" s="322"/>
      <c r="W462" s="322"/>
      <c r="X462" s="323"/>
      <c r="Y462" s="333"/>
    </row>
    <row r="463" spans="1:25" ht="14.25">
      <c r="A463" s="346" t="s">
        <v>296</v>
      </c>
      <c r="B463" s="322"/>
      <c r="C463" s="322"/>
      <c r="D463" s="322"/>
      <c r="E463" s="322"/>
      <c r="F463" s="322"/>
      <c r="G463" s="322"/>
      <c r="H463" s="322"/>
      <c r="I463" s="321"/>
      <c r="J463" s="324"/>
      <c r="K463" s="325" t="s">
        <v>325</v>
      </c>
      <c r="L463" s="347"/>
      <c r="N463" s="346" t="s">
        <v>296</v>
      </c>
      <c r="O463" s="322"/>
      <c r="P463" s="322"/>
      <c r="Q463" s="322"/>
      <c r="R463" s="322"/>
      <c r="S463" s="322"/>
      <c r="T463" s="322"/>
      <c r="U463" s="322"/>
      <c r="V463" s="321"/>
      <c r="W463" s="324"/>
      <c r="X463" s="325" t="s">
        <v>325</v>
      </c>
      <c r="Y463" s="347"/>
    </row>
    <row r="464" spans="1:25" ht="14.25">
      <c r="A464" s="346" t="s">
        <v>297</v>
      </c>
      <c r="B464" s="322"/>
      <c r="C464" s="322"/>
      <c r="D464" s="322"/>
      <c r="E464" s="322"/>
      <c r="F464" s="322"/>
      <c r="G464" s="322"/>
      <c r="H464" s="322"/>
      <c r="I464" s="321"/>
      <c r="J464" s="324"/>
      <c r="K464" s="326" t="s">
        <v>326</v>
      </c>
      <c r="L464" s="347"/>
      <c r="N464" s="346" t="s">
        <v>297</v>
      </c>
      <c r="O464" s="322"/>
      <c r="P464" s="322"/>
      <c r="Q464" s="322"/>
      <c r="R464" s="322"/>
      <c r="S464" s="322"/>
      <c r="T464" s="322"/>
      <c r="U464" s="322"/>
      <c r="V464" s="321"/>
      <c r="W464" s="324"/>
      <c r="X464" s="326" t="s">
        <v>326</v>
      </c>
      <c r="Y464" s="347"/>
    </row>
    <row r="465" spans="1:25" ht="14.25">
      <c r="A465" s="346" t="s">
        <v>298</v>
      </c>
      <c r="B465" s="322"/>
      <c r="C465" s="322"/>
      <c r="D465" s="322"/>
      <c r="E465" s="322"/>
      <c r="F465" s="322"/>
      <c r="G465" s="322"/>
      <c r="H465" s="322"/>
      <c r="I465" s="321"/>
      <c r="J465" s="324"/>
      <c r="K465" s="327" t="s">
        <v>327</v>
      </c>
      <c r="L465" s="347"/>
      <c r="N465" s="346" t="s">
        <v>298</v>
      </c>
      <c r="O465" s="322"/>
      <c r="P465" s="322"/>
      <c r="Q465" s="322"/>
      <c r="R465" s="322"/>
      <c r="S465" s="322"/>
      <c r="T465" s="322"/>
      <c r="U465" s="322"/>
      <c r="V465" s="321"/>
      <c r="W465" s="324"/>
      <c r="X465" s="327" t="s">
        <v>327</v>
      </c>
      <c r="Y465" s="347"/>
    </row>
    <row r="466" spans="1:25" ht="14.25">
      <c r="A466" s="349"/>
      <c r="B466" s="350"/>
      <c r="C466" s="350"/>
      <c r="D466" s="350"/>
      <c r="E466" s="350"/>
      <c r="F466" s="350"/>
      <c r="G466" s="350"/>
      <c r="H466" s="350"/>
      <c r="I466" s="350"/>
      <c r="J466" s="351"/>
      <c r="K466" s="352"/>
      <c r="L466" s="347"/>
      <c r="N466" s="349"/>
      <c r="O466" s="350"/>
      <c r="P466" s="350"/>
      <c r="Q466" s="350"/>
      <c r="R466" s="350"/>
      <c r="S466" s="350"/>
      <c r="T466" s="350"/>
      <c r="U466" s="350"/>
      <c r="V466" s="350"/>
      <c r="W466" s="351"/>
      <c r="X466" s="352"/>
      <c r="Y466" s="347"/>
    </row>
    <row r="467" spans="1:25" ht="48" customHeight="1">
      <c r="A467" s="349"/>
      <c r="B467" s="350"/>
      <c r="C467" s="350"/>
      <c r="D467" s="350"/>
      <c r="E467" s="350"/>
      <c r="F467" s="350"/>
      <c r="G467" s="350"/>
      <c r="H467" s="350"/>
      <c r="I467" s="350"/>
      <c r="J467" s="351"/>
      <c r="K467" s="352"/>
      <c r="L467" s="347"/>
      <c r="M467" s="353"/>
      <c r="N467" s="349"/>
      <c r="O467" s="350"/>
      <c r="P467" s="350"/>
      <c r="Q467" s="350"/>
      <c r="R467" s="350"/>
      <c r="S467" s="350"/>
      <c r="T467" s="350"/>
      <c r="U467" s="350"/>
      <c r="V467" s="350"/>
      <c r="W467" s="351"/>
      <c r="X467" s="352"/>
    </row>
    <row r="468" spans="1:25" ht="69" customHeight="1">
      <c r="A468" s="354"/>
      <c r="B468" s="355"/>
      <c r="C468" s="355"/>
      <c r="D468" s="355"/>
      <c r="E468" s="355"/>
      <c r="F468" s="355"/>
      <c r="G468" s="355"/>
      <c r="H468" s="355"/>
      <c r="I468" s="355"/>
      <c r="J468" s="356"/>
      <c r="K468" s="357"/>
      <c r="L468" s="358"/>
      <c r="M468" s="359"/>
      <c r="N468" s="354"/>
      <c r="O468" s="355"/>
      <c r="P468" s="355"/>
      <c r="Q468" s="355"/>
      <c r="R468" s="355"/>
      <c r="S468" s="355"/>
      <c r="T468" s="355"/>
      <c r="U468" s="355"/>
      <c r="V468" s="355"/>
      <c r="W468" s="356"/>
      <c r="X468" s="357"/>
    </row>
    <row r="469" spans="1:25" ht="26.25">
      <c r="A469" s="633" t="s">
        <v>364</v>
      </c>
      <c r="B469" s="633"/>
      <c r="C469" s="633"/>
      <c r="D469" s="633"/>
      <c r="E469" s="633"/>
      <c r="F469" s="633"/>
      <c r="G469" s="633"/>
      <c r="H469" s="633"/>
      <c r="I469" s="633"/>
      <c r="J469" s="633"/>
      <c r="K469" s="633"/>
      <c r="L469" s="333">
        <v>3</v>
      </c>
      <c r="N469" s="633" t="s">
        <v>366</v>
      </c>
      <c r="O469" s="633"/>
      <c r="P469" s="633"/>
      <c r="Q469" s="633"/>
      <c r="R469" s="633"/>
      <c r="S469" s="633"/>
      <c r="T469" s="633"/>
      <c r="U469" s="633"/>
      <c r="V469" s="633"/>
      <c r="W469" s="633"/>
      <c r="X469" s="633"/>
      <c r="Y469" s="293">
        <v>4</v>
      </c>
    </row>
    <row r="470" spans="1:25" ht="14.25" thickBot="1">
      <c r="A470" s="295"/>
      <c r="C470" s="296"/>
      <c r="D470" s="296" t="s">
        <v>332</v>
      </c>
      <c r="J470" s="334" t="s">
        <v>273</v>
      </c>
      <c r="L470" s="333"/>
      <c r="N470" s="295"/>
      <c r="P470" s="296"/>
      <c r="Q470" s="296" t="s">
        <v>332</v>
      </c>
      <c r="W470" s="334" t="s">
        <v>273</v>
      </c>
    </row>
    <row r="471" spans="1:25" ht="19.899999999999999" customHeight="1" thickBot="1">
      <c r="A471" s="298"/>
      <c r="B471" s="634" t="s">
        <v>303</v>
      </c>
      <c r="C471" s="635"/>
      <c r="D471" s="636" t="str">
        <f>IF(②選手情報入力!I32="","",②選手情報入力!I32)</f>
        <v/>
      </c>
      <c r="E471" s="637"/>
      <c r="F471" s="637"/>
      <c r="G471" s="638"/>
      <c r="H471" s="362" t="s">
        <v>304</v>
      </c>
      <c r="I471" s="363"/>
      <c r="J471" s="364"/>
      <c r="K471" s="365"/>
      <c r="L471" s="333"/>
      <c r="N471" s="298"/>
      <c r="O471" s="634" t="s">
        <v>303</v>
      </c>
      <c r="P471" s="635"/>
      <c r="Q471" s="636" t="str">
        <f>IF(②選手情報入力!L32="","",②選手情報入力!L32)</f>
        <v/>
      </c>
      <c r="R471" s="637"/>
      <c r="S471" s="637"/>
      <c r="T471" s="638"/>
      <c r="U471" s="362" t="s">
        <v>304</v>
      </c>
      <c r="V471" s="363"/>
      <c r="W471" s="364"/>
      <c r="X471" s="365"/>
    </row>
    <row r="472" spans="1:25" ht="21" customHeight="1">
      <c r="A472" s="303" t="s">
        <v>306</v>
      </c>
      <c r="B472" s="645" t="str">
        <f>IF(②選手情報入力!$G$32="","",②選手情報入力!$G$32)</f>
        <v/>
      </c>
      <c r="C472" s="646"/>
      <c r="D472" s="639"/>
      <c r="E472" s="640"/>
      <c r="F472" s="640"/>
      <c r="G472" s="641"/>
      <c r="H472" s="649"/>
      <c r="I472" s="650"/>
      <c r="J472" s="650"/>
      <c r="K472" s="651"/>
      <c r="L472" s="333"/>
      <c r="N472" s="303" t="s">
        <v>306</v>
      </c>
      <c r="O472" s="645" t="str">
        <f>IF(②選手情報入力!$G$32="","",②選手情報入力!$G$32)</f>
        <v/>
      </c>
      <c r="P472" s="646"/>
      <c r="Q472" s="639"/>
      <c r="R472" s="640"/>
      <c r="S472" s="640"/>
      <c r="T472" s="641"/>
      <c r="U472" s="649"/>
      <c r="V472" s="650"/>
      <c r="W472" s="650"/>
      <c r="X472" s="651"/>
    </row>
    <row r="473" spans="1:25" ht="19.899999999999999" customHeight="1" thickBot="1">
      <c r="A473" s="306"/>
      <c r="B473" s="647"/>
      <c r="C473" s="648"/>
      <c r="D473" s="642"/>
      <c r="E473" s="643"/>
      <c r="F473" s="643"/>
      <c r="G473" s="644"/>
      <c r="H473" s="652"/>
      <c r="I473" s="653"/>
      <c r="J473" s="653"/>
      <c r="K473" s="654"/>
      <c r="L473" s="333"/>
      <c r="N473" s="306"/>
      <c r="O473" s="647"/>
      <c r="P473" s="648"/>
      <c r="Q473" s="642"/>
      <c r="R473" s="643"/>
      <c r="S473" s="643"/>
      <c r="T473" s="644"/>
      <c r="U473" s="652"/>
      <c r="V473" s="653"/>
      <c r="W473" s="653"/>
      <c r="X473" s="654"/>
    </row>
    <row r="474" spans="1:25" ht="14.25">
      <c r="A474" s="335" t="s">
        <v>6</v>
      </c>
      <c r="B474" s="336"/>
      <c r="C474" s="312" t="s">
        <v>294</v>
      </c>
      <c r="D474" s="658" t="str">
        <f>IF(②選手情報入力!$E$32="","",②選手情報入力!$E$32)</f>
        <v/>
      </c>
      <c r="E474" s="659"/>
      <c r="F474" s="659"/>
      <c r="G474" s="660"/>
      <c r="H474" s="652"/>
      <c r="I474" s="653"/>
      <c r="J474" s="653"/>
      <c r="K474" s="654"/>
      <c r="L474" s="333"/>
      <c r="N474" s="335" t="s">
        <v>6</v>
      </c>
      <c r="O474" s="336"/>
      <c r="P474" s="312" t="s">
        <v>294</v>
      </c>
      <c r="Q474" s="658" t="str">
        <f>IF(②選手情報入力!$E$32="","",②選手情報入力!$E$32)</f>
        <v/>
      </c>
      <c r="R474" s="659"/>
      <c r="S474" s="659"/>
      <c r="T474" s="660"/>
      <c r="U474" s="652"/>
      <c r="V474" s="653"/>
      <c r="W474" s="653"/>
      <c r="X474" s="654"/>
    </row>
    <row r="475" spans="1:25" ht="14.25" customHeight="1">
      <c r="A475" s="661" t="str">
        <f>IF(②選手情報入力!$C$32="","",②選手情報入力!$C$32)</f>
        <v/>
      </c>
      <c r="B475" s="662"/>
      <c r="C475" s="665" t="s">
        <v>311</v>
      </c>
      <c r="D475" s="667" t="str">
        <f>IF(②選手情報入力!$D$32="","",②選手情報入力!$D$32)</f>
        <v/>
      </c>
      <c r="E475" s="668"/>
      <c r="F475" s="668"/>
      <c r="G475" s="669"/>
      <c r="H475" s="652"/>
      <c r="I475" s="653"/>
      <c r="J475" s="653"/>
      <c r="K475" s="654"/>
      <c r="L475" s="333"/>
      <c r="N475" s="661" t="str">
        <f>IF(②選手情報入力!$C$32="","",②選手情報入力!$C$32)</f>
        <v/>
      </c>
      <c r="O475" s="662"/>
      <c r="P475" s="665" t="s">
        <v>311</v>
      </c>
      <c r="Q475" s="667" t="str">
        <f>IF(②選手情報入力!$D$32="","",②選手情報入力!$D$32)</f>
        <v/>
      </c>
      <c r="R475" s="668"/>
      <c r="S475" s="668"/>
      <c r="T475" s="669"/>
      <c r="U475" s="652"/>
      <c r="V475" s="653"/>
      <c r="W475" s="653"/>
      <c r="X475" s="654"/>
    </row>
    <row r="476" spans="1:25" ht="13.9" customHeight="1" thickBot="1">
      <c r="A476" s="663"/>
      <c r="B476" s="664"/>
      <c r="C476" s="666"/>
      <c r="D476" s="670"/>
      <c r="E476" s="671"/>
      <c r="F476" s="671"/>
      <c r="G476" s="672"/>
      <c r="H476" s="655"/>
      <c r="I476" s="656"/>
      <c r="J476" s="656"/>
      <c r="K476" s="657"/>
      <c r="L476" s="333"/>
      <c r="N476" s="663"/>
      <c r="O476" s="664"/>
      <c r="P476" s="666"/>
      <c r="Q476" s="670"/>
      <c r="R476" s="671"/>
      <c r="S476" s="671"/>
      <c r="T476" s="672"/>
      <c r="U476" s="655"/>
      <c r="V476" s="656"/>
      <c r="W476" s="656"/>
      <c r="X476" s="657"/>
    </row>
    <row r="477" spans="1:25" ht="20.45" customHeight="1" thickTop="1" thickBot="1">
      <c r="A477" s="601" t="s">
        <v>314</v>
      </c>
      <c r="B477" s="604" t="s">
        <v>315</v>
      </c>
      <c r="C477" s="605"/>
      <c r="D477" s="605"/>
      <c r="E477" s="606"/>
      <c r="F477" s="607" t="s">
        <v>316</v>
      </c>
      <c r="G477" s="608"/>
      <c r="H477" s="609" t="s">
        <v>333</v>
      </c>
      <c r="I477" s="610"/>
      <c r="J477" s="610"/>
      <c r="K477" s="611"/>
      <c r="L477" s="333"/>
      <c r="N477" s="601" t="s">
        <v>314</v>
      </c>
      <c r="O477" s="604" t="s">
        <v>315</v>
      </c>
      <c r="P477" s="605"/>
      <c r="Q477" s="605"/>
      <c r="R477" s="606"/>
      <c r="S477" s="607" t="s">
        <v>316</v>
      </c>
      <c r="T477" s="608"/>
      <c r="U477" s="609" t="s">
        <v>333</v>
      </c>
      <c r="V477" s="610"/>
      <c r="W477" s="610"/>
      <c r="X477" s="611"/>
    </row>
    <row r="478" spans="1:25" ht="13.15" customHeight="1">
      <c r="A478" s="602"/>
      <c r="B478" s="612"/>
      <c r="C478" s="613"/>
      <c r="D478" s="613"/>
      <c r="E478" s="614"/>
      <c r="F478" s="337" t="s">
        <v>318</v>
      </c>
      <c r="G478" s="312" t="s">
        <v>319</v>
      </c>
      <c r="H478" s="311"/>
      <c r="I478" s="312" t="s">
        <v>287</v>
      </c>
      <c r="J478" s="311"/>
      <c r="K478" s="338" t="s">
        <v>320</v>
      </c>
      <c r="L478" s="339"/>
      <c r="M478" s="340"/>
      <c r="N478" s="602"/>
      <c r="O478" s="612"/>
      <c r="P478" s="613"/>
      <c r="Q478" s="613"/>
      <c r="R478" s="614"/>
      <c r="S478" s="337" t="s">
        <v>318</v>
      </c>
      <c r="T478" s="312" t="s">
        <v>319</v>
      </c>
      <c r="U478" s="311"/>
      <c r="V478" s="312" t="s">
        <v>287</v>
      </c>
      <c r="W478" s="311"/>
      <c r="X478" s="338" t="s">
        <v>320</v>
      </c>
    </row>
    <row r="479" spans="1:25" ht="13.15" customHeight="1">
      <c r="A479" s="602"/>
      <c r="B479" s="615"/>
      <c r="C479" s="616"/>
      <c r="D479" s="616"/>
      <c r="E479" s="617"/>
      <c r="F479" s="621"/>
      <c r="G479" s="623"/>
      <c r="H479" s="624"/>
      <c r="I479" s="627" t="str">
        <f>IF(②選手情報入力!J32="","",②選手情報入力!J32)</f>
        <v/>
      </c>
      <c r="J479" s="628"/>
      <c r="K479" s="631"/>
      <c r="L479" s="333"/>
      <c r="N479" s="602"/>
      <c r="O479" s="615"/>
      <c r="P479" s="616"/>
      <c r="Q479" s="616"/>
      <c r="R479" s="617"/>
      <c r="S479" s="621"/>
      <c r="T479" s="623"/>
      <c r="U479" s="624"/>
      <c r="V479" s="627" t="str">
        <f>IF(②選手情報入力!M32="","",②選手情報入力!M32)</f>
        <v/>
      </c>
      <c r="W479" s="628"/>
      <c r="X479" s="631"/>
    </row>
    <row r="480" spans="1:25" ht="13.15" customHeight="1">
      <c r="A480" s="603"/>
      <c r="B480" s="618"/>
      <c r="C480" s="619"/>
      <c r="D480" s="619"/>
      <c r="E480" s="620"/>
      <c r="F480" s="622"/>
      <c r="G480" s="625"/>
      <c r="H480" s="626"/>
      <c r="I480" s="629"/>
      <c r="J480" s="630"/>
      <c r="K480" s="632"/>
      <c r="L480" s="333"/>
      <c r="N480" s="603"/>
      <c r="O480" s="618"/>
      <c r="P480" s="619"/>
      <c r="Q480" s="619"/>
      <c r="R480" s="620"/>
      <c r="S480" s="622"/>
      <c r="T480" s="625"/>
      <c r="U480" s="626"/>
      <c r="V480" s="629"/>
      <c r="W480" s="630"/>
      <c r="X480" s="632"/>
    </row>
    <row r="481" spans="1:25" ht="14.45" customHeight="1">
      <c r="A481" s="383" t="s">
        <v>321</v>
      </c>
      <c r="B481" s="585"/>
      <c r="C481" s="586"/>
      <c r="D481" s="586"/>
      <c r="E481" s="587"/>
      <c r="F481" s="591"/>
      <c r="G481" s="593"/>
      <c r="H481" s="594"/>
      <c r="I481" s="597" t="str">
        <f>IF(②選手情報入力!K32="","",②選手情報入力!K32)</f>
        <v/>
      </c>
      <c r="J481" s="598"/>
      <c r="K481" s="583"/>
      <c r="L481" s="333"/>
      <c r="N481" s="383" t="s">
        <v>321</v>
      </c>
      <c r="O481" s="585"/>
      <c r="P481" s="586"/>
      <c r="Q481" s="586"/>
      <c r="R481" s="587"/>
      <c r="S481" s="591"/>
      <c r="T481" s="593"/>
      <c r="U481" s="594"/>
      <c r="V481" s="597" t="str">
        <f>IF(②選手情報入力!N32="","",②選手情報入力!N32)</f>
        <v/>
      </c>
      <c r="W481" s="598"/>
      <c r="X481" s="583"/>
    </row>
    <row r="482" spans="1:25" ht="15" customHeight="1" thickBot="1">
      <c r="A482" s="384" t="s">
        <v>322</v>
      </c>
      <c r="B482" s="588"/>
      <c r="C482" s="589"/>
      <c r="D482" s="589"/>
      <c r="E482" s="590"/>
      <c r="F482" s="592"/>
      <c r="G482" s="595"/>
      <c r="H482" s="596"/>
      <c r="I482" s="599"/>
      <c r="J482" s="600"/>
      <c r="K482" s="584"/>
      <c r="L482" s="333"/>
      <c r="N482" s="384" t="s">
        <v>322</v>
      </c>
      <c r="O482" s="588"/>
      <c r="P482" s="589"/>
      <c r="Q482" s="589"/>
      <c r="R482" s="590"/>
      <c r="S482" s="592"/>
      <c r="T482" s="595"/>
      <c r="U482" s="596"/>
      <c r="V482" s="599"/>
      <c r="W482" s="600"/>
      <c r="X482" s="584"/>
    </row>
    <row r="483" spans="1:25" ht="15" thickBot="1">
      <c r="A483" s="341" t="s">
        <v>323</v>
      </c>
      <c r="B483" s="342" t="s">
        <v>324</v>
      </c>
      <c r="C483" s="343"/>
      <c r="D483" s="343"/>
      <c r="E483" s="343"/>
      <c r="F483" s="343"/>
      <c r="G483" s="343"/>
      <c r="H483" s="343"/>
      <c r="I483" s="343"/>
      <c r="J483" s="343"/>
      <c r="K483" s="344"/>
      <c r="L483" s="333"/>
      <c r="N483" s="341" t="s">
        <v>323</v>
      </c>
      <c r="O483" s="342" t="s">
        <v>324</v>
      </c>
      <c r="P483" s="343"/>
      <c r="Q483" s="343"/>
      <c r="R483" s="343"/>
      <c r="S483" s="343"/>
      <c r="T483" s="343"/>
      <c r="U483" s="343"/>
      <c r="V483" s="343"/>
      <c r="W483" s="343"/>
      <c r="X483" s="344"/>
    </row>
    <row r="484" spans="1:25">
      <c r="A484" s="345"/>
      <c r="B484" s="322"/>
      <c r="C484" s="322"/>
      <c r="D484" s="322"/>
      <c r="E484" s="322"/>
      <c r="F484" s="322"/>
      <c r="G484" s="322"/>
      <c r="H484" s="322"/>
      <c r="I484" s="322"/>
      <c r="J484" s="322"/>
      <c r="K484" s="323"/>
      <c r="L484" s="333"/>
      <c r="N484" s="345"/>
      <c r="O484" s="322"/>
      <c r="P484" s="322"/>
      <c r="Q484" s="322"/>
      <c r="R484" s="322"/>
      <c r="S484" s="322"/>
      <c r="T484" s="322"/>
      <c r="U484" s="322"/>
      <c r="V484" s="322"/>
      <c r="W484" s="322"/>
      <c r="X484" s="323"/>
    </row>
    <row r="485" spans="1:25" ht="14.25">
      <c r="A485" s="346" t="s">
        <v>296</v>
      </c>
      <c r="B485" s="322"/>
      <c r="C485" s="322"/>
      <c r="D485" s="322"/>
      <c r="E485" s="322"/>
      <c r="F485" s="322"/>
      <c r="G485" s="322"/>
      <c r="H485" s="322"/>
      <c r="I485" s="321"/>
      <c r="J485" s="324"/>
      <c r="K485" s="325" t="s">
        <v>325</v>
      </c>
      <c r="L485" s="347"/>
      <c r="M485" s="348"/>
      <c r="N485" s="346" t="s">
        <v>296</v>
      </c>
      <c r="O485" s="322"/>
      <c r="P485" s="322"/>
      <c r="Q485" s="322"/>
      <c r="R485" s="322"/>
      <c r="S485" s="322"/>
      <c r="T485" s="322"/>
      <c r="U485" s="322"/>
      <c r="V485" s="321"/>
      <c r="W485" s="324"/>
      <c r="X485" s="325" t="s">
        <v>325</v>
      </c>
    </row>
    <row r="486" spans="1:25" ht="14.25">
      <c r="A486" s="346" t="s">
        <v>297</v>
      </c>
      <c r="B486" s="322"/>
      <c r="C486" s="322"/>
      <c r="D486" s="322"/>
      <c r="E486" s="322"/>
      <c r="F486" s="322"/>
      <c r="G486" s="322"/>
      <c r="H486" s="322"/>
      <c r="I486" s="321"/>
      <c r="J486" s="324"/>
      <c r="K486" s="326" t="s">
        <v>326</v>
      </c>
      <c r="L486" s="347"/>
      <c r="M486" s="348"/>
      <c r="N486" s="346" t="s">
        <v>297</v>
      </c>
      <c r="O486" s="322"/>
      <c r="P486" s="322"/>
      <c r="Q486" s="322"/>
      <c r="R486" s="322"/>
      <c r="S486" s="322"/>
      <c r="T486" s="322"/>
      <c r="U486" s="322"/>
      <c r="V486" s="321"/>
      <c r="W486" s="324"/>
      <c r="X486" s="326" t="s">
        <v>326</v>
      </c>
    </row>
    <row r="487" spans="1:25" ht="14.25">
      <c r="A487" s="346" t="s">
        <v>298</v>
      </c>
      <c r="B487" s="322"/>
      <c r="C487" s="322"/>
      <c r="D487" s="322"/>
      <c r="E487" s="322"/>
      <c r="F487" s="322"/>
      <c r="G487" s="322"/>
      <c r="H487" s="322"/>
      <c r="I487" s="321"/>
      <c r="J487" s="324"/>
      <c r="K487" s="327" t="s">
        <v>327</v>
      </c>
      <c r="L487" s="347"/>
      <c r="M487" s="348"/>
      <c r="N487" s="346" t="s">
        <v>298</v>
      </c>
      <c r="O487" s="322"/>
      <c r="P487" s="322"/>
      <c r="Q487" s="322"/>
      <c r="R487" s="322"/>
      <c r="S487" s="322"/>
      <c r="T487" s="322"/>
      <c r="U487" s="322"/>
      <c r="V487" s="321"/>
      <c r="W487" s="324"/>
      <c r="X487" s="327" t="s">
        <v>327</v>
      </c>
    </row>
    <row r="488" spans="1:25" ht="14.25">
      <c r="A488" s="349"/>
      <c r="B488" s="350"/>
      <c r="C488" s="350"/>
      <c r="D488" s="350"/>
      <c r="E488" s="350"/>
      <c r="F488" s="350"/>
      <c r="G488" s="350"/>
      <c r="H488" s="350"/>
      <c r="I488" s="350"/>
      <c r="J488" s="351"/>
      <c r="K488" s="352"/>
      <c r="L488" s="347"/>
      <c r="M488" s="353"/>
      <c r="N488" s="349"/>
      <c r="O488" s="350"/>
      <c r="P488" s="350"/>
      <c r="Q488" s="350"/>
      <c r="R488" s="350"/>
      <c r="S488" s="350"/>
      <c r="T488" s="350"/>
      <c r="U488" s="350"/>
      <c r="V488" s="350"/>
      <c r="W488" s="351"/>
      <c r="X488" s="352"/>
    </row>
    <row r="489" spans="1:25" ht="8.25" customHeight="1">
      <c r="A489" s="354"/>
      <c r="B489" s="355"/>
      <c r="C489" s="355"/>
      <c r="D489" s="355"/>
      <c r="E489" s="355"/>
      <c r="F489" s="355"/>
      <c r="G489" s="355"/>
      <c r="H489" s="355"/>
      <c r="I489" s="355"/>
      <c r="J489" s="356"/>
      <c r="K489" s="357"/>
      <c r="L489" s="358"/>
      <c r="M489" s="359"/>
      <c r="N489" s="354"/>
      <c r="O489" s="355"/>
      <c r="P489" s="355"/>
      <c r="Q489" s="355"/>
      <c r="R489" s="355"/>
      <c r="S489" s="355"/>
      <c r="T489" s="355"/>
      <c r="U489" s="355"/>
      <c r="V489" s="355"/>
      <c r="W489" s="356"/>
      <c r="X489" s="357"/>
    </row>
    <row r="490" spans="1:25" ht="26.25">
      <c r="A490" s="633" t="s">
        <v>366</v>
      </c>
      <c r="B490" s="633"/>
      <c r="C490" s="633"/>
      <c r="D490" s="633"/>
      <c r="E490" s="633"/>
      <c r="F490" s="633"/>
      <c r="G490" s="633"/>
      <c r="H490" s="633"/>
      <c r="I490" s="633"/>
      <c r="J490" s="633"/>
      <c r="K490" s="633"/>
      <c r="L490" s="333">
        <v>5</v>
      </c>
      <c r="N490" s="633" t="s">
        <v>366</v>
      </c>
      <c r="O490" s="633"/>
      <c r="P490" s="633"/>
      <c r="Q490" s="633"/>
      <c r="R490" s="633"/>
      <c r="S490" s="633"/>
      <c r="T490" s="633"/>
      <c r="U490" s="633"/>
      <c r="V490" s="633"/>
      <c r="W490" s="633"/>
      <c r="X490" s="633"/>
      <c r="Y490" s="293">
        <v>6</v>
      </c>
    </row>
    <row r="491" spans="1:25" ht="14.25" thickBot="1">
      <c r="A491" s="295"/>
      <c r="C491" s="296"/>
      <c r="D491" s="296" t="s">
        <v>332</v>
      </c>
      <c r="J491" s="334" t="s">
        <v>273</v>
      </c>
      <c r="L491" s="333"/>
      <c r="N491" s="295"/>
      <c r="P491" s="296"/>
      <c r="Q491" s="296" t="s">
        <v>332</v>
      </c>
      <c r="W491" s="334" t="s">
        <v>273</v>
      </c>
    </row>
    <row r="492" spans="1:25" ht="19.899999999999999" customHeight="1" thickBot="1">
      <c r="A492" s="298"/>
      <c r="B492" s="634" t="s">
        <v>303</v>
      </c>
      <c r="C492" s="635"/>
      <c r="D492" s="636" t="str">
        <f>IF(②選手情報入力!I33="","",②選手情報入力!I33)</f>
        <v/>
      </c>
      <c r="E492" s="637"/>
      <c r="F492" s="637"/>
      <c r="G492" s="638"/>
      <c r="H492" s="362" t="s">
        <v>304</v>
      </c>
      <c r="I492" s="363"/>
      <c r="J492" s="364"/>
      <c r="K492" s="365"/>
      <c r="L492" s="333"/>
      <c r="N492" s="298"/>
      <c r="O492" s="634" t="s">
        <v>303</v>
      </c>
      <c r="P492" s="635"/>
      <c r="Q492" s="636" t="str">
        <f>IF(②選手情報入力!L33="","",②選手情報入力!L33)</f>
        <v/>
      </c>
      <c r="R492" s="637"/>
      <c r="S492" s="637"/>
      <c r="T492" s="638"/>
      <c r="U492" s="362" t="s">
        <v>304</v>
      </c>
      <c r="V492" s="363"/>
      <c r="W492" s="364"/>
      <c r="X492" s="365"/>
    </row>
    <row r="493" spans="1:25" ht="21" customHeight="1">
      <c r="A493" s="303" t="s">
        <v>306</v>
      </c>
      <c r="B493" s="645" t="str">
        <f>IF(②選手情報入力!$G$33="","",②選手情報入力!$G$33)</f>
        <v/>
      </c>
      <c r="C493" s="646"/>
      <c r="D493" s="639"/>
      <c r="E493" s="640"/>
      <c r="F493" s="640"/>
      <c r="G493" s="641"/>
      <c r="H493" s="649"/>
      <c r="I493" s="650"/>
      <c r="J493" s="650"/>
      <c r="K493" s="651"/>
      <c r="L493" s="333"/>
      <c r="N493" s="303" t="s">
        <v>306</v>
      </c>
      <c r="O493" s="645" t="str">
        <f>IF(②選手情報入力!$G$33="","",②選手情報入力!$G$33)</f>
        <v/>
      </c>
      <c r="P493" s="646"/>
      <c r="Q493" s="639"/>
      <c r="R493" s="640"/>
      <c r="S493" s="640"/>
      <c r="T493" s="641"/>
      <c r="U493" s="649"/>
      <c r="V493" s="650"/>
      <c r="W493" s="650"/>
      <c r="X493" s="651"/>
    </row>
    <row r="494" spans="1:25" ht="19.899999999999999" customHeight="1" thickBot="1">
      <c r="A494" s="306"/>
      <c r="B494" s="647"/>
      <c r="C494" s="648"/>
      <c r="D494" s="642"/>
      <c r="E494" s="643"/>
      <c r="F494" s="643"/>
      <c r="G494" s="644"/>
      <c r="H494" s="652"/>
      <c r="I494" s="653"/>
      <c r="J494" s="653"/>
      <c r="K494" s="654"/>
      <c r="L494" s="333"/>
      <c r="N494" s="306"/>
      <c r="O494" s="647"/>
      <c r="P494" s="648"/>
      <c r="Q494" s="642"/>
      <c r="R494" s="643"/>
      <c r="S494" s="643"/>
      <c r="T494" s="644"/>
      <c r="U494" s="652"/>
      <c r="V494" s="653"/>
      <c r="W494" s="653"/>
      <c r="X494" s="654"/>
    </row>
    <row r="495" spans="1:25" ht="14.25">
      <c r="A495" s="335" t="s">
        <v>6</v>
      </c>
      <c r="B495" s="336"/>
      <c r="C495" s="312" t="s">
        <v>294</v>
      </c>
      <c r="D495" s="658" t="str">
        <f>IF(②選手情報入力!$E$33="","",②選手情報入力!$E$33)</f>
        <v/>
      </c>
      <c r="E495" s="659"/>
      <c r="F495" s="659"/>
      <c r="G495" s="660"/>
      <c r="H495" s="652"/>
      <c r="I495" s="653"/>
      <c r="J495" s="653"/>
      <c r="K495" s="654"/>
      <c r="L495" s="333"/>
      <c r="N495" s="335" t="s">
        <v>6</v>
      </c>
      <c r="O495" s="336"/>
      <c r="P495" s="312" t="s">
        <v>294</v>
      </c>
      <c r="Q495" s="658" t="str">
        <f>IF(②選手情報入力!$E$33="","",②選手情報入力!$E$33)</f>
        <v/>
      </c>
      <c r="R495" s="659"/>
      <c r="S495" s="659"/>
      <c r="T495" s="660"/>
      <c r="U495" s="652"/>
      <c r="V495" s="653"/>
      <c r="W495" s="653"/>
      <c r="X495" s="654"/>
    </row>
    <row r="496" spans="1:25" ht="14.25" customHeight="1">
      <c r="A496" s="661" t="str">
        <f>IF(②選手情報入力!$C$33="","",②選手情報入力!$C$33)</f>
        <v/>
      </c>
      <c r="B496" s="662"/>
      <c r="C496" s="665" t="s">
        <v>311</v>
      </c>
      <c r="D496" s="667" t="str">
        <f>IF(②選手情報入力!$D$33="","",②選手情報入力!$D$33)</f>
        <v/>
      </c>
      <c r="E496" s="668"/>
      <c r="F496" s="668"/>
      <c r="G496" s="669"/>
      <c r="H496" s="652"/>
      <c r="I496" s="653"/>
      <c r="J496" s="653"/>
      <c r="K496" s="654"/>
      <c r="L496" s="333"/>
      <c r="N496" s="661" t="str">
        <f>IF(②選手情報入力!$C$33="","",②選手情報入力!$C$33)</f>
        <v/>
      </c>
      <c r="O496" s="662"/>
      <c r="P496" s="665" t="s">
        <v>311</v>
      </c>
      <c r="Q496" s="667" t="str">
        <f>IF(②選手情報入力!$D$33="","",②選手情報入力!$D$33)</f>
        <v/>
      </c>
      <c r="R496" s="668"/>
      <c r="S496" s="668"/>
      <c r="T496" s="669"/>
      <c r="U496" s="652"/>
      <c r="V496" s="653"/>
      <c r="W496" s="653"/>
      <c r="X496" s="654"/>
    </row>
    <row r="497" spans="1:25" ht="13.9" customHeight="1" thickBot="1">
      <c r="A497" s="663"/>
      <c r="B497" s="664"/>
      <c r="C497" s="666"/>
      <c r="D497" s="670"/>
      <c r="E497" s="671"/>
      <c r="F497" s="671"/>
      <c r="G497" s="672"/>
      <c r="H497" s="655"/>
      <c r="I497" s="656"/>
      <c r="J497" s="656"/>
      <c r="K497" s="657"/>
      <c r="L497" s="333"/>
      <c r="N497" s="663"/>
      <c r="O497" s="664"/>
      <c r="P497" s="666"/>
      <c r="Q497" s="670"/>
      <c r="R497" s="671"/>
      <c r="S497" s="671"/>
      <c r="T497" s="672"/>
      <c r="U497" s="655"/>
      <c r="V497" s="656"/>
      <c r="W497" s="656"/>
      <c r="X497" s="657"/>
    </row>
    <row r="498" spans="1:25" ht="20.45" customHeight="1" thickTop="1" thickBot="1">
      <c r="A498" s="601" t="s">
        <v>314</v>
      </c>
      <c r="B498" s="604" t="s">
        <v>315</v>
      </c>
      <c r="C498" s="605"/>
      <c r="D498" s="605"/>
      <c r="E498" s="606"/>
      <c r="F498" s="607" t="s">
        <v>316</v>
      </c>
      <c r="G498" s="608"/>
      <c r="H498" s="609" t="s">
        <v>333</v>
      </c>
      <c r="I498" s="610"/>
      <c r="J498" s="610"/>
      <c r="K498" s="611"/>
      <c r="L498" s="333"/>
      <c r="N498" s="601" t="s">
        <v>314</v>
      </c>
      <c r="O498" s="604" t="s">
        <v>315</v>
      </c>
      <c r="P498" s="605"/>
      <c r="Q498" s="605"/>
      <c r="R498" s="606"/>
      <c r="S498" s="607" t="s">
        <v>316</v>
      </c>
      <c r="T498" s="608"/>
      <c r="U498" s="609" t="s">
        <v>333</v>
      </c>
      <c r="V498" s="610"/>
      <c r="W498" s="610"/>
      <c r="X498" s="611"/>
    </row>
    <row r="499" spans="1:25" ht="13.15" customHeight="1">
      <c r="A499" s="602"/>
      <c r="B499" s="612"/>
      <c r="C499" s="613"/>
      <c r="D499" s="613"/>
      <c r="E499" s="614"/>
      <c r="F499" s="337" t="s">
        <v>318</v>
      </c>
      <c r="G499" s="312" t="s">
        <v>319</v>
      </c>
      <c r="H499" s="311"/>
      <c r="I499" s="312" t="s">
        <v>287</v>
      </c>
      <c r="J499" s="311"/>
      <c r="K499" s="338" t="s">
        <v>320</v>
      </c>
      <c r="L499" s="339"/>
      <c r="M499" s="340"/>
      <c r="N499" s="602"/>
      <c r="O499" s="612"/>
      <c r="P499" s="613"/>
      <c r="Q499" s="613"/>
      <c r="R499" s="614"/>
      <c r="S499" s="337" t="s">
        <v>318</v>
      </c>
      <c r="T499" s="312" t="s">
        <v>319</v>
      </c>
      <c r="U499" s="311"/>
      <c r="V499" s="312" t="s">
        <v>287</v>
      </c>
      <c r="W499" s="311"/>
      <c r="X499" s="338" t="s">
        <v>320</v>
      </c>
    </row>
    <row r="500" spans="1:25" ht="13.15" customHeight="1">
      <c r="A500" s="602"/>
      <c r="B500" s="615"/>
      <c r="C500" s="616"/>
      <c r="D500" s="616"/>
      <c r="E500" s="617"/>
      <c r="F500" s="621"/>
      <c r="G500" s="623"/>
      <c r="H500" s="624"/>
      <c r="I500" s="627" t="str">
        <f>IF(②選手情報入力!J33="","",②選手情報入力!J33)</f>
        <v/>
      </c>
      <c r="J500" s="628"/>
      <c r="K500" s="631"/>
      <c r="L500" s="333"/>
      <c r="N500" s="602"/>
      <c r="O500" s="615"/>
      <c r="P500" s="616"/>
      <c r="Q500" s="616"/>
      <c r="R500" s="617"/>
      <c r="S500" s="621"/>
      <c r="T500" s="623"/>
      <c r="U500" s="624"/>
      <c r="V500" s="627" t="str">
        <f>IF(②選手情報入力!M33="","",②選手情報入力!M33)</f>
        <v/>
      </c>
      <c r="W500" s="628"/>
      <c r="X500" s="631"/>
    </row>
    <row r="501" spans="1:25" ht="13.15" customHeight="1">
      <c r="A501" s="603"/>
      <c r="B501" s="618"/>
      <c r="C501" s="619"/>
      <c r="D501" s="619"/>
      <c r="E501" s="620"/>
      <c r="F501" s="622"/>
      <c r="G501" s="625"/>
      <c r="H501" s="626"/>
      <c r="I501" s="629"/>
      <c r="J501" s="630"/>
      <c r="K501" s="632"/>
      <c r="L501" s="333"/>
      <c r="N501" s="603"/>
      <c r="O501" s="618"/>
      <c r="P501" s="619"/>
      <c r="Q501" s="619"/>
      <c r="R501" s="620"/>
      <c r="S501" s="622"/>
      <c r="T501" s="625"/>
      <c r="U501" s="626"/>
      <c r="V501" s="629"/>
      <c r="W501" s="630"/>
      <c r="X501" s="632"/>
    </row>
    <row r="502" spans="1:25" ht="14.45" customHeight="1">
      <c r="A502" s="383" t="s">
        <v>321</v>
      </c>
      <c r="B502" s="585"/>
      <c r="C502" s="586"/>
      <c r="D502" s="586"/>
      <c r="E502" s="587"/>
      <c r="F502" s="591"/>
      <c r="G502" s="593"/>
      <c r="H502" s="594"/>
      <c r="I502" s="597" t="str">
        <f>IF(②選手情報入力!K33="","",②選手情報入力!K33)</f>
        <v/>
      </c>
      <c r="J502" s="598"/>
      <c r="K502" s="583"/>
      <c r="L502" s="333"/>
      <c r="N502" s="383" t="s">
        <v>321</v>
      </c>
      <c r="O502" s="585"/>
      <c r="P502" s="586"/>
      <c r="Q502" s="586"/>
      <c r="R502" s="587"/>
      <c r="S502" s="591"/>
      <c r="T502" s="593"/>
      <c r="U502" s="594"/>
      <c r="V502" s="597" t="str">
        <f>IF(②選手情報入力!N33="","",②選手情報入力!N33)</f>
        <v/>
      </c>
      <c r="W502" s="598"/>
      <c r="X502" s="583"/>
    </row>
    <row r="503" spans="1:25" ht="15" customHeight="1" thickBot="1">
      <c r="A503" s="384" t="s">
        <v>322</v>
      </c>
      <c r="B503" s="588"/>
      <c r="C503" s="589"/>
      <c r="D503" s="589"/>
      <c r="E503" s="590"/>
      <c r="F503" s="592"/>
      <c r="G503" s="595"/>
      <c r="H503" s="596"/>
      <c r="I503" s="599"/>
      <c r="J503" s="600"/>
      <c r="K503" s="584"/>
      <c r="L503" s="333"/>
      <c r="N503" s="384" t="s">
        <v>322</v>
      </c>
      <c r="O503" s="588"/>
      <c r="P503" s="589"/>
      <c r="Q503" s="589"/>
      <c r="R503" s="590"/>
      <c r="S503" s="592"/>
      <c r="T503" s="595"/>
      <c r="U503" s="596"/>
      <c r="V503" s="599"/>
      <c r="W503" s="600"/>
      <c r="X503" s="584"/>
    </row>
    <row r="504" spans="1:25" ht="15" thickBot="1">
      <c r="A504" s="341" t="s">
        <v>323</v>
      </c>
      <c r="B504" s="342" t="s">
        <v>324</v>
      </c>
      <c r="C504" s="343"/>
      <c r="D504" s="343"/>
      <c r="E504" s="343"/>
      <c r="F504" s="343"/>
      <c r="G504" s="343"/>
      <c r="H504" s="343"/>
      <c r="I504" s="343"/>
      <c r="J504" s="343"/>
      <c r="K504" s="344"/>
      <c r="L504" s="333"/>
      <c r="N504" s="341" t="s">
        <v>323</v>
      </c>
      <c r="O504" s="342" t="s">
        <v>324</v>
      </c>
      <c r="P504" s="343"/>
      <c r="Q504" s="343"/>
      <c r="R504" s="343"/>
      <c r="S504" s="343"/>
      <c r="T504" s="343"/>
      <c r="U504" s="343"/>
      <c r="V504" s="343"/>
      <c r="W504" s="343"/>
      <c r="X504" s="344"/>
    </row>
    <row r="505" spans="1:25">
      <c r="A505" s="345"/>
      <c r="B505" s="322"/>
      <c r="C505" s="322"/>
      <c r="D505" s="322"/>
      <c r="E505" s="322"/>
      <c r="F505" s="322"/>
      <c r="G505" s="322"/>
      <c r="H505" s="322"/>
      <c r="I505" s="322"/>
      <c r="J505" s="322"/>
      <c r="K505" s="323"/>
      <c r="L505" s="333"/>
      <c r="N505" s="345"/>
      <c r="O505" s="322"/>
      <c r="P505" s="322"/>
      <c r="Q505" s="322"/>
      <c r="R505" s="322"/>
      <c r="S505" s="322"/>
      <c r="T505" s="322"/>
      <c r="U505" s="322"/>
      <c r="V505" s="322"/>
      <c r="W505" s="322"/>
      <c r="X505" s="323"/>
    </row>
    <row r="506" spans="1:25" ht="14.25">
      <c r="A506" s="346" t="s">
        <v>296</v>
      </c>
      <c r="B506" s="322"/>
      <c r="C506" s="322"/>
      <c r="D506" s="322"/>
      <c r="E506" s="322"/>
      <c r="F506" s="322"/>
      <c r="G506" s="322"/>
      <c r="H506" s="322"/>
      <c r="I506" s="321"/>
      <c r="J506" s="324"/>
      <c r="K506" s="325" t="s">
        <v>325</v>
      </c>
      <c r="L506" s="347"/>
      <c r="M506" s="348"/>
      <c r="N506" s="346" t="s">
        <v>296</v>
      </c>
      <c r="O506" s="322"/>
      <c r="P506" s="322"/>
      <c r="Q506" s="322"/>
      <c r="R506" s="322"/>
      <c r="S506" s="322"/>
      <c r="T506" s="322"/>
      <c r="U506" s="322"/>
      <c r="V506" s="321"/>
      <c r="W506" s="324"/>
      <c r="X506" s="325" t="s">
        <v>325</v>
      </c>
    </row>
    <row r="507" spans="1:25" ht="14.25">
      <c r="A507" s="346" t="s">
        <v>297</v>
      </c>
      <c r="B507" s="322"/>
      <c r="C507" s="322"/>
      <c r="D507" s="322"/>
      <c r="E507" s="322"/>
      <c r="F507" s="322"/>
      <c r="G507" s="322"/>
      <c r="H507" s="322"/>
      <c r="I507" s="321"/>
      <c r="J507" s="324"/>
      <c r="K507" s="326" t="s">
        <v>326</v>
      </c>
      <c r="L507" s="347"/>
      <c r="M507" s="348"/>
      <c r="N507" s="346" t="s">
        <v>297</v>
      </c>
      <c r="O507" s="322"/>
      <c r="P507" s="322"/>
      <c r="Q507" s="322"/>
      <c r="R507" s="322"/>
      <c r="S507" s="322"/>
      <c r="T507" s="322"/>
      <c r="U507" s="322"/>
      <c r="V507" s="321"/>
      <c r="W507" s="324"/>
      <c r="X507" s="326" t="s">
        <v>326</v>
      </c>
    </row>
    <row r="508" spans="1:25" ht="14.25">
      <c r="A508" s="346" t="s">
        <v>298</v>
      </c>
      <c r="B508" s="322"/>
      <c r="C508" s="322"/>
      <c r="D508" s="322"/>
      <c r="E508" s="322"/>
      <c r="F508" s="322"/>
      <c r="G508" s="322"/>
      <c r="H508" s="322"/>
      <c r="I508" s="321"/>
      <c r="J508" s="324"/>
      <c r="K508" s="327" t="s">
        <v>327</v>
      </c>
      <c r="L508" s="347"/>
      <c r="M508" s="348"/>
      <c r="N508" s="346" t="s">
        <v>298</v>
      </c>
      <c r="O508" s="322"/>
      <c r="P508" s="322"/>
      <c r="Q508" s="322"/>
      <c r="R508" s="322"/>
      <c r="S508" s="322"/>
      <c r="T508" s="322"/>
      <c r="U508" s="322"/>
      <c r="V508" s="321"/>
      <c r="W508" s="324"/>
      <c r="X508" s="327" t="s">
        <v>327</v>
      </c>
    </row>
    <row r="509" spans="1:25" ht="45" customHeight="1">
      <c r="A509" s="349"/>
      <c r="B509" s="350"/>
      <c r="C509" s="350"/>
      <c r="D509" s="350"/>
      <c r="E509" s="350"/>
      <c r="F509" s="350"/>
      <c r="G509" s="350"/>
      <c r="H509" s="350"/>
      <c r="I509" s="350"/>
      <c r="J509" s="351"/>
      <c r="K509" s="352"/>
      <c r="L509" s="347"/>
      <c r="M509" s="353"/>
      <c r="N509" s="349"/>
      <c r="O509" s="350"/>
      <c r="P509" s="350"/>
      <c r="Q509" s="350"/>
      <c r="R509" s="350"/>
      <c r="S509" s="350"/>
      <c r="T509" s="350"/>
      <c r="U509" s="350"/>
      <c r="V509" s="350"/>
      <c r="W509" s="351"/>
      <c r="X509" s="352"/>
    </row>
    <row r="510" spans="1:25" ht="71.25" customHeight="1">
      <c r="A510" s="354"/>
      <c r="B510" s="355"/>
      <c r="C510" s="355"/>
      <c r="D510" s="355"/>
      <c r="E510" s="355"/>
      <c r="F510" s="355"/>
      <c r="G510" s="355"/>
      <c r="H510" s="355"/>
      <c r="I510" s="355"/>
      <c r="J510" s="356"/>
      <c r="K510" s="357"/>
      <c r="L510" s="358"/>
      <c r="M510" s="359"/>
      <c r="N510" s="354"/>
      <c r="O510" s="355"/>
      <c r="P510" s="355"/>
      <c r="Q510" s="355"/>
      <c r="R510" s="355"/>
      <c r="S510" s="355"/>
      <c r="T510" s="355"/>
      <c r="U510" s="355"/>
      <c r="V510" s="355"/>
      <c r="W510" s="356"/>
      <c r="X510" s="357"/>
      <c r="Y510" s="360"/>
    </row>
    <row r="511" spans="1:25" ht="26.25">
      <c r="A511" s="633" t="s">
        <v>366</v>
      </c>
      <c r="B511" s="633"/>
      <c r="C511" s="633"/>
      <c r="D511" s="633"/>
      <c r="E511" s="633"/>
      <c r="F511" s="633"/>
      <c r="G511" s="633"/>
      <c r="H511" s="633"/>
      <c r="I511" s="633"/>
      <c r="J511" s="633"/>
      <c r="K511" s="633"/>
      <c r="L511" s="333">
        <v>7</v>
      </c>
      <c r="N511" s="633" t="s">
        <v>366</v>
      </c>
      <c r="O511" s="633"/>
      <c r="P511" s="633"/>
      <c r="Q511" s="633"/>
      <c r="R511" s="633"/>
      <c r="S511" s="633"/>
      <c r="T511" s="633"/>
      <c r="U511" s="633"/>
      <c r="V511" s="633"/>
      <c r="W511" s="633"/>
      <c r="X511" s="633"/>
      <c r="Y511" s="293">
        <v>8</v>
      </c>
    </row>
    <row r="512" spans="1:25" ht="14.25" thickBot="1">
      <c r="A512" s="295"/>
      <c r="C512" s="296"/>
      <c r="D512" s="296" t="s">
        <v>332</v>
      </c>
      <c r="J512" s="334" t="s">
        <v>273</v>
      </c>
      <c r="L512" s="333"/>
      <c r="N512" s="295"/>
      <c r="P512" s="296"/>
      <c r="Q512" s="296" t="s">
        <v>332</v>
      </c>
      <c r="W512" s="334" t="s">
        <v>273</v>
      </c>
    </row>
    <row r="513" spans="1:24" ht="19.899999999999999" customHeight="1" thickBot="1">
      <c r="A513" s="298"/>
      <c r="B513" s="634" t="s">
        <v>303</v>
      </c>
      <c r="C513" s="635"/>
      <c r="D513" s="636" t="str">
        <f>IF(②選手情報入力!I34="","",②選手情報入力!I34)</f>
        <v/>
      </c>
      <c r="E513" s="637"/>
      <c r="F513" s="637"/>
      <c r="G513" s="638"/>
      <c r="H513" s="362" t="s">
        <v>304</v>
      </c>
      <c r="I513" s="363"/>
      <c r="J513" s="364"/>
      <c r="K513" s="365"/>
      <c r="L513" s="333"/>
      <c r="N513" s="298"/>
      <c r="O513" s="634" t="s">
        <v>303</v>
      </c>
      <c r="P513" s="635"/>
      <c r="Q513" s="636" t="str">
        <f>IF(②選手情報入力!L34="","",②選手情報入力!L34)</f>
        <v/>
      </c>
      <c r="R513" s="637"/>
      <c r="S513" s="637"/>
      <c r="T513" s="638"/>
      <c r="U513" s="362" t="s">
        <v>304</v>
      </c>
      <c r="V513" s="363"/>
      <c r="W513" s="364"/>
      <c r="X513" s="365"/>
    </row>
    <row r="514" spans="1:24" ht="21" customHeight="1">
      <c r="A514" s="303" t="s">
        <v>306</v>
      </c>
      <c r="B514" s="645" t="str">
        <f>IF(②選手情報入力!$G$34="","",②選手情報入力!$G$34)</f>
        <v/>
      </c>
      <c r="C514" s="646"/>
      <c r="D514" s="639"/>
      <c r="E514" s="640"/>
      <c r="F514" s="640"/>
      <c r="G514" s="641"/>
      <c r="H514" s="649"/>
      <c r="I514" s="650"/>
      <c r="J514" s="650"/>
      <c r="K514" s="651"/>
      <c r="L514" s="333"/>
      <c r="N514" s="303" t="s">
        <v>306</v>
      </c>
      <c r="O514" s="645" t="str">
        <f>IF(②選手情報入力!$G$34="","",②選手情報入力!$G$34)</f>
        <v/>
      </c>
      <c r="P514" s="646"/>
      <c r="Q514" s="639"/>
      <c r="R514" s="640"/>
      <c r="S514" s="640"/>
      <c r="T514" s="641"/>
      <c r="U514" s="649"/>
      <c r="V514" s="650"/>
      <c r="W514" s="650"/>
      <c r="X514" s="651"/>
    </row>
    <row r="515" spans="1:24" ht="19.899999999999999" customHeight="1" thickBot="1">
      <c r="A515" s="306"/>
      <c r="B515" s="647"/>
      <c r="C515" s="648"/>
      <c r="D515" s="642"/>
      <c r="E515" s="643"/>
      <c r="F515" s="643"/>
      <c r="G515" s="644"/>
      <c r="H515" s="652"/>
      <c r="I515" s="653"/>
      <c r="J515" s="653"/>
      <c r="K515" s="654"/>
      <c r="L515" s="333"/>
      <c r="N515" s="306"/>
      <c r="O515" s="647"/>
      <c r="P515" s="648"/>
      <c r="Q515" s="642"/>
      <c r="R515" s="643"/>
      <c r="S515" s="643"/>
      <c r="T515" s="644"/>
      <c r="U515" s="652"/>
      <c r="V515" s="653"/>
      <c r="W515" s="653"/>
      <c r="X515" s="654"/>
    </row>
    <row r="516" spans="1:24" ht="14.25">
      <c r="A516" s="335" t="s">
        <v>6</v>
      </c>
      <c r="B516" s="336"/>
      <c r="C516" s="312" t="s">
        <v>294</v>
      </c>
      <c r="D516" s="658" t="str">
        <f>IF(②選手情報入力!$E$34="","",②選手情報入力!$E$34)</f>
        <v/>
      </c>
      <c r="E516" s="659"/>
      <c r="F516" s="659"/>
      <c r="G516" s="660"/>
      <c r="H516" s="652"/>
      <c r="I516" s="653"/>
      <c r="J516" s="653"/>
      <c r="K516" s="654"/>
      <c r="L516" s="333"/>
      <c r="N516" s="335" t="s">
        <v>6</v>
      </c>
      <c r="O516" s="336"/>
      <c r="P516" s="312" t="s">
        <v>294</v>
      </c>
      <c r="Q516" s="658" t="str">
        <f>IF(②選手情報入力!$E$34="","",②選手情報入力!$E$34)</f>
        <v/>
      </c>
      <c r="R516" s="659"/>
      <c r="S516" s="659"/>
      <c r="T516" s="660"/>
      <c r="U516" s="652"/>
      <c r="V516" s="653"/>
      <c r="W516" s="653"/>
      <c r="X516" s="654"/>
    </row>
    <row r="517" spans="1:24" ht="14.25" customHeight="1">
      <c r="A517" s="661" t="str">
        <f>IF(②選手情報入力!$C$34="","",②選手情報入力!$C$34)</f>
        <v/>
      </c>
      <c r="B517" s="662"/>
      <c r="C517" s="665" t="s">
        <v>311</v>
      </c>
      <c r="D517" s="667" t="str">
        <f>IF(②選手情報入力!$D$34="","",②選手情報入力!$D$34)</f>
        <v/>
      </c>
      <c r="E517" s="668"/>
      <c r="F517" s="668"/>
      <c r="G517" s="669"/>
      <c r="H517" s="652"/>
      <c r="I517" s="653"/>
      <c r="J517" s="653"/>
      <c r="K517" s="654"/>
      <c r="L517" s="333"/>
      <c r="N517" s="661" t="str">
        <f>IF(②選手情報入力!$C$34="","",②選手情報入力!$C$34)</f>
        <v/>
      </c>
      <c r="O517" s="662"/>
      <c r="P517" s="665" t="s">
        <v>311</v>
      </c>
      <c r="Q517" s="667" t="str">
        <f>IF(②選手情報入力!$D$34="","",②選手情報入力!$D$34)</f>
        <v/>
      </c>
      <c r="R517" s="668"/>
      <c r="S517" s="668"/>
      <c r="T517" s="669"/>
      <c r="U517" s="652"/>
      <c r="V517" s="653"/>
      <c r="W517" s="653"/>
      <c r="X517" s="654"/>
    </row>
    <row r="518" spans="1:24" ht="13.9" customHeight="1" thickBot="1">
      <c r="A518" s="663"/>
      <c r="B518" s="664"/>
      <c r="C518" s="666"/>
      <c r="D518" s="670"/>
      <c r="E518" s="671"/>
      <c r="F518" s="671"/>
      <c r="G518" s="672"/>
      <c r="H518" s="655"/>
      <c r="I518" s="656"/>
      <c r="J518" s="656"/>
      <c r="K518" s="657"/>
      <c r="L518" s="333"/>
      <c r="N518" s="663"/>
      <c r="O518" s="664"/>
      <c r="P518" s="666"/>
      <c r="Q518" s="670"/>
      <c r="R518" s="671"/>
      <c r="S518" s="671"/>
      <c r="T518" s="672"/>
      <c r="U518" s="655"/>
      <c r="V518" s="656"/>
      <c r="W518" s="656"/>
      <c r="X518" s="657"/>
    </row>
    <row r="519" spans="1:24" ht="20.45" customHeight="1" thickTop="1" thickBot="1">
      <c r="A519" s="601" t="s">
        <v>314</v>
      </c>
      <c r="B519" s="604" t="s">
        <v>315</v>
      </c>
      <c r="C519" s="605"/>
      <c r="D519" s="605"/>
      <c r="E519" s="606"/>
      <c r="F519" s="607" t="s">
        <v>316</v>
      </c>
      <c r="G519" s="608"/>
      <c r="H519" s="609" t="s">
        <v>333</v>
      </c>
      <c r="I519" s="610"/>
      <c r="J519" s="610"/>
      <c r="K519" s="611"/>
      <c r="L519" s="333"/>
      <c r="N519" s="601" t="s">
        <v>314</v>
      </c>
      <c r="O519" s="604" t="s">
        <v>315</v>
      </c>
      <c r="P519" s="605"/>
      <c r="Q519" s="605"/>
      <c r="R519" s="606"/>
      <c r="S519" s="607" t="s">
        <v>316</v>
      </c>
      <c r="T519" s="608"/>
      <c r="U519" s="609" t="s">
        <v>333</v>
      </c>
      <c r="V519" s="610"/>
      <c r="W519" s="610"/>
      <c r="X519" s="611"/>
    </row>
    <row r="520" spans="1:24" ht="13.15" customHeight="1">
      <c r="A520" s="602"/>
      <c r="B520" s="612"/>
      <c r="C520" s="613"/>
      <c r="D520" s="613"/>
      <c r="E520" s="614"/>
      <c r="F520" s="337" t="s">
        <v>318</v>
      </c>
      <c r="G520" s="312" t="s">
        <v>319</v>
      </c>
      <c r="H520" s="311"/>
      <c r="I520" s="312" t="s">
        <v>287</v>
      </c>
      <c r="J520" s="311"/>
      <c r="K520" s="338" t="s">
        <v>320</v>
      </c>
      <c r="L520" s="339"/>
      <c r="M520" s="340"/>
      <c r="N520" s="602"/>
      <c r="O520" s="612"/>
      <c r="P520" s="613"/>
      <c r="Q520" s="613"/>
      <c r="R520" s="614"/>
      <c r="S520" s="337" t="s">
        <v>318</v>
      </c>
      <c r="T520" s="312" t="s">
        <v>319</v>
      </c>
      <c r="U520" s="311"/>
      <c r="V520" s="312" t="s">
        <v>287</v>
      </c>
      <c r="W520" s="311"/>
      <c r="X520" s="338" t="s">
        <v>320</v>
      </c>
    </row>
    <row r="521" spans="1:24" ht="13.15" customHeight="1">
      <c r="A521" s="602"/>
      <c r="B521" s="615"/>
      <c r="C521" s="616"/>
      <c r="D521" s="616"/>
      <c r="E521" s="617"/>
      <c r="F521" s="621"/>
      <c r="G521" s="623"/>
      <c r="H521" s="624"/>
      <c r="I521" s="627" t="str">
        <f>IF(②選手情報入力!J34="","",②選手情報入力!J34)</f>
        <v/>
      </c>
      <c r="J521" s="628"/>
      <c r="K521" s="631"/>
      <c r="L521" s="333"/>
      <c r="N521" s="602"/>
      <c r="O521" s="615"/>
      <c r="P521" s="616"/>
      <c r="Q521" s="616"/>
      <c r="R521" s="617"/>
      <c r="S521" s="621"/>
      <c r="T521" s="623"/>
      <c r="U521" s="624"/>
      <c r="V521" s="627" t="str">
        <f>IF(②選手情報入力!M34="","",②選手情報入力!M34)</f>
        <v/>
      </c>
      <c r="W521" s="628"/>
      <c r="X521" s="631"/>
    </row>
    <row r="522" spans="1:24" ht="13.15" customHeight="1">
      <c r="A522" s="603"/>
      <c r="B522" s="618"/>
      <c r="C522" s="619"/>
      <c r="D522" s="619"/>
      <c r="E522" s="620"/>
      <c r="F522" s="622"/>
      <c r="G522" s="625"/>
      <c r="H522" s="626"/>
      <c r="I522" s="629"/>
      <c r="J522" s="630"/>
      <c r="K522" s="632"/>
      <c r="L522" s="333"/>
      <c r="N522" s="603"/>
      <c r="O522" s="618"/>
      <c r="P522" s="619"/>
      <c r="Q522" s="619"/>
      <c r="R522" s="620"/>
      <c r="S522" s="622"/>
      <c r="T522" s="625"/>
      <c r="U522" s="626"/>
      <c r="V522" s="629"/>
      <c r="W522" s="630"/>
      <c r="X522" s="632"/>
    </row>
    <row r="523" spans="1:24" ht="14.45" customHeight="1">
      <c r="A523" s="383" t="s">
        <v>321</v>
      </c>
      <c r="B523" s="585"/>
      <c r="C523" s="586"/>
      <c r="D523" s="586"/>
      <c r="E523" s="587"/>
      <c r="F523" s="591"/>
      <c r="G523" s="593"/>
      <c r="H523" s="594"/>
      <c r="I523" s="597" t="str">
        <f>IF(②選手情報入力!K34="","",②選手情報入力!K34)</f>
        <v/>
      </c>
      <c r="J523" s="598"/>
      <c r="K523" s="583"/>
      <c r="L523" s="333"/>
      <c r="N523" s="383" t="s">
        <v>321</v>
      </c>
      <c r="O523" s="585"/>
      <c r="P523" s="586"/>
      <c r="Q523" s="586"/>
      <c r="R523" s="587"/>
      <c r="S523" s="591"/>
      <c r="T523" s="593"/>
      <c r="U523" s="594"/>
      <c r="V523" s="597" t="str">
        <f>IF(②選手情報入力!N34="","",②選手情報入力!N34)</f>
        <v/>
      </c>
      <c r="W523" s="598"/>
      <c r="X523" s="583"/>
    </row>
    <row r="524" spans="1:24" ht="15" customHeight="1" thickBot="1">
      <c r="A524" s="384" t="s">
        <v>322</v>
      </c>
      <c r="B524" s="588"/>
      <c r="C524" s="589"/>
      <c r="D524" s="589"/>
      <c r="E524" s="590"/>
      <c r="F524" s="592"/>
      <c r="G524" s="595"/>
      <c r="H524" s="596"/>
      <c r="I524" s="599"/>
      <c r="J524" s="600"/>
      <c r="K524" s="584"/>
      <c r="L524" s="333"/>
      <c r="N524" s="384" t="s">
        <v>322</v>
      </c>
      <c r="O524" s="588"/>
      <c r="P524" s="589"/>
      <c r="Q524" s="589"/>
      <c r="R524" s="590"/>
      <c r="S524" s="592"/>
      <c r="T524" s="595"/>
      <c r="U524" s="596"/>
      <c r="V524" s="599"/>
      <c r="W524" s="600"/>
      <c r="X524" s="584"/>
    </row>
    <row r="525" spans="1:24" ht="15" thickBot="1">
      <c r="A525" s="341" t="s">
        <v>323</v>
      </c>
      <c r="B525" s="342" t="s">
        <v>324</v>
      </c>
      <c r="C525" s="343"/>
      <c r="D525" s="343"/>
      <c r="E525" s="343"/>
      <c r="F525" s="343"/>
      <c r="G525" s="343"/>
      <c r="H525" s="343"/>
      <c r="I525" s="343"/>
      <c r="J525" s="343"/>
      <c r="K525" s="344"/>
      <c r="L525" s="333"/>
      <c r="N525" s="341" t="s">
        <v>323</v>
      </c>
      <c r="O525" s="342" t="s">
        <v>324</v>
      </c>
      <c r="P525" s="343"/>
      <c r="Q525" s="343"/>
      <c r="R525" s="343"/>
      <c r="S525" s="343"/>
      <c r="T525" s="343"/>
      <c r="U525" s="343"/>
      <c r="V525" s="343"/>
      <c r="W525" s="343"/>
      <c r="X525" s="344"/>
    </row>
    <row r="526" spans="1:24">
      <c r="A526" s="345"/>
      <c r="B526" s="322"/>
      <c r="C526" s="322"/>
      <c r="D526" s="322"/>
      <c r="E526" s="322"/>
      <c r="F526" s="322"/>
      <c r="G526" s="322"/>
      <c r="H526" s="322"/>
      <c r="I526" s="322"/>
      <c r="J526" s="322"/>
      <c r="K526" s="323"/>
      <c r="L526" s="333"/>
      <c r="N526" s="345"/>
      <c r="O526" s="322"/>
      <c r="P526" s="322"/>
      <c r="Q526" s="322"/>
      <c r="R526" s="322"/>
      <c r="S526" s="322"/>
      <c r="T526" s="322"/>
      <c r="U526" s="322"/>
      <c r="V526" s="322"/>
      <c r="W526" s="322"/>
      <c r="X526" s="323"/>
    </row>
    <row r="527" spans="1:24" ht="14.25">
      <c r="A527" s="346" t="s">
        <v>296</v>
      </c>
      <c r="B527" s="322"/>
      <c r="C527" s="322"/>
      <c r="D527" s="322"/>
      <c r="E527" s="322"/>
      <c r="F527" s="322"/>
      <c r="G527" s="322"/>
      <c r="H527" s="322"/>
      <c r="I527" s="321"/>
      <c r="J527" s="324"/>
      <c r="K527" s="325" t="s">
        <v>325</v>
      </c>
      <c r="L527" s="347"/>
      <c r="M527" s="348"/>
      <c r="N527" s="346" t="s">
        <v>296</v>
      </c>
      <c r="O527" s="322"/>
      <c r="P527" s="322"/>
      <c r="Q527" s="322"/>
      <c r="R527" s="322"/>
      <c r="S527" s="322"/>
      <c r="T527" s="322"/>
      <c r="U527" s="322"/>
      <c r="V527" s="321"/>
      <c r="W527" s="324"/>
      <c r="X527" s="325" t="s">
        <v>325</v>
      </c>
    </row>
    <row r="528" spans="1:24" ht="14.25">
      <c r="A528" s="346" t="s">
        <v>297</v>
      </c>
      <c r="B528" s="322"/>
      <c r="C528" s="322"/>
      <c r="D528" s="322"/>
      <c r="E528" s="322"/>
      <c r="F528" s="322"/>
      <c r="G528" s="322"/>
      <c r="H528" s="322"/>
      <c r="I528" s="321"/>
      <c r="J528" s="324"/>
      <c r="K528" s="326" t="s">
        <v>326</v>
      </c>
      <c r="L528" s="347"/>
      <c r="M528" s="348"/>
      <c r="N528" s="346" t="s">
        <v>297</v>
      </c>
      <c r="O528" s="322"/>
      <c r="P528" s="322"/>
      <c r="Q528" s="322"/>
      <c r="R528" s="322"/>
      <c r="S528" s="322"/>
      <c r="T528" s="322"/>
      <c r="U528" s="322"/>
      <c r="V528" s="321"/>
      <c r="W528" s="324"/>
      <c r="X528" s="326" t="s">
        <v>326</v>
      </c>
    </row>
    <row r="529" spans="1:25" ht="14.25">
      <c r="A529" s="346" t="s">
        <v>298</v>
      </c>
      <c r="B529" s="322"/>
      <c r="C529" s="322"/>
      <c r="D529" s="322"/>
      <c r="E529" s="322"/>
      <c r="F529" s="322"/>
      <c r="G529" s="322"/>
      <c r="H529" s="322"/>
      <c r="I529" s="321"/>
      <c r="J529" s="324"/>
      <c r="K529" s="327" t="s">
        <v>327</v>
      </c>
      <c r="L529" s="347"/>
      <c r="M529" s="348"/>
      <c r="N529" s="346" t="s">
        <v>298</v>
      </c>
      <c r="O529" s="322"/>
      <c r="P529" s="322"/>
      <c r="Q529" s="322"/>
      <c r="R529" s="322"/>
      <c r="S529" s="322"/>
      <c r="T529" s="322"/>
      <c r="U529" s="322"/>
      <c r="V529" s="321"/>
      <c r="W529" s="324"/>
      <c r="X529" s="327" t="s">
        <v>327</v>
      </c>
    </row>
    <row r="530" spans="1:25" ht="45.75" customHeight="1">
      <c r="A530" s="349"/>
      <c r="B530" s="350"/>
      <c r="C530" s="350"/>
      <c r="D530" s="350"/>
      <c r="E530" s="350"/>
      <c r="F530" s="350"/>
      <c r="G530" s="350"/>
      <c r="H530" s="350"/>
      <c r="I530" s="350"/>
      <c r="J530" s="351"/>
      <c r="K530" s="352"/>
      <c r="L530" s="347"/>
      <c r="M530" s="353"/>
      <c r="N530" s="349"/>
      <c r="O530" s="350"/>
      <c r="P530" s="350"/>
      <c r="Q530" s="350"/>
      <c r="R530" s="350"/>
      <c r="S530" s="350"/>
      <c r="T530" s="350"/>
      <c r="U530" s="350"/>
      <c r="V530" s="350"/>
      <c r="W530" s="351"/>
      <c r="X530" s="352"/>
    </row>
    <row r="531" spans="1:25" ht="45" customHeight="1">
      <c r="A531" s="354"/>
      <c r="B531" s="355"/>
      <c r="C531" s="355"/>
      <c r="D531" s="355"/>
      <c r="E531" s="355"/>
      <c r="F531" s="355"/>
      <c r="G531" s="355"/>
      <c r="H531" s="355"/>
      <c r="I531" s="355"/>
      <c r="J531" s="356"/>
      <c r="K531" s="357"/>
      <c r="L531" s="358"/>
      <c r="M531" s="359"/>
      <c r="N531" s="354"/>
      <c r="O531" s="355"/>
      <c r="P531" s="355"/>
      <c r="Q531" s="355"/>
      <c r="R531" s="355"/>
      <c r="S531" s="355"/>
      <c r="T531" s="355"/>
      <c r="U531" s="355"/>
      <c r="V531" s="355"/>
      <c r="W531" s="356"/>
      <c r="X531" s="357"/>
      <c r="Y531" s="360"/>
    </row>
    <row r="532" spans="1:25" ht="26.25">
      <c r="A532" s="633" t="s">
        <v>366</v>
      </c>
      <c r="B532" s="633"/>
      <c r="C532" s="633"/>
      <c r="D532" s="633"/>
      <c r="E532" s="633"/>
      <c r="F532" s="633"/>
      <c r="G532" s="633"/>
      <c r="H532" s="633"/>
      <c r="I532" s="633"/>
      <c r="J532" s="633"/>
      <c r="K532" s="633"/>
      <c r="L532" s="333">
        <v>9</v>
      </c>
      <c r="N532" s="633" t="s">
        <v>366</v>
      </c>
      <c r="O532" s="633"/>
      <c r="P532" s="633"/>
      <c r="Q532" s="633"/>
      <c r="R532" s="633"/>
      <c r="S532" s="633"/>
      <c r="T532" s="633"/>
      <c r="U532" s="633"/>
      <c r="V532" s="633"/>
      <c r="W532" s="633"/>
      <c r="X532" s="633"/>
      <c r="Y532" s="293">
        <v>10</v>
      </c>
    </row>
    <row r="533" spans="1:25" ht="14.25" thickBot="1">
      <c r="A533" s="295"/>
      <c r="C533" s="296"/>
      <c r="D533" s="296" t="s">
        <v>332</v>
      </c>
      <c r="J533" s="334" t="s">
        <v>273</v>
      </c>
      <c r="L533" s="333"/>
      <c r="N533" s="295"/>
      <c r="P533" s="296"/>
      <c r="Q533" s="296" t="s">
        <v>332</v>
      </c>
      <c r="W533" s="334" t="s">
        <v>273</v>
      </c>
    </row>
    <row r="534" spans="1:25" ht="19.899999999999999" customHeight="1" thickBot="1">
      <c r="A534" s="298"/>
      <c r="B534" s="634" t="s">
        <v>303</v>
      </c>
      <c r="C534" s="635"/>
      <c r="D534" s="636" t="str">
        <f>IF(②選手情報入力!I35="","",②選手情報入力!I35)</f>
        <v/>
      </c>
      <c r="E534" s="637"/>
      <c r="F534" s="637"/>
      <c r="G534" s="638"/>
      <c r="H534" s="362" t="s">
        <v>304</v>
      </c>
      <c r="I534" s="363"/>
      <c r="J534" s="364"/>
      <c r="K534" s="365"/>
      <c r="L534" s="333"/>
      <c r="N534" s="298"/>
      <c r="O534" s="634" t="s">
        <v>303</v>
      </c>
      <c r="P534" s="635"/>
      <c r="Q534" s="636" t="str">
        <f>IF(②選手情報入力!L35="","",②選手情報入力!L35)</f>
        <v/>
      </c>
      <c r="R534" s="637"/>
      <c r="S534" s="637"/>
      <c r="T534" s="638"/>
      <c r="U534" s="362" t="s">
        <v>304</v>
      </c>
      <c r="V534" s="363"/>
      <c r="W534" s="364"/>
      <c r="X534" s="365"/>
    </row>
    <row r="535" spans="1:25" ht="21" customHeight="1">
      <c r="A535" s="303" t="s">
        <v>306</v>
      </c>
      <c r="B535" s="645" t="str">
        <f>IF(②選手情報入力!$G$35="","",②選手情報入力!$G$35)</f>
        <v/>
      </c>
      <c r="C535" s="646"/>
      <c r="D535" s="639"/>
      <c r="E535" s="640"/>
      <c r="F535" s="640"/>
      <c r="G535" s="641"/>
      <c r="H535" s="649"/>
      <c r="I535" s="650"/>
      <c r="J535" s="650"/>
      <c r="K535" s="651"/>
      <c r="L535" s="333"/>
      <c r="N535" s="303" t="s">
        <v>306</v>
      </c>
      <c r="O535" s="645" t="str">
        <f>IF(②選手情報入力!$G$35="","",②選手情報入力!$G$35)</f>
        <v/>
      </c>
      <c r="P535" s="646"/>
      <c r="Q535" s="639"/>
      <c r="R535" s="640"/>
      <c r="S535" s="640"/>
      <c r="T535" s="641"/>
      <c r="U535" s="649"/>
      <c r="V535" s="650"/>
      <c r="W535" s="650"/>
      <c r="X535" s="651"/>
    </row>
    <row r="536" spans="1:25" ht="19.899999999999999" customHeight="1" thickBot="1">
      <c r="A536" s="306"/>
      <c r="B536" s="647"/>
      <c r="C536" s="648"/>
      <c r="D536" s="642"/>
      <c r="E536" s="643"/>
      <c r="F536" s="643"/>
      <c r="G536" s="644"/>
      <c r="H536" s="652"/>
      <c r="I536" s="653"/>
      <c r="J536" s="653"/>
      <c r="K536" s="654"/>
      <c r="L536" s="333"/>
      <c r="N536" s="306"/>
      <c r="O536" s="647"/>
      <c r="P536" s="648"/>
      <c r="Q536" s="642"/>
      <c r="R536" s="643"/>
      <c r="S536" s="643"/>
      <c r="T536" s="644"/>
      <c r="U536" s="652"/>
      <c r="V536" s="653"/>
      <c r="W536" s="653"/>
      <c r="X536" s="654"/>
    </row>
    <row r="537" spans="1:25" ht="14.25">
      <c r="A537" s="335" t="s">
        <v>6</v>
      </c>
      <c r="B537" s="336"/>
      <c r="C537" s="312" t="s">
        <v>294</v>
      </c>
      <c r="D537" s="658" t="str">
        <f>IF(②選手情報入力!$E$35="","",②選手情報入力!$E$35)</f>
        <v/>
      </c>
      <c r="E537" s="659"/>
      <c r="F537" s="659"/>
      <c r="G537" s="660"/>
      <c r="H537" s="652"/>
      <c r="I537" s="653"/>
      <c r="J537" s="653"/>
      <c r="K537" s="654"/>
      <c r="L537" s="333"/>
      <c r="N537" s="335" t="s">
        <v>6</v>
      </c>
      <c r="O537" s="336"/>
      <c r="P537" s="312" t="s">
        <v>294</v>
      </c>
      <c r="Q537" s="658" t="str">
        <f>IF(②選手情報入力!$E$35="","",②選手情報入力!$E$35)</f>
        <v/>
      </c>
      <c r="R537" s="659"/>
      <c r="S537" s="659"/>
      <c r="T537" s="660"/>
      <c r="U537" s="652"/>
      <c r="V537" s="653"/>
      <c r="W537" s="653"/>
      <c r="X537" s="654"/>
    </row>
    <row r="538" spans="1:25" ht="14.25" customHeight="1">
      <c r="A538" s="661" t="str">
        <f>IF(②選手情報入力!$C$35="","",②選手情報入力!$C$35)</f>
        <v/>
      </c>
      <c r="B538" s="662"/>
      <c r="C538" s="665" t="s">
        <v>311</v>
      </c>
      <c r="D538" s="667" t="str">
        <f>IF(②選手情報入力!$D$35="","",②選手情報入力!$D$35)</f>
        <v/>
      </c>
      <c r="E538" s="668"/>
      <c r="F538" s="668"/>
      <c r="G538" s="669"/>
      <c r="H538" s="652"/>
      <c r="I538" s="653"/>
      <c r="J538" s="653"/>
      <c r="K538" s="654"/>
      <c r="L538" s="333"/>
      <c r="N538" s="661" t="str">
        <f>IF(②選手情報入力!$C$35="","",②選手情報入力!$C$35)</f>
        <v/>
      </c>
      <c r="O538" s="662"/>
      <c r="P538" s="665" t="s">
        <v>311</v>
      </c>
      <c r="Q538" s="667" t="str">
        <f>IF(②選手情報入力!$D$35="","",②選手情報入力!$D$35)</f>
        <v/>
      </c>
      <c r="R538" s="668"/>
      <c r="S538" s="668"/>
      <c r="T538" s="669"/>
      <c r="U538" s="652"/>
      <c r="V538" s="653"/>
      <c r="W538" s="653"/>
      <c r="X538" s="654"/>
    </row>
    <row r="539" spans="1:25" ht="13.9" customHeight="1" thickBot="1">
      <c r="A539" s="663"/>
      <c r="B539" s="664"/>
      <c r="C539" s="666"/>
      <c r="D539" s="670"/>
      <c r="E539" s="671"/>
      <c r="F539" s="671"/>
      <c r="G539" s="672"/>
      <c r="H539" s="655"/>
      <c r="I539" s="656"/>
      <c r="J539" s="656"/>
      <c r="K539" s="657"/>
      <c r="L539" s="333"/>
      <c r="N539" s="663"/>
      <c r="O539" s="664"/>
      <c r="P539" s="666"/>
      <c r="Q539" s="670"/>
      <c r="R539" s="671"/>
      <c r="S539" s="671"/>
      <c r="T539" s="672"/>
      <c r="U539" s="655"/>
      <c r="V539" s="656"/>
      <c r="W539" s="656"/>
      <c r="X539" s="657"/>
    </row>
    <row r="540" spans="1:25" ht="20.45" customHeight="1" thickTop="1" thickBot="1">
      <c r="A540" s="601" t="s">
        <v>314</v>
      </c>
      <c r="B540" s="604" t="s">
        <v>315</v>
      </c>
      <c r="C540" s="605"/>
      <c r="D540" s="605"/>
      <c r="E540" s="606"/>
      <c r="F540" s="607" t="s">
        <v>316</v>
      </c>
      <c r="G540" s="608"/>
      <c r="H540" s="609" t="s">
        <v>333</v>
      </c>
      <c r="I540" s="610"/>
      <c r="J540" s="610"/>
      <c r="K540" s="611"/>
      <c r="L540" s="333"/>
      <c r="N540" s="601" t="s">
        <v>314</v>
      </c>
      <c r="O540" s="604" t="s">
        <v>315</v>
      </c>
      <c r="P540" s="605"/>
      <c r="Q540" s="605"/>
      <c r="R540" s="606"/>
      <c r="S540" s="607" t="s">
        <v>316</v>
      </c>
      <c r="T540" s="608"/>
      <c r="U540" s="609" t="s">
        <v>333</v>
      </c>
      <c r="V540" s="610"/>
      <c r="W540" s="610"/>
      <c r="X540" s="611"/>
    </row>
    <row r="541" spans="1:25" ht="13.15" customHeight="1">
      <c r="A541" s="602"/>
      <c r="B541" s="612"/>
      <c r="C541" s="613"/>
      <c r="D541" s="613"/>
      <c r="E541" s="614"/>
      <c r="F541" s="337" t="s">
        <v>318</v>
      </c>
      <c r="G541" s="312" t="s">
        <v>319</v>
      </c>
      <c r="H541" s="311"/>
      <c r="I541" s="312" t="s">
        <v>287</v>
      </c>
      <c r="J541" s="311"/>
      <c r="K541" s="338" t="s">
        <v>320</v>
      </c>
      <c r="L541" s="339"/>
      <c r="M541" s="340"/>
      <c r="N541" s="602"/>
      <c r="O541" s="612"/>
      <c r="P541" s="613"/>
      <c r="Q541" s="613"/>
      <c r="R541" s="614"/>
      <c r="S541" s="337" t="s">
        <v>318</v>
      </c>
      <c r="T541" s="312" t="s">
        <v>319</v>
      </c>
      <c r="U541" s="311"/>
      <c r="V541" s="312" t="s">
        <v>287</v>
      </c>
      <c r="W541" s="311"/>
      <c r="X541" s="338" t="s">
        <v>320</v>
      </c>
    </row>
    <row r="542" spans="1:25" ht="13.15" customHeight="1">
      <c r="A542" s="602"/>
      <c r="B542" s="615"/>
      <c r="C542" s="616"/>
      <c r="D542" s="616"/>
      <c r="E542" s="617"/>
      <c r="F542" s="621"/>
      <c r="G542" s="623"/>
      <c r="H542" s="624"/>
      <c r="I542" s="627" t="str">
        <f>IF(②選手情報入力!J35="","",②選手情報入力!J35)</f>
        <v/>
      </c>
      <c r="J542" s="628"/>
      <c r="K542" s="631"/>
      <c r="L542" s="333"/>
      <c r="N542" s="602"/>
      <c r="O542" s="615"/>
      <c r="P542" s="616"/>
      <c r="Q542" s="616"/>
      <c r="R542" s="617"/>
      <c r="S542" s="621"/>
      <c r="T542" s="623"/>
      <c r="U542" s="624"/>
      <c r="V542" s="627" t="str">
        <f>IF(②選手情報入力!M35="","",②選手情報入力!M35)</f>
        <v/>
      </c>
      <c r="W542" s="628"/>
      <c r="X542" s="631"/>
    </row>
    <row r="543" spans="1:25" ht="13.15" customHeight="1">
      <c r="A543" s="603"/>
      <c r="B543" s="618"/>
      <c r="C543" s="619"/>
      <c r="D543" s="619"/>
      <c r="E543" s="620"/>
      <c r="F543" s="622"/>
      <c r="G543" s="625"/>
      <c r="H543" s="626"/>
      <c r="I543" s="629"/>
      <c r="J543" s="630"/>
      <c r="K543" s="632"/>
      <c r="L543" s="333"/>
      <c r="N543" s="603"/>
      <c r="O543" s="618"/>
      <c r="P543" s="619"/>
      <c r="Q543" s="619"/>
      <c r="R543" s="620"/>
      <c r="S543" s="622"/>
      <c r="T543" s="625"/>
      <c r="U543" s="626"/>
      <c r="V543" s="629"/>
      <c r="W543" s="630"/>
      <c r="X543" s="632"/>
    </row>
    <row r="544" spans="1:25" ht="14.45" customHeight="1">
      <c r="A544" s="383" t="s">
        <v>321</v>
      </c>
      <c r="B544" s="585"/>
      <c r="C544" s="586"/>
      <c r="D544" s="586"/>
      <c r="E544" s="587"/>
      <c r="F544" s="591"/>
      <c r="G544" s="593"/>
      <c r="H544" s="594"/>
      <c r="I544" s="597" t="str">
        <f>IF(②選手情報入力!K35="","",②選手情報入力!K35)</f>
        <v/>
      </c>
      <c r="J544" s="598"/>
      <c r="K544" s="583"/>
      <c r="L544" s="333"/>
      <c r="N544" s="383" t="s">
        <v>321</v>
      </c>
      <c r="O544" s="585"/>
      <c r="P544" s="586"/>
      <c r="Q544" s="586"/>
      <c r="R544" s="587"/>
      <c r="S544" s="591"/>
      <c r="T544" s="593"/>
      <c r="U544" s="594"/>
      <c r="V544" s="597" t="str">
        <f>IF(②選手情報入力!N35="","",②選手情報入力!N35)</f>
        <v/>
      </c>
      <c r="W544" s="598"/>
      <c r="X544" s="583"/>
    </row>
    <row r="545" spans="1:25" ht="15" customHeight="1" thickBot="1">
      <c r="A545" s="384" t="s">
        <v>322</v>
      </c>
      <c r="B545" s="588"/>
      <c r="C545" s="589"/>
      <c r="D545" s="589"/>
      <c r="E545" s="590"/>
      <c r="F545" s="592"/>
      <c r="G545" s="595"/>
      <c r="H545" s="596"/>
      <c r="I545" s="599"/>
      <c r="J545" s="600"/>
      <c r="K545" s="584"/>
      <c r="L545" s="333"/>
      <c r="N545" s="384" t="s">
        <v>322</v>
      </c>
      <c r="O545" s="588"/>
      <c r="P545" s="589"/>
      <c r="Q545" s="589"/>
      <c r="R545" s="590"/>
      <c r="S545" s="592"/>
      <c r="T545" s="595"/>
      <c r="U545" s="596"/>
      <c r="V545" s="599"/>
      <c r="W545" s="600"/>
      <c r="X545" s="584"/>
    </row>
    <row r="546" spans="1:25" ht="15" thickBot="1">
      <c r="A546" s="341" t="s">
        <v>323</v>
      </c>
      <c r="B546" s="342" t="s">
        <v>324</v>
      </c>
      <c r="C546" s="343"/>
      <c r="D546" s="343"/>
      <c r="E546" s="343"/>
      <c r="F546" s="343"/>
      <c r="G546" s="343"/>
      <c r="H546" s="343"/>
      <c r="I546" s="343"/>
      <c r="J546" s="343"/>
      <c r="K546" s="344"/>
      <c r="L546" s="333"/>
      <c r="N546" s="341" t="s">
        <v>323</v>
      </c>
      <c r="O546" s="342" t="s">
        <v>324</v>
      </c>
      <c r="P546" s="343"/>
      <c r="Q546" s="343"/>
      <c r="R546" s="343"/>
      <c r="S546" s="343"/>
      <c r="T546" s="343"/>
      <c r="U546" s="343"/>
      <c r="V546" s="343"/>
      <c r="W546" s="343"/>
      <c r="X546" s="344"/>
    </row>
    <row r="547" spans="1:25">
      <c r="A547" s="345"/>
      <c r="B547" s="322"/>
      <c r="C547" s="322"/>
      <c r="D547" s="322"/>
      <c r="E547" s="322"/>
      <c r="F547" s="322"/>
      <c r="G547" s="322"/>
      <c r="H547" s="322"/>
      <c r="I547" s="322"/>
      <c r="J547" s="322"/>
      <c r="K547" s="323"/>
      <c r="L547" s="333"/>
      <c r="N547" s="345"/>
      <c r="O547" s="322"/>
      <c r="P547" s="322"/>
      <c r="Q547" s="322"/>
      <c r="R547" s="322"/>
      <c r="S547" s="322"/>
      <c r="T547" s="322"/>
      <c r="U547" s="322"/>
      <c r="V547" s="322"/>
      <c r="W547" s="322"/>
      <c r="X547" s="323"/>
    </row>
    <row r="548" spans="1:25" ht="14.25">
      <c r="A548" s="346" t="s">
        <v>296</v>
      </c>
      <c r="B548" s="322"/>
      <c r="C548" s="322"/>
      <c r="D548" s="322"/>
      <c r="E548" s="322"/>
      <c r="F548" s="322"/>
      <c r="G548" s="322"/>
      <c r="H548" s="322"/>
      <c r="I548" s="321"/>
      <c r="J548" s="324"/>
      <c r="K548" s="325" t="s">
        <v>325</v>
      </c>
      <c r="L548" s="347"/>
      <c r="M548" s="348"/>
      <c r="N548" s="346" t="s">
        <v>296</v>
      </c>
      <c r="O548" s="322"/>
      <c r="P548" s="322"/>
      <c r="Q548" s="322"/>
      <c r="R548" s="322"/>
      <c r="S548" s="322"/>
      <c r="T548" s="322"/>
      <c r="U548" s="322"/>
      <c r="V548" s="321"/>
      <c r="W548" s="324"/>
      <c r="X548" s="325" t="s">
        <v>325</v>
      </c>
    </row>
    <row r="549" spans="1:25" ht="14.25">
      <c r="A549" s="346" t="s">
        <v>297</v>
      </c>
      <c r="B549" s="322"/>
      <c r="C549" s="322"/>
      <c r="D549" s="322"/>
      <c r="E549" s="322"/>
      <c r="F549" s="322"/>
      <c r="G549" s="322"/>
      <c r="H549" s="322"/>
      <c r="I549" s="321"/>
      <c r="J549" s="324"/>
      <c r="K549" s="326" t="s">
        <v>326</v>
      </c>
      <c r="L549" s="347"/>
      <c r="M549" s="348"/>
      <c r="N549" s="346" t="s">
        <v>297</v>
      </c>
      <c r="O549" s="322"/>
      <c r="P549" s="322"/>
      <c r="Q549" s="322"/>
      <c r="R549" s="322"/>
      <c r="S549" s="322"/>
      <c r="T549" s="322"/>
      <c r="U549" s="322"/>
      <c r="V549" s="321"/>
      <c r="W549" s="324"/>
      <c r="X549" s="326" t="s">
        <v>326</v>
      </c>
    </row>
    <row r="550" spans="1:25" ht="14.25">
      <c r="A550" s="346" t="s">
        <v>298</v>
      </c>
      <c r="B550" s="322"/>
      <c r="C550" s="322"/>
      <c r="D550" s="322"/>
      <c r="E550" s="322"/>
      <c r="F550" s="322"/>
      <c r="G550" s="322"/>
      <c r="H550" s="322"/>
      <c r="I550" s="321"/>
      <c r="J550" s="324"/>
      <c r="K550" s="327" t="s">
        <v>327</v>
      </c>
      <c r="L550" s="347"/>
      <c r="M550" s="348"/>
      <c r="N550" s="346" t="s">
        <v>298</v>
      </c>
      <c r="O550" s="322"/>
      <c r="P550" s="322"/>
      <c r="Q550" s="322"/>
      <c r="R550" s="322"/>
      <c r="S550" s="322"/>
      <c r="T550" s="322"/>
      <c r="U550" s="322"/>
      <c r="V550" s="321"/>
      <c r="W550" s="324"/>
      <c r="X550" s="327" t="s">
        <v>327</v>
      </c>
    </row>
    <row r="551" spans="1:25" ht="14.25">
      <c r="A551" s="349"/>
      <c r="B551" s="350"/>
      <c r="C551" s="350"/>
      <c r="D551" s="350"/>
      <c r="E551" s="350"/>
      <c r="F551" s="350"/>
      <c r="G551" s="350"/>
      <c r="H551" s="350"/>
      <c r="I551" s="350"/>
      <c r="J551" s="351"/>
      <c r="K551" s="352"/>
      <c r="L551" s="347"/>
      <c r="M551" s="353"/>
      <c r="N551" s="349"/>
      <c r="O551" s="350"/>
      <c r="P551" s="350"/>
      <c r="Q551" s="350"/>
      <c r="R551" s="350"/>
      <c r="S551" s="350"/>
      <c r="T551" s="350"/>
      <c r="U551" s="350"/>
      <c r="V551" s="350"/>
      <c r="W551" s="351"/>
      <c r="X551" s="352"/>
    </row>
    <row r="552" spans="1:25" ht="39.75" customHeight="1">
      <c r="A552" s="349"/>
      <c r="B552" s="350"/>
      <c r="C552" s="350"/>
      <c r="D552" s="350"/>
      <c r="E552" s="350"/>
      <c r="F552" s="350"/>
      <c r="G552" s="350"/>
      <c r="H552" s="350"/>
      <c r="I552" s="350"/>
      <c r="J552" s="351"/>
      <c r="K552" s="352"/>
      <c r="L552" s="347"/>
      <c r="M552" s="353"/>
      <c r="N552" s="349"/>
      <c r="O552" s="350"/>
      <c r="P552" s="350"/>
      <c r="Q552" s="350"/>
      <c r="R552" s="350"/>
      <c r="S552" s="350"/>
      <c r="T552" s="350"/>
      <c r="U552" s="350"/>
      <c r="V552" s="350"/>
      <c r="W552" s="351"/>
      <c r="X552" s="352"/>
    </row>
    <row r="553" spans="1:25" ht="40.5" customHeight="1">
      <c r="A553" s="354"/>
      <c r="B553" s="355"/>
      <c r="C553" s="355"/>
      <c r="D553" s="355"/>
      <c r="E553" s="355"/>
      <c r="F553" s="355"/>
      <c r="G553" s="355"/>
      <c r="H553" s="355"/>
      <c r="I553" s="355"/>
      <c r="J553" s="356"/>
      <c r="K553" s="357"/>
      <c r="L553" s="358"/>
      <c r="M553" s="359"/>
      <c r="N553" s="354"/>
      <c r="O553" s="355"/>
      <c r="P553" s="355"/>
      <c r="Q553" s="355"/>
      <c r="R553" s="355"/>
      <c r="S553" s="355"/>
      <c r="T553" s="355"/>
      <c r="U553" s="355"/>
      <c r="V553" s="355"/>
      <c r="W553" s="356"/>
      <c r="X553" s="357"/>
      <c r="Y553" s="360"/>
    </row>
    <row r="554" spans="1:25" ht="26.25">
      <c r="A554" s="633" t="s">
        <v>364</v>
      </c>
      <c r="B554" s="633"/>
      <c r="C554" s="633"/>
      <c r="D554" s="633"/>
      <c r="E554" s="633"/>
      <c r="F554" s="633"/>
      <c r="G554" s="633"/>
      <c r="H554" s="633"/>
      <c r="I554" s="633"/>
      <c r="J554" s="633"/>
      <c r="K554" s="633"/>
      <c r="L554" s="333">
        <v>11</v>
      </c>
      <c r="N554" s="633" t="s">
        <v>366</v>
      </c>
      <c r="O554" s="633"/>
      <c r="P554" s="633"/>
      <c r="Q554" s="633"/>
      <c r="R554" s="633"/>
      <c r="S554" s="633"/>
      <c r="T554" s="633"/>
      <c r="U554" s="633"/>
      <c r="V554" s="633"/>
      <c r="W554" s="633"/>
      <c r="X554" s="633"/>
    </row>
    <row r="555" spans="1:25" ht="14.25" thickBot="1">
      <c r="A555" s="295"/>
      <c r="C555" s="296"/>
      <c r="D555" s="296" t="s">
        <v>332</v>
      </c>
      <c r="J555" s="334" t="s">
        <v>273</v>
      </c>
      <c r="L555" s="333"/>
      <c r="N555" s="295"/>
      <c r="P555" s="296"/>
      <c r="Q555" s="296" t="s">
        <v>332</v>
      </c>
      <c r="W555" s="334" t="s">
        <v>273</v>
      </c>
    </row>
    <row r="556" spans="1:25" ht="19.899999999999999" customHeight="1" thickBot="1">
      <c r="A556" s="298"/>
      <c r="B556" s="634" t="s">
        <v>303</v>
      </c>
      <c r="C556" s="635"/>
      <c r="D556" s="636" t="str">
        <f>IF(②選手情報入力!I36="","",②選手情報入力!I36)</f>
        <v/>
      </c>
      <c r="E556" s="637"/>
      <c r="F556" s="637"/>
      <c r="G556" s="638"/>
      <c r="H556" s="362" t="s">
        <v>304</v>
      </c>
      <c r="I556" s="363"/>
      <c r="J556" s="364"/>
      <c r="K556" s="365"/>
      <c r="L556" s="333"/>
      <c r="N556" s="298"/>
      <c r="O556" s="634" t="s">
        <v>303</v>
      </c>
      <c r="P556" s="635"/>
      <c r="Q556" s="636" t="str">
        <f>IF(②選手情報入力!L36="","",②選手情報入力!L36)</f>
        <v/>
      </c>
      <c r="R556" s="637"/>
      <c r="S556" s="637"/>
      <c r="T556" s="638"/>
      <c r="U556" s="362" t="s">
        <v>304</v>
      </c>
      <c r="V556" s="363"/>
      <c r="W556" s="364"/>
      <c r="X556" s="365"/>
    </row>
    <row r="557" spans="1:25" ht="21" customHeight="1">
      <c r="A557" s="303" t="s">
        <v>306</v>
      </c>
      <c r="B557" s="645" t="str">
        <f>IF(②選手情報入力!$G$36="","",②選手情報入力!$G$36)</f>
        <v/>
      </c>
      <c r="C557" s="646"/>
      <c r="D557" s="639"/>
      <c r="E557" s="640"/>
      <c r="F557" s="640"/>
      <c r="G557" s="641"/>
      <c r="H557" s="649"/>
      <c r="I557" s="650"/>
      <c r="J557" s="650"/>
      <c r="K557" s="651"/>
      <c r="L557" s="333"/>
      <c r="N557" s="303" t="s">
        <v>306</v>
      </c>
      <c r="O557" s="645" t="str">
        <f>IF(②選手情報入力!$G$36="","",②選手情報入力!$G$36)</f>
        <v/>
      </c>
      <c r="P557" s="646"/>
      <c r="Q557" s="639"/>
      <c r="R557" s="640"/>
      <c r="S557" s="640"/>
      <c r="T557" s="641"/>
      <c r="U557" s="649"/>
      <c r="V557" s="650"/>
      <c r="W557" s="650"/>
      <c r="X557" s="651"/>
    </row>
    <row r="558" spans="1:25" ht="19.899999999999999" customHeight="1" thickBot="1">
      <c r="A558" s="306"/>
      <c r="B558" s="647"/>
      <c r="C558" s="648"/>
      <c r="D558" s="642"/>
      <c r="E558" s="643"/>
      <c r="F558" s="643"/>
      <c r="G558" s="644"/>
      <c r="H558" s="652"/>
      <c r="I558" s="653"/>
      <c r="J558" s="653"/>
      <c r="K558" s="654"/>
      <c r="L558" s="333"/>
      <c r="N558" s="306"/>
      <c r="O558" s="647"/>
      <c r="P558" s="648"/>
      <c r="Q558" s="642"/>
      <c r="R558" s="643"/>
      <c r="S558" s="643"/>
      <c r="T558" s="644"/>
      <c r="U558" s="652"/>
      <c r="V558" s="653"/>
      <c r="W558" s="653"/>
      <c r="X558" s="654"/>
    </row>
    <row r="559" spans="1:25" ht="14.25">
      <c r="A559" s="335" t="s">
        <v>6</v>
      </c>
      <c r="B559" s="336"/>
      <c r="C559" s="312" t="s">
        <v>294</v>
      </c>
      <c r="D559" s="658" t="str">
        <f>IF(②選手情報入力!$E$36="","",②選手情報入力!$E$36)</f>
        <v/>
      </c>
      <c r="E559" s="659"/>
      <c r="F559" s="659"/>
      <c r="G559" s="660"/>
      <c r="H559" s="652"/>
      <c r="I559" s="653"/>
      <c r="J559" s="653"/>
      <c r="K559" s="654"/>
      <c r="L559" s="333"/>
      <c r="N559" s="335" t="s">
        <v>6</v>
      </c>
      <c r="O559" s="336"/>
      <c r="P559" s="312" t="s">
        <v>294</v>
      </c>
      <c r="Q559" s="658" t="str">
        <f>IF(②選手情報入力!$E$36="","",②選手情報入力!$E$36)</f>
        <v/>
      </c>
      <c r="R559" s="659"/>
      <c r="S559" s="659"/>
      <c r="T559" s="660"/>
      <c r="U559" s="652"/>
      <c r="V559" s="653"/>
      <c r="W559" s="653"/>
      <c r="X559" s="654"/>
    </row>
    <row r="560" spans="1:25" ht="14.25" customHeight="1">
      <c r="A560" s="661" t="str">
        <f>IF(②選手情報入力!$C$36="","",②選手情報入力!$C$36)</f>
        <v/>
      </c>
      <c r="B560" s="662"/>
      <c r="C560" s="665" t="s">
        <v>311</v>
      </c>
      <c r="D560" s="667" t="str">
        <f>IF(②選手情報入力!$D$36="","",②選手情報入力!$D$36)</f>
        <v/>
      </c>
      <c r="E560" s="668"/>
      <c r="F560" s="668"/>
      <c r="G560" s="669"/>
      <c r="H560" s="652"/>
      <c r="I560" s="653"/>
      <c r="J560" s="653"/>
      <c r="K560" s="654"/>
      <c r="L560" s="333"/>
      <c r="N560" s="661" t="str">
        <f>IF(②選手情報入力!$C$36="","",②選手情報入力!$C$36)</f>
        <v/>
      </c>
      <c r="O560" s="662"/>
      <c r="P560" s="665" t="s">
        <v>311</v>
      </c>
      <c r="Q560" s="667" t="str">
        <f>IF(②選手情報入力!$D$36="","",②選手情報入力!$D$36)</f>
        <v/>
      </c>
      <c r="R560" s="668"/>
      <c r="S560" s="668"/>
      <c r="T560" s="669"/>
      <c r="U560" s="652"/>
      <c r="V560" s="653"/>
      <c r="W560" s="653"/>
      <c r="X560" s="654"/>
    </row>
    <row r="561" spans="1:25" ht="13.9" customHeight="1" thickBot="1">
      <c r="A561" s="663"/>
      <c r="B561" s="664"/>
      <c r="C561" s="666"/>
      <c r="D561" s="670"/>
      <c r="E561" s="671"/>
      <c r="F561" s="671"/>
      <c r="G561" s="672"/>
      <c r="H561" s="655"/>
      <c r="I561" s="656"/>
      <c r="J561" s="656"/>
      <c r="K561" s="657"/>
      <c r="L561" s="333"/>
      <c r="N561" s="663"/>
      <c r="O561" s="664"/>
      <c r="P561" s="666"/>
      <c r="Q561" s="670"/>
      <c r="R561" s="671"/>
      <c r="S561" s="671"/>
      <c r="T561" s="672"/>
      <c r="U561" s="655"/>
      <c r="V561" s="656"/>
      <c r="W561" s="656"/>
      <c r="X561" s="657"/>
    </row>
    <row r="562" spans="1:25" ht="20.45" customHeight="1" thickTop="1" thickBot="1">
      <c r="A562" s="601" t="s">
        <v>314</v>
      </c>
      <c r="B562" s="604" t="s">
        <v>315</v>
      </c>
      <c r="C562" s="605"/>
      <c r="D562" s="605"/>
      <c r="E562" s="606"/>
      <c r="F562" s="607" t="s">
        <v>316</v>
      </c>
      <c r="G562" s="608"/>
      <c r="H562" s="609" t="s">
        <v>333</v>
      </c>
      <c r="I562" s="610"/>
      <c r="J562" s="610"/>
      <c r="K562" s="611"/>
      <c r="L562" s="333"/>
      <c r="N562" s="601" t="s">
        <v>314</v>
      </c>
      <c r="O562" s="604" t="s">
        <v>315</v>
      </c>
      <c r="P562" s="605"/>
      <c r="Q562" s="605"/>
      <c r="R562" s="606"/>
      <c r="S562" s="607" t="s">
        <v>316</v>
      </c>
      <c r="T562" s="608"/>
      <c r="U562" s="609" t="s">
        <v>333</v>
      </c>
      <c r="V562" s="610"/>
      <c r="W562" s="610"/>
      <c r="X562" s="611"/>
    </row>
    <row r="563" spans="1:25" ht="13.15" customHeight="1">
      <c r="A563" s="602"/>
      <c r="B563" s="612"/>
      <c r="C563" s="613"/>
      <c r="D563" s="613"/>
      <c r="E563" s="614"/>
      <c r="F563" s="337" t="s">
        <v>318</v>
      </c>
      <c r="G563" s="312" t="s">
        <v>319</v>
      </c>
      <c r="H563" s="311"/>
      <c r="I563" s="312" t="s">
        <v>287</v>
      </c>
      <c r="J563" s="311"/>
      <c r="K563" s="338" t="s">
        <v>320</v>
      </c>
      <c r="L563" s="339"/>
      <c r="M563" s="340"/>
      <c r="N563" s="602"/>
      <c r="O563" s="612"/>
      <c r="P563" s="613"/>
      <c r="Q563" s="613"/>
      <c r="R563" s="614"/>
      <c r="S563" s="337" t="s">
        <v>318</v>
      </c>
      <c r="T563" s="312" t="s">
        <v>319</v>
      </c>
      <c r="U563" s="311"/>
      <c r="V563" s="312" t="s">
        <v>287</v>
      </c>
      <c r="W563" s="311"/>
      <c r="X563" s="338" t="s">
        <v>320</v>
      </c>
    </row>
    <row r="564" spans="1:25" ht="13.15" customHeight="1">
      <c r="A564" s="602"/>
      <c r="B564" s="615"/>
      <c r="C564" s="616"/>
      <c r="D564" s="616"/>
      <c r="E564" s="617"/>
      <c r="F564" s="621"/>
      <c r="G564" s="623"/>
      <c r="H564" s="624"/>
      <c r="I564" s="627" t="str">
        <f>IF(②選手情報入力!J36="","",②選手情報入力!J36)</f>
        <v/>
      </c>
      <c r="J564" s="628"/>
      <c r="K564" s="631"/>
      <c r="L564" s="333"/>
      <c r="N564" s="602"/>
      <c r="O564" s="615"/>
      <c r="P564" s="616"/>
      <c r="Q564" s="616"/>
      <c r="R564" s="617"/>
      <c r="S564" s="621"/>
      <c r="T564" s="623"/>
      <c r="U564" s="624"/>
      <c r="V564" s="627" t="str">
        <f>IF(②選手情報入力!M36="","",②選手情報入力!M36)</f>
        <v/>
      </c>
      <c r="W564" s="628"/>
      <c r="X564" s="631"/>
    </row>
    <row r="565" spans="1:25" ht="13.15" customHeight="1">
      <c r="A565" s="603"/>
      <c r="B565" s="618"/>
      <c r="C565" s="619"/>
      <c r="D565" s="619"/>
      <c r="E565" s="620"/>
      <c r="F565" s="622"/>
      <c r="G565" s="625"/>
      <c r="H565" s="626"/>
      <c r="I565" s="629"/>
      <c r="J565" s="630"/>
      <c r="K565" s="632"/>
      <c r="L565" s="333"/>
      <c r="N565" s="603"/>
      <c r="O565" s="618"/>
      <c r="P565" s="619"/>
      <c r="Q565" s="619"/>
      <c r="R565" s="620"/>
      <c r="S565" s="622"/>
      <c r="T565" s="625"/>
      <c r="U565" s="626"/>
      <c r="V565" s="629"/>
      <c r="W565" s="630"/>
      <c r="X565" s="632"/>
    </row>
    <row r="566" spans="1:25" ht="14.45" customHeight="1">
      <c r="A566" s="383" t="s">
        <v>321</v>
      </c>
      <c r="B566" s="585"/>
      <c r="C566" s="586"/>
      <c r="D566" s="586"/>
      <c r="E566" s="587"/>
      <c r="F566" s="591"/>
      <c r="G566" s="593"/>
      <c r="H566" s="594"/>
      <c r="I566" s="597" t="str">
        <f>IF(②選手情報入力!K36="","",②選手情報入力!K36)</f>
        <v/>
      </c>
      <c r="J566" s="598"/>
      <c r="K566" s="583"/>
      <c r="L566" s="333"/>
      <c r="N566" s="383" t="s">
        <v>321</v>
      </c>
      <c r="O566" s="585"/>
      <c r="P566" s="586"/>
      <c r="Q566" s="586"/>
      <c r="R566" s="587"/>
      <c r="S566" s="591"/>
      <c r="T566" s="593"/>
      <c r="U566" s="594"/>
      <c r="V566" s="597" t="str">
        <f>IF(②選手情報入力!N36="","",②選手情報入力!N36)</f>
        <v/>
      </c>
      <c r="W566" s="598"/>
      <c r="X566" s="583"/>
    </row>
    <row r="567" spans="1:25" ht="15" customHeight="1" thickBot="1">
      <c r="A567" s="384" t="s">
        <v>322</v>
      </c>
      <c r="B567" s="588"/>
      <c r="C567" s="589"/>
      <c r="D567" s="589"/>
      <c r="E567" s="590"/>
      <c r="F567" s="592"/>
      <c r="G567" s="595"/>
      <c r="H567" s="596"/>
      <c r="I567" s="599"/>
      <c r="J567" s="600"/>
      <c r="K567" s="584"/>
      <c r="L567" s="333"/>
      <c r="N567" s="384" t="s">
        <v>322</v>
      </c>
      <c r="O567" s="588"/>
      <c r="P567" s="589"/>
      <c r="Q567" s="589"/>
      <c r="R567" s="590"/>
      <c r="S567" s="592"/>
      <c r="T567" s="595"/>
      <c r="U567" s="596"/>
      <c r="V567" s="599"/>
      <c r="W567" s="600"/>
      <c r="X567" s="584"/>
    </row>
    <row r="568" spans="1:25" ht="15" thickBot="1">
      <c r="A568" s="341" t="s">
        <v>323</v>
      </c>
      <c r="B568" s="342" t="s">
        <v>324</v>
      </c>
      <c r="C568" s="343"/>
      <c r="D568" s="343"/>
      <c r="E568" s="343"/>
      <c r="F568" s="343"/>
      <c r="G568" s="343"/>
      <c r="H568" s="343"/>
      <c r="I568" s="343"/>
      <c r="J568" s="343"/>
      <c r="K568" s="344"/>
      <c r="L568" s="333"/>
      <c r="N568" s="341" t="s">
        <v>323</v>
      </c>
      <c r="O568" s="342" t="s">
        <v>324</v>
      </c>
      <c r="P568" s="343"/>
      <c r="Q568" s="343"/>
      <c r="R568" s="343"/>
      <c r="S568" s="343"/>
      <c r="T568" s="343"/>
      <c r="U568" s="343"/>
      <c r="V568" s="343"/>
      <c r="W568" s="343"/>
      <c r="X568" s="344"/>
    </row>
    <row r="569" spans="1:25">
      <c r="A569" s="345"/>
      <c r="B569" s="322"/>
      <c r="C569" s="322"/>
      <c r="D569" s="322"/>
      <c r="E569" s="322"/>
      <c r="F569" s="322"/>
      <c r="G569" s="322"/>
      <c r="H569" s="322"/>
      <c r="I569" s="322"/>
      <c r="J569" s="322"/>
      <c r="K569" s="323"/>
      <c r="L569" s="333"/>
      <c r="N569" s="345"/>
      <c r="O569" s="322"/>
      <c r="P569" s="322"/>
      <c r="Q569" s="322"/>
      <c r="R569" s="322"/>
      <c r="S569" s="322"/>
      <c r="T569" s="322"/>
      <c r="U569" s="322"/>
      <c r="V569" s="322"/>
      <c r="W569" s="322"/>
      <c r="X569" s="323"/>
    </row>
    <row r="570" spans="1:25" ht="14.25">
      <c r="A570" s="346" t="s">
        <v>296</v>
      </c>
      <c r="B570" s="322"/>
      <c r="C570" s="322"/>
      <c r="D570" s="322"/>
      <c r="E570" s="322"/>
      <c r="F570" s="322"/>
      <c r="G570" s="322"/>
      <c r="H570" s="322"/>
      <c r="I570" s="321"/>
      <c r="J570" s="324"/>
      <c r="K570" s="325" t="s">
        <v>325</v>
      </c>
      <c r="L570" s="347"/>
      <c r="M570" s="348"/>
      <c r="N570" s="346" t="s">
        <v>296</v>
      </c>
      <c r="O570" s="322"/>
      <c r="P570" s="322"/>
      <c r="Q570" s="322"/>
      <c r="R570" s="322"/>
      <c r="S570" s="322"/>
      <c r="T570" s="322"/>
      <c r="U570" s="322"/>
      <c r="V570" s="321"/>
      <c r="W570" s="324"/>
      <c r="X570" s="325" t="s">
        <v>325</v>
      </c>
    </row>
    <row r="571" spans="1:25" ht="14.25">
      <c r="A571" s="346" t="s">
        <v>297</v>
      </c>
      <c r="B571" s="322"/>
      <c r="C571" s="322"/>
      <c r="D571" s="322"/>
      <c r="E571" s="322"/>
      <c r="F571" s="322"/>
      <c r="G571" s="322"/>
      <c r="H571" s="322"/>
      <c r="I571" s="321"/>
      <c r="J571" s="324"/>
      <c r="K571" s="326" t="s">
        <v>326</v>
      </c>
      <c r="L571" s="347"/>
      <c r="M571" s="348"/>
      <c r="N571" s="346" t="s">
        <v>297</v>
      </c>
      <c r="O571" s="322"/>
      <c r="P571" s="322"/>
      <c r="Q571" s="322"/>
      <c r="R571" s="322"/>
      <c r="S571" s="322"/>
      <c r="T571" s="322"/>
      <c r="U571" s="322"/>
      <c r="V571" s="321"/>
      <c r="W571" s="324"/>
      <c r="X571" s="326" t="s">
        <v>326</v>
      </c>
    </row>
    <row r="572" spans="1:25" ht="14.25">
      <c r="A572" s="346" t="s">
        <v>298</v>
      </c>
      <c r="B572" s="322"/>
      <c r="C572" s="322"/>
      <c r="D572" s="322"/>
      <c r="E572" s="322"/>
      <c r="F572" s="322"/>
      <c r="G572" s="322"/>
      <c r="H572" s="322"/>
      <c r="I572" s="321"/>
      <c r="J572" s="324"/>
      <c r="K572" s="327" t="s">
        <v>327</v>
      </c>
      <c r="L572" s="347"/>
      <c r="M572" s="348"/>
      <c r="N572" s="346" t="s">
        <v>298</v>
      </c>
      <c r="O572" s="322"/>
      <c r="P572" s="322"/>
      <c r="Q572" s="322"/>
      <c r="R572" s="322"/>
      <c r="S572" s="322"/>
      <c r="T572" s="322"/>
      <c r="U572" s="322"/>
      <c r="V572" s="321"/>
      <c r="W572" s="324"/>
      <c r="X572" s="327" t="s">
        <v>327</v>
      </c>
    </row>
    <row r="573" spans="1:25" ht="43.5" customHeight="1">
      <c r="A573" s="349"/>
      <c r="B573" s="350"/>
      <c r="C573" s="350"/>
      <c r="D573" s="350"/>
      <c r="E573" s="350"/>
      <c r="F573" s="350"/>
      <c r="G573" s="350"/>
      <c r="H573" s="350"/>
      <c r="I573" s="350"/>
      <c r="J573" s="351"/>
      <c r="K573" s="352"/>
      <c r="L573" s="347"/>
      <c r="M573" s="353"/>
      <c r="N573" s="349"/>
      <c r="O573" s="350"/>
      <c r="P573" s="350"/>
      <c r="Q573" s="350"/>
      <c r="R573" s="350"/>
      <c r="S573" s="350"/>
      <c r="T573" s="350"/>
      <c r="U573" s="350"/>
      <c r="V573" s="350"/>
      <c r="W573" s="351"/>
      <c r="X573" s="352"/>
    </row>
    <row r="574" spans="1:25" ht="51" customHeight="1">
      <c r="A574" s="354"/>
      <c r="B574" s="355"/>
      <c r="C574" s="355"/>
      <c r="D574" s="355"/>
      <c r="E574" s="355"/>
      <c r="F574" s="355"/>
      <c r="G574" s="355"/>
      <c r="H574" s="355"/>
      <c r="I574" s="355"/>
      <c r="J574" s="356"/>
      <c r="K574" s="357"/>
      <c r="L574" s="358"/>
      <c r="M574" s="359"/>
      <c r="N574" s="354"/>
      <c r="O574" s="355"/>
      <c r="P574" s="355"/>
      <c r="Q574" s="355"/>
      <c r="R574" s="355"/>
      <c r="S574" s="355"/>
      <c r="T574" s="355"/>
      <c r="U574" s="355"/>
      <c r="V574" s="355"/>
      <c r="W574" s="356"/>
      <c r="X574" s="357"/>
      <c r="Y574" s="360"/>
    </row>
    <row r="575" spans="1:25" ht="26.25">
      <c r="A575" s="633" t="s">
        <v>364</v>
      </c>
      <c r="B575" s="633"/>
      <c r="C575" s="633"/>
      <c r="D575" s="633"/>
      <c r="E575" s="633"/>
      <c r="F575" s="633"/>
      <c r="G575" s="633"/>
      <c r="H575" s="633"/>
      <c r="I575" s="633"/>
      <c r="J575" s="633"/>
      <c r="K575" s="633"/>
      <c r="L575" s="333">
        <v>13</v>
      </c>
      <c r="N575" s="633" t="s">
        <v>364</v>
      </c>
      <c r="O575" s="633"/>
      <c r="P575" s="633"/>
      <c r="Q575" s="633"/>
      <c r="R575" s="633"/>
      <c r="S575" s="633"/>
      <c r="T575" s="633"/>
      <c r="U575" s="633"/>
      <c r="V575" s="633"/>
      <c r="W575" s="633"/>
      <c r="X575" s="633"/>
      <c r="Y575" s="293">
        <v>14</v>
      </c>
    </row>
    <row r="576" spans="1:25" ht="14.25" thickBot="1">
      <c r="A576" s="295"/>
      <c r="C576" s="296"/>
      <c r="D576" s="296" t="s">
        <v>332</v>
      </c>
      <c r="J576" s="334" t="s">
        <v>273</v>
      </c>
      <c r="L576" s="333"/>
      <c r="N576" s="295"/>
      <c r="P576" s="296"/>
      <c r="Q576" s="296" t="s">
        <v>332</v>
      </c>
      <c r="W576" s="334" t="s">
        <v>273</v>
      </c>
    </row>
    <row r="577" spans="1:24" ht="19.899999999999999" customHeight="1" thickBot="1">
      <c r="A577" s="298"/>
      <c r="B577" s="634" t="s">
        <v>303</v>
      </c>
      <c r="C577" s="635"/>
      <c r="D577" s="636" t="str">
        <f>IF(②選手情報入力!I37="","",②選手情報入力!I37)</f>
        <v/>
      </c>
      <c r="E577" s="637"/>
      <c r="F577" s="637"/>
      <c r="G577" s="638"/>
      <c r="H577" s="362" t="s">
        <v>304</v>
      </c>
      <c r="I577" s="363"/>
      <c r="J577" s="364"/>
      <c r="K577" s="365"/>
      <c r="L577" s="333"/>
      <c r="N577" s="298"/>
      <c r="O577" s="634" t="s">
        <v>303</v>
      </c>
      <c r="P577" s="635"/>
      <c r="Q577" s="636" t="str">
        <f>IF(②選手情報入力!L37="","",②選手情報入力!L37)</f>
        <v/>
      </c>
      <c r="R577" s="637"/>
      <c r="S577" s="637"/>
      <c r="T577" s="638"/>
      <c r="U577" s="362" t="s">
        <v>304</v>
      </c>
      <c r="V577" s="363"/>
      <c r="W577" s="364"/>
      <c r="X577" s="365"/>
    </row>
    <row r="578" spans="1:24" ht="21" customHeight="1">
      <c r="A578" s="303" t="s">
        <v>306</v>
      </c>
      <c r="B578" s="645" t="str">
        <f>IF(②選手情報入力!$G$37="","",②選手情報入力!$G$37)</f>
        <v/>
      </c>
      <c r="C578" s="646"/>
      <c r="D578" s="639"/>
      <c r="E578" s="640"/>
      <c r="F578" s="640"/>
      <c r="G578" s="641"/>
      <c r="H578" s="649"/>
      <c r="I578" s="650"/>
      <c r="J578" s="650"/>
      <c r="K578" s="651"/>
      <c r="L578" s="333"/>
      <c r="N578" s="303" t="s">
        <v>306</v>
      </c>
      <c r="O578" s="645" t="str">
        <f>IF(②選手情報入力!$G$37="","",②選手情報入力!$G$37)</f>
        <v/>
      </c>
      <c r="P578" s="646"/>
      <c r="Q578" s="639"/>
      <c r="R578" s="640"/>
      <c r="S578" s="640"/>
      <c r="T578" s="641"/>
      <c r="U578" s="649"/>
      <c r="V578" s="650"/>
      <c r="W578" s="650"/>
      <c r="X578" s="651"/>
    </row>
    <row r="579" spans="1:24" ht="19.899999999999999" customHeight="1" thickBot="1">
      <c r="A579" s="306"/>
      <c r="B579" s="647"/>
      <c r="C579" s="648"/>
      <c r="D579" s="642"/>
      <c r="E579" s="643"/>
      <c r="F579" s="643"/>
      <c r="G579" s="644"/>
      <c r="H579" s="652"/>
      <c r="I579" s="653"/>
      <c r="J579" s="653"/>
      <c r="K579" s="654"/>
      <c r="L579" s="333"/>
      <c r="N579" s="306"/>
      <c r="O579" s="647"/>
      <c r="P579" s="648"/>
      <c r="Q579" s="642"/>
      <c r="R579" s="643"/>
      <c r="S579" s="643"/>
      <c r="T579" s="644"/>
      <c r="U579" s="652"/>
      <c r="V579" s="653"/>
      <c r="W579" s="653"/>
      <c r="X579" s="654"/>
    </row>
    <row r="580" spans="1:24" ht="14.25">
      <c r="A580" s="335" t="s">
        <v>6</v>
      </c>
      <c r="B580" s="336"/>
      <c r="C580" s="312" t="s">
        <v>294</v>
      </c>
      <c r="D580" s="658" t="str">
        <f>IF(②選手情報入力!$E$37="","",②選手情報入力!$E$37)</f>
        <v/>
      </c>
      <c r="E580" s="659"/>
      <c r="F580" s="659"/>
      <c r="G580" s="660"/>
      <c r="H580" s="652"/>
      <c r="I580" s="653"/>
      <c r="J580" s="653"/>
      <c r="K580" s="654"/>
      <c r="L580" s="333"/>
      <c r="N580" s="335" t="s">
        <v>6</v>
      </c>
      <c r="O580" s="336"/>
      <c r="P580" s="312" t="s">
        <v>294</v>
      </c>
      <c r="Q580" s="658" t="str">
        <f>IF(②選手情報入力!$E$37="","",②選手情報入力!$E$37)</f>
        <v/>
      </c>
      <c r="R580" s="659"/>
      <c r="S580" s="659"/>
      <c r="T580" s="660"/>
      <c r="U580" s="652"/>
      <c r="V580" s="653"/>
      <c r="W580" s="653"/>
      <c r="X580" s="654"/>
    </row>
    <row r="581" spans="1:24" ht="14.25" customHeight="1">
      <c r="A581" s="661" t="str">
        <f>IF(②選手情報入力!$C$37="","",②選手情報入力!$C$37)</f>
        <v/>
      </c>
      <c r="B581" s="662"/>
      <c r="C581" s="665" t="s">
        <v>311</v>
      </c>
      <c r="D581" s="667" t="str">
        <f>IF(②選手情報入力!$D$37="","",②選手情報入力!$D$37)</f>
        <v/>
      </c>
      <c r="E581" s="668"/>
      <c r="F581" s="668"/>
      <c r="G581" s="669"/>
      <c r="H581" s="652"/>
      <c r="I581" s="653"/>
      <c r="J581" s="653"/>
      <c r="K581" s="654"/>
      <c r="L581" s="333"/>
      <c r="N581" s="661" t="str">
        <f>IF(②選手情報入力!$C$37="","",②選手情報入力!$C$37)</f>
        <v/>
      </c>
      <c r="O581" s="662"/>
      <c r="P581" s="665" t="s">
        <v>311</v>
      </c>
      <c r="Q581" s="667" t="str">
        <f>IF(②選手情報入力!$D$37="","",②選手情報入力!$D$37)</f>
        <v/>
      </c>
      <c r="R581" s="668"/>
      <c r="S581" s="668"/>
      <c r="T581" s="669"/>
      <c r="U581" s="652"/>
      <c r="V581" s="653"/>
      <c r="W581" s="653"/>
      <c r="X581" s="654"/>
    </row>
    <row r="582" spans="1:24" ht="13.9" customHeight="1" thickBot="1">
      <c r="A582" s="663"/>
      <c r="B582" s="664"/>
      <c r="C582" s="666"/>
      <c r="D582" s="670"/>
      <c r="E582" s="671"/>
      <c r="F582" s="671"/>
      <c r="G582" s="672"/>
      <c r="H582" s="655"/>
      <c r="I582" s="656"/>
      <c r="J582" s="656"/>
      <c r="K582" s="657"/>
      <c r="L582" s="333"/>
      <c r="N582" s="663"/>
      <c r="O582" s="664"/>
      <c r="P582" s="666"/>
      <c r="Q582" s="670"/>
      <c r="R582" s="671"/>
      <c r="S582" s="671"/>
      <c r="T582" s="672"/>
      <c r="U582" s="655"/>
      <c r="V582" s="656"/>
      <c r="W582" s="656"/>
      <c r="X582" s="657"/>
    </row>
    <row r="583" spans="1:24" ht="20.45" customHeight="1" thickTop="1" thickBot="1">
      <c r="A583" s="601" t="s">
        <v>314</v>
      </c>
      <c r="B583" s="604" t="s">
        <v>315</v>
      </c>
      <c r="C583" s="605"/>
      <c r="D583" s="605"/>
      <c r="E583" s="606"/>
      <c r="F583" s="607" t="s">
        <v>316</v>
      </c>
      <c r="G583" s="608"/>
      <c r="H583" s="609" t="s">
        <v>333</v>
      </c>
      <c r="I583" s="610"/>
      <c r="J583" s="610"/>
      <c r="K583" s="611"/>
      <c r="L583" s="333"/>
      <c r="N583" s="601" t="s">
        <v>314</v>
      </c>
      <c r="O583" s="604" t="s">
        <v>315</v>
      </c>
      <c r="P583" s="605"/>
      <c r="Q583" s="605"/>
      <c r="R583" s="606"/>
      <c r="S583" s="607" t="s">
        <v>316</v>
      </c>
      <c r="T583" s="608"/>
      <c r="U583" s="609" t="s">
        <v>333</v>
      </c>
      <c r="V583" s="610"/>
      <c r="W583" s="610"/>
      <c r="X583" s="611"/>
    </row>
    <row r="584" spans="1:24" ht="13.15" customHeight="1">
      <c r="A584" s="602"/>
      <c r="B584" s="612"/>
      <c r="C584" s="613"/>
      <c r="D584" s="613"/>
      <c r="E584" s="614"/>
      <c r="F584" s="337" t="s">
        <v>318</v>
      </c>
      <c r="G584" s="312" t="s">
        <v>319</v>
      </c>
      <c r="H584" s="311"/>
      <c r="I584" s="312" t="s">
        <v>287</v>
      </c>
      <c r="J584" s="311"/>
      <c r="K584" s="338" t="s">
        <v>320</v>
      </c>
      <c r="L584" s="339"/>
      <c r="M584" s="340"/>
      <c r="N584" s="602"/>
      <c r="O584" s="612"/>
      <c r="P584" s="613"/>
      <c r="Q584" s="613"/>
      <c r="R584" s="614"/>
      <c r="S584" s="337" t="s">
        <v>318</v>
      </c>
      <c r="T584" s="312" t="s">
        <v>319</v>
      </c>
      <c r="U584" s="311"/>
      <c r="V584" s="312" t="s">
        <v>287</v>
      </c>
      <c r="W584" s="311"/>
      <c r="X584" s="338" t="s">
        <v>320</v>
      </c>
    </row>
    <row r="585" spans="1:24" ht="13.15" customHeight="1">
      <c r="A585" s="602"/>
      <c r="B585" s="615"/>
      <c r="C585" s="616"/>
      <c r="D585" s="616"/>
      <c r="E585" s="617"/>
      <c r="F585" s="621"/>
      <c r="G585" s="623"/>
      <c r="H585" s="624"/>
      <c r="I585" s="627" t="str">
        <f>IF(②選手情報入力!J37="","",②選手情報入力!J37)</f>
        <v/>
      </c>
      <c r="J585" s="628"/>
      <c r="K585" s="631"/>
      <c r="L585" s="333"/>
      <c r="N585" s="602"/>
      <c r="O585" s="615"/>
      <c r="P585" s="616"/>
      <c r="Q585" s="616"/>
      <c r="R585" s="617"/>
      <c r="S585" s="621"/>
      <c r="T585" s="623"/>
      <c r="U585" s="624"/>
      <c r="V585" s="627" t="str">
        <f>IF(②選手情報入力!M37="","",②選手情報入力!M37)</f>
        <v/>
      </c>
      <c r="W585" s="628"/>
      <c r="X585" s="631"/>
    </row>
    <row r="586" spans="1:24" ht="13.15" customHeight="1">
      <c r="A586" s="603"/>
      <c r="B586" s="618"/>
      <c r="C586" s="619"/>
      <c r="D586" s="619"/>
      <c r="E586" s="620"/>
      <c r="F586" s="622"/>
      <c r="G586" s="625"/>
      <c r="H586" s="626"/>
      <c r="I586" s="629"/>
      <c r="J586" s="630"/>
      <c r="K586" s="632"/>
      <c r="L586" s="333"/>
      <c r="N586" s="603"/>
      <c r="O586" s="618"/>
      <c r="P586" s="619"/>
      <c r="Q586" s="619"/>
      <c r="R586" s="620"/>
      <c r="S586" s="622"/>
      <c r="T586" s="625"/>
      <c r="U586" s="626"/>
      <c r="V586" s="629"/>
      <c r="W586" s="630"/>
      <c r="X586" s="632"/>
    </row>
    <row r="587" spans="1:24" ht="14.45" customHeight="1">
      <c r="A587" s="383" t="s">
        <v>321</v>
      </c>
      <c r="B587" s="585"/>
      <c r="C587" s="586"/>
      <c r="D587" s="586"/>
      <c r="E587" s="587"/>
      <c r="F587" s="591"/>
      <c r="G587" s="593"/>
      <c r="H587" s="594"/>
      <c r="I587" s="597" t="str">
        <f>IF(②選手情報入力!K37="","",②選手情報入力!K37)</f>
        <v/>
      </c>
      <c r="J587" s="598"/>
      <c r="K587" s="583"/>
      <c r="L587" s="333"/>
      <c r="N587" s="383" t="s">
        <v>321</v>
      </c>
      <c r="O587" s="585"/>
      <c r="P587" s="586"/>
      <c r="Q587" s="586"/>
      <c r="R587" s="587"/>
      <c r="S587" s="591"/>
      <c r="T587" s="593"/>
      <c r="U587" s="594"/>
      <c r="V587" s="597" t="str">
        <f>IF(②選手情報入力!N37="","",②選手情報入力!N37)</f>
        <v/>
      </c>
      <c r="W587" s="598"/>
      <c r="X587" s="583"/>
    </row>
    <row r="588" spans="1:24" ht="15" customHeight="1" thickBot="1">
      <c r="A588" s="384" t="s">
        <v>322</v>
      </c>
      <c r="B588" s="588"/>
      <c r="C588" s="589"/>
      <c r="D588" s="589"/>
      <c r="E588" s="590"/>
      <c r="F588" s="592"/>
      <c r="G588" s="595"/>
      <c r="H588" s="596"/>
      <c r="I588" s="599"/>
      <c r="J588" s="600"/>
      <c r="K588" s="584"/>
      <c r="L588" s="333"/>
      <c r="N588" s="384" t="s">
        <v>322</v>
      </c>
      <c r="O588" s="588"/>
      <c r="P588" s="589"/>
      <c r="Q588" s="589"/>
      <c r="R588" s="590"/>
      <c r="S588" s="592"/>
      <c r="T588" s="595"/>
      <c r="U588" s="596"/>
      <c r="V588" s="599"/>
      <c r="W588" s="600"/>
      <c r="X588" s="584"/>
    </row>
    <row r="589" spans="1:24" ht="15" thickBot="1">
      <c r="A589" s="341" t="s">
        <v>323</v>
      </c>
      <c r="B589" s="342" t="s">
        <v>324</v>
      </c>
      <c r="C589" s="343"/>
      <c r="D589" s="343"/>
      <c r="E589" s="343"/>
      <c r="F589" s="343"/>
      <c r="G589" s="343"/>
      <c r="H589" s="343"/>
      <c r="I589" s="343"/>
      <c r="J589" s="343"/>
      <c r="K589" s="344"/>
      <c r="L589" s="333"/>
      <c r="N589" s="341" t="s">
        <v>323</v>
      </c>
      <c r="O589" s="342" t="s">
        <v>324</v>
      </c>
      <c r="P589" s="343"/>
      <c r="Q589" s="343"/>
      <c r="R589" s="343"/>
      <c r="S589" s="343"/>
      <c r="T589" s="343"/>
      <c r="U589" s="343"/>
      <c r="V589" s="343"/>
      <c r="W589" s="343"/>
      <c r="X589" s="344"/>
    </row>
    <row r="590" spans="1:24">
      <c r="A590" s="345"/>
      <c r="B590" s="322"/>
      <c r="C590" s="322"/>
      <c r="D590" s="322"/>
      <c r="E590" s="322"/>
      <c r="F590" s="322"/>
      <c r="G590" s="322"/>
      <c r="H590" s="322"/>
      <c r="I590" s="322"/>
      <c r="J590" s="322"/>
      <c r="K590" s="323"/>
      <c r="L590" s="333"/>
      <c r="N590" s="345"/>
      <c r="O590" s="322"/>
      <c r="P590" s="322"/>
      <c r="Q590" s="322"/>
      <c r="R590" s="322"/>
      <c r="S590" s="322"/>
      <c r="T590" s="322"/>
      <c r="U590" s="322"/>
      <c r="V590" s="322"/>
      <c r="W590" s="322"/>
      <c r="X590" s="323"/>
    </row>
    <row r="591" spans="1:24" ht="14.25">
      <c r="A591" s="346" t="s">
        <v>296</v>
      </c>
      <c r="B591" s="322"/>
      <c r="C591" s="322"/>
      <c r="D591" s="322"/>
      <c r="E591" s="322"/>
      <c r="F591" s="322"/>
      <c r="G591" s="322"/>
      <c r="H591" s="322"/>
      <c r="I591" s="321"/>
      <c r="J591" s="324"/>
      <c r="K591" s="325" t="s">
        <v>325</v>
      </c>
      <c r="L591" s="347"/>
      <c r="M591" s="348"/>
      <c r="N591" s="346" t="s">
        <v>296</v>
      </c>
      <c r="O591" s="322"/>
      <c r="P591" s="322"/>
      <c r="Q591" s="322"/>
      <c r="R591" s="322"/>
      <c r="S591" s="322"/>
      <c r="T591" s="322"/>
      <c r="U591" s="322"/>
      <c r="V591" s="321"/>
      <c r="W591" s="324"/>
      <c r="X591" s="325" t="s">
        <v>325</v>
      </c>
    </row>
    <row r="592" spans="1:24" ht="14.25">
      <c r="A592" s="346" t="s">
        <v>297</v>
      </c>
      <c r="B592" s="322"/>
      <c r="C592" s="322"/>
      <c r="D592" s="322"/>
      <c r="E592" s="322"/>
      <c r="F592" s="322"/>
      <c r="G592" s="322"/>
      <c r="H592" s="322"/>
      <c r="I592" s="321"/>
      <c r="J592" s="324"/>
      <c r="K592" s="326" t="s">
        <v>326</v>
      </c>
      <c r="L592" s="347"/>
      <c r="M592" s="348"/>
      <c r="N592" s="346" t="s">
        <v>297</v>
      </c>
      <c r="O592" s="322"/>
      <c r="P592" s="322"/>
      <c r="Q592" s="322"/>
      <c r="R592" s="322"/>
      <c r="S592" s="322"/>
      <c r="T592" s="322"/>
      <c r="U592" s="322"/>
      <c r="V592" s="321"/>
      <c r="W592" s="324"/>
      <c r="X592" s="326" t="s">
        <v>326</v>
      </c>
    </row>
    <row r="593" spans="1:25" ht="14.25">
      <c r="A593" s="346" t="s">
        <v>298</v>
      </c>
      <c r="B593" s="322"/>
      <c r="C593" s="322"/>
      <c r="D593" s="322"/>
      <c r="E593" s="322"/>
      <c r="F593" s="322"/>
      <c r="G593" s="322"/>
      <c r="H593" s="322"/>
      <c r="I593" s="321"/>
      <c r="J593" s="324"/>
      <c r="K593" s="327" t="s">
        <v>327</v>
      </c>
      <c r="L593" s="347"/>
      <c r="M593" s="348"/>
      <c r="N593" s="346" t="s">
        <v>298</v>
      </c>
      <c r="O593" s="322"/>
      <c r="P593" s="322"/>
      <c r="Q593" s="322"/>
      <c r="R593" s="322"/>
      <c r="S593" s="322"/>
      <c r="T593" s="322"/>
      <c r="U593" s="322"/>
      <c r="V593" s="321"/>
      <c r="W593" s="324"/>
      <c r="X593" s="327" t="s">
        <v>327</v>
      </c>
    </row>
    <row r="594" spans="1:25" ht="48" customHeight="1">
      <c r="A594" s="349"/>
      <c r="B594" s="350"/>
      <c r="C594" s="350"/>
      <c r="D594" s="350"/>
      <c r="E594" s="350"/>
      <c r="F594" s="350"/>
      <c r="G594" s="350"/>
      <c r="H594" s="350"/>
      <c r="I594" s="350"/>
      <c r="J594" s="351"/>
      <c r="K594" s="352"/>
      <c r="L594" s="347"/>
      <c r="M594" s="353"/>
      <c r="N594" s="349"/>
      <c r="O594" s="350"/>
      <c r="P594" s="350"/>
      <c r="Q594" s="350"/>
      <c r="R594" s="350"/>
      <c r="S594" s="350"/>
      <c r="T594" s="350"/>
      <c r="U594" s="350"/>
      <c r="V594" s="350"/>
      <c r="W594" s="351"/>
      <c r="X594" s="352"/>
    </row>
    <row r="595" spans="1:25" ht="48" customHeight="1">
      <c r="A595" s="354"/>
      <c r="B595" s="355"/>
      <c r="C595" s="355"/>
      <c r="D595" s="355"/>
      <c r="E595" s="355"/>
      <c r="F595" s="355"/>
      <c r="G595" s="355"/>
      <c r="H595" s="355"/>
      <c r="I595" s="355"/>
      <c r="J595" s="356"/>
      <c r="K595" s="357"/>
      <c r="L595" s="358"/>
      <c r="M595" s="361"/>
      <c r="N595" s="354"/>
      <c r="O595" s="355"/>
      <c r="P595" s="355"/>
      <c r="Q595" s="355"/>
      <c r="R595" s="355"/>
      <c r="S595" s="355"/>
      <c r="T595" s="355"/>
      <c r="U595" s="355"/>
      <c r="V595" s="355"/>
      <c r="W595" s="356"/>
      <c r="X595" s="357"/>
      <c r="Y595" s="358"/>
    </row>
    <row r="596" spans="1:25" ht="26.25">
      <c r="A596" s="633" t="s">
        <v>366</v>
      </c>
      <c r="B596" s="633"/>
      <c r="C596" s="633"/>
      <c r="D596" s="633"/>
      <c r="E596" s="633"/>
      <c r="F596" s="633"/>
      <c r="G596" s="633"/>
      <c r="H596" s="633"/>
      <c r="I596" s="633"/>
      <c r="J596" s="633"/>
      <c r="K596" s="633"/>
      <c r="L596" s="333">
        <v>15</v>
      </c>
      <c r="N596" s="633" t="s">
        <v>364</v>
      </c>
      <c r="O596" s="633"/>
      <c r="P596" s="633"/>
      <c r="Q596" s="633"/>
      <c r="R596" s="633"/>
      <c r="S596" s="633"/>
      <c r="T596" s="633"/>
      <c r="U596" s="633"/>
      <c r="V596" s="633"/>
      <c r="W596" s="633"/>
      <c r="X596" s="633"/>
      <c r="Y596" s="333">
        <v>16</v>
      </c>
    </row>
    <row r="597" spans="1:25" ht="14.25" thickBot="1">
      <c r="A597" s="295"/>
      <c r="C597" s="296"/>
      <c r="D597" s="296" t="s">
        <v>332</v>
      </c>
      <c r="J597" s="334" t="s">
        <v>273</v>
      </c>
      <c r="L597" s="333"/>
      <c r="N597" s="295"/>
      <c r="P597" s="296"/>
      <c r="Q597" s="296" t="s">
        <v>332</v>
      </c>
      <c r="W597" s="334" t="s">
        <v>273</v>
      </c>
      <c r="Y597" s="333"/>
    </row>
    <row r="598" spans="1:25" ht="19.899999999999999" customHeight="1" thickBot="1">
      <c r="A598" s="298"/>
      <c r="B598" s="634" t="s">
        <v>303</v>
      </c>
      <c r="C598" s="635"/>
      <c r="D598" s="636" t="str">
        <f>IF(②選手情報入力!I38="","",②選手情報入力!I38)</f>
        <v/>
      </c>
      <c r="E598" s="637"/>
      <c r="F598" s="637"/>
      <c r="G598" s="638"/>
      <c r="H598" s="362" t="s">
        <v>304</v>
      </c>
      <c r="I598" s="363"/>
      <c r="J598" s="364"/>
      <c r="K598" s="365"/>
      <c r="L598" s="333"/>
      <c r="N598" s="298"/>
      <c r="O598" s="634" t="s">
        <v>303</v>
      </c>
      <c r="P598" s="635"/>
      <c r="Q598" s="636" t="str">
        <f>IF(②選手情報入力!L38="","",②選手情報入力!L38)</f>
        <v/>
      </c>
      <c r="R598" s="637"/>
      <c r="S598" s="637"/>
      <c r="T598" s="638"/>
      <c r="U598" s="362" t="s">
        <v>304</v>
      </c>
      <c r="V598" s="363"/>
      <c r="W598" s="364"/>
      <c r="X598" s="365"/>
      <c r="Y598" s="333"/>
    </row>
    <row r="599" spans="1:25" ht="21" customHeight="1">
      <c r="A599" s="303" t="s">
        <v>306</v>
      </c>
      <c r="B599" s="645" t="str">
        <f>IF(②選手情報入力!$G$38="","",②選手情報入力!$G$38)</f>
        <v/>
      </c>
      <c r="C599" s="646"/>
      <c r="D599" s="639"/>
      <c r="E599" s="640"/>
      <c r="F599" s="640"/>
      <c r="G599" s="641"/>
      <c r="H599" s="649"/>
      <c r="I599" s="650"/>
      <c r="J599" s="650"/>
      <c r="K599" s="651"/>
      <c r="L599" s="333"/>
      <c r="N599" s="303" t="s">
        <v>306</v>
      </c>
      <c r="O599" s="645" t="str">
        <f>IF(②選手情報入力!$G$38="","",②選手情報入力!$G$38)</f>
        <v/>
      </c>
      <c r="P599" s="646"/>
      <c r="Q599" s="639"/>
      <c r="R599" s="640"/>
      <c r="S599" s="640"/>
      <c r="T599" s="641"/>
      <c r="U599" s="649"/>
      <c r="V599" s="650"/>
      <c r="W599" s="650"/>
      <c r="X599" s="651"/>
      <c r="Y599" s="333"/>
    </row>
    <row r="600" spans="1:25" ht="19.899999999999999" customHeight="1" thickBot="1">
      <c r="A600" s="306"/>
      <c r="B600" s="647"/>
      <c r="C600" s="648"/>
      <c r="D600" s="642"/>
      <c r="E600" s="643"/>
      <c r="F600" s="643"/>
      <c r="G600" s="644"/>
      <c r="H600" s="652"/>
      <c r="I600" s="653"/>
      <c r="J600" s="653"/>
      <c r="K600" s="654"/>
      <c r="L600" s="333"/>
      <c r="N600" s="306"/>
      <c r="O600" s="647"/>
      <c r="P600" s="648"/>
      <c r="Q600" s="642"/>
      <c r="R600" s="643"/>
      <c r="S600" s="643"/>
      <c r="T600" s="644"/>
      <c r="U600" s="652"/>
      <c r="V600" s="653"/>
      <c r="W600" s="653"/>
      <c r="X600" s="654"/>
      <c r="Y600" s="333"/>
    </row>
    <row r="601" spans="1:25" ht="14.25">
      <c r="A601" s="335" t="s">
        <v>6</v>
      </c>
      <c r="B601" s="336"/>
      <c r="C601" s="312" t="s">
        <v>294</v>
      </c>
      <c r="D601" s="658" t="str">
        <f>IF(②選手情報入力!$E$38="","",②選手情報入力!$E$38)</f>
        <v/>
      </c>
      <c r="E601" s="659"/>
      <c r="F601" s="659"/>
      <c r="G601" s="660"/>
      <c r="H601" s="652"/>
      <c r="I601" s="653"/>
      <c r="J601" s="653"/>
      <c r="K601" s="654"/>
      <c r="L601" s="333"/>
      <c r="N601" s="335" t="s">
        <v>6</v>
      </c>
      <c r="O601" s="336"/>
      <c r="P601" s="312" t="s">
        <v>294</v>
      </c>
      <c r="Q601" s="658" t="str">
        <f>IF(②選手情報入力!$E$38="","",②選手情報入力!$E$38)</f>
        <v/>
      </c>
      <c r="R601" s="659"/>
      <c r="S601" s="659"/>
      <c r="T601" s="660"/>
      <c r="U601" s="652"/>
      <c r="V601" s="653"/>
      <c r="W601" s="653"/>
      <c r="X601" s="654"/>
      <c r="Y601" s="333"/>
    </row>
    <row r="602" spans="1:25" ht="13.15" customHeight="1">
      <c r="A602" s="661" t="str">
        <f>IF(②選手情報入力!$C$38="","",②選手情報入力!$C$38)</f>
        <v/>
      </c>
      <c r="B602" s="662"/>
      <c r="C602" s="665" t="s">
        <v>311</v>
      </c>
      <c r="D602" s="667" t="str">
        <f>IF(②選手情報入力!$D$38="","",②選手情報入力!$D$38)</f>
        <v/>
      </c>
      <c r="E602" s="668"/>
      <c r="F602" s="668"/>
      <c r="G602" s="669"/>
      <c r="H602" s="652"/>
      <c r="I602" s="653"/>
      <c r="J602" s="653"/>
      <c r="K602" s="654"/>
      <c r="L602" s="333"/>
      <c r="N602" s="661" t="str">
        <f>IF(②選手情報入力!$C$38="","",②選手情報入力!$C$38)</f>
        <v/>
      </c>
      <c r="O602" s="662"/>
      <c r="P602" s="665" t="s">
        <v>311</v>
      </c>
      <c r="Q602" s="667" t="str">
        <f>IF(②選手情報入力!$D$38="","",②選手情報入力!$D$38)</f>
        <v/>
      </c>
      <c r="R602" s="668"/>
      <c r="S602" s="668"/>
      <c r="T602" s="669"/>
      <c r="U602" s="652"/>
      <c r="V602" s="653"/>
      <c r="W602" s="653"/>
      <c r="X602" s="654"/>
      <c r="Y602" s="333"/>
    </row>
    <row r="603" spans="1:25" ht="13.9" customHeight="1" thickBot="1">
      <c r="A603" s="663"/>
      <c r="B603" s="664"/>
      <c r="C603" s="666"/>
      <c r="D603" s="670"/>
      <c r="E603" s="671"/>
      <c r="F603" s="671"/>
      <c r="G603" s="672"/>
      <c r="H603" s="655"/>
      <c r="I603" s="656"/>
      <c r="J603" s="656"/>
      <c r="K603" s="657"/>
      <c r="L603" s="333"/>
      <c r="N603" s="663"/>
      <c r="O603" s="664"/>
      <c r="P603" s="666"/>
      <c r="Q603" s="670"/>
      <c r="R603" s="671"/>
      <c r="S603" s="671"/>
      <c r="T603" s="672"/>
      <c r="U603" s="655"/>
      <c r="V603" s="656"/>
      <c r="W603" s="656"/>
      <c r="X603" s="657"/>
      <c r="Y603" s="333"/>
    </row>
    <row r="604" spans="1:25" ht="20.45" customHeight="1" thickTop="1" thickBot="1">
      <c r="A604" s="601" t="s">
        <v>314</v>
      </c>
      <c r="B604" s="604" t="s">
        <v>315</v>
      </c>
      <c r="C604" s="605"/>
      <c r="D604" s="605"/>
      <c r="E604" s="606"/>
      <c r="F604" s="607" t="s">
        <v>316</v>
      </c>
      <c r="G604" s="608"/>
      <c r="H604" s="609" t="s">
        <v>333</v>
      </c>
      <c r="I604" s="610"/>
      <c r="J604" s="610"/>
      <c r="K604" s="611"/>
      <c r="L604" s="333"/>
      <c r="N604" s="601" t="s">
        <v>314</v>
      </c>
      <c r="O604" s="604" t="s">
        <v>315</v>
      </c>
      <c r="P604" s="605"/>
      <c r="Q604" s="605"/>
      <c r="R604" s="606"/>
      <c r="S604" s="607" t="s">
        <v>316</v>
      </c>
      <c r="T604" s="608"/>
      <c r="U604" s="609" t="s">
        <v>333</v>
      </c>
      <c r="V604" s="610"/>
      <c r="W604" s="610"/>
      <c r="X604" s="611"/>
      <c r="Y604" s="333"/>
    </row>
    <row r="605" spans="1:25" ht="13.15" customHeight="1">
      <c r="A605" s="602"/>
      <c r="B605" s="612"/>
      <c r="C605" s="613"/>
      <c r="D605" s="613"/>
      <c r="E605" s="614"/>
      <c r="F605" s="337" t="s">
        <v>318</v>
      </c>
      <c r="G605" s="312" t="s">
        <v>319</v>
      </c>
      <c r="H605" s="311"/>
      <c r="I605" s="312" t="s">
        <v>287</v>
      </c>
      <c r="J605" s="311"/>
      <c r="K605" s="338" t="s">
        <v>320</v>
      </c>
      <c r="L605" s="339"/>
      <c r="M605" s="340"/>
      <c r="N605" s="602"/>
      <c r="O605" s="612"/>
      <c r="P605" s="613"/>
      <c r="Q605" s="613"/>
      <c r="R605" s="614"/>
      <c r="S605" s="337" t="s">
        <v>318</v>
      </c>
      <c r="T605" s="312" t="s">
        <v>319</v>
      </c>
      <c r="U605" s="311"/>
      <c r="V605" s="312" t="s">
        <v>287</v>
      </c>
      <c r="W605" s="311"/>
      <c r="X605" s="338" t="s">
        <v>320</v>
      </c>
      <c r="Y605" s="339"/>
    </row>
    <row r="606" spans="1:25" ht="13.15" customHeight="1">
      <c r="A606" s="602"/>
      <c r="B606" s="615"/>
      <c r="C606" s="616"/>
      <c r="D606" s="616"/>
      <c r="E606" s="617"/>
      <c r="F606" s="621"/>
      <c r="G606" s="623"/>
      <c r="H606" s="624"/>
      <c r="I606" s="627" t="str">
        <f>IF(②選手情報入力!J38="","",②選手情報入力!J38)</f>
        <v/>
      </c>
      <c r="J606" s="628"/>
      <c r="K606" s="631"/>
      <c r="L606" s="333"/>
      <c r="N606" s="602"/>
      <c r="O606" s="615"/>
      <c r="P606" s="616"/>
      <c r="Q606" s="616"/>
      <c r="R606" s="617"/>
      <c r="S606" s="621"/>
      <c r="T606" s="623"/>
      <c r="U606" s="624"/>
      <c r="V606" s="627" t="str">
        <f>IF(②選手情報入力!M38="","",②選手情報入力!M38)</f>
        <v/>
      </c>
      <c r="W606" s="628"/>
      <c r="X606" s="631"/>
      <c r="Y606" s="333"/>
    </row>
    <row r="607" spans="1:25" ht="13.15" customHeight="1">
      <c r="A607" s="603"/>
      <c r="B607" s="618"/>
      <c r="C607" s="619"/>
      <c r="D607" s="619"/>
      <c r="E607" s="620"/>
      <c r="F607" s="622"/>
      <c r="G607" s="625"/>
      <c r="H607" s="626"/>
      <c r="I607" s="629"/>
      <c r="J607" s="630"/>
      <c r="K607" s="632"/>
      <c r="L607" s="333"/>
      <c r="N607" s="603"/>
      <c r="O607" s="618"/>
      <c r="P607" s="619"/>
      <c r="Q607" s="619"/>
      <c r="R607" s="620"/>
      <c r="S607" s="622"/>
      <c r="T607" s="625"/>
      <c r="U607" s="626"/>
      <c r="V607" s="629"/>
      <c r="W607" s="630"/>
      <c r="X607" s="632"/>
      <c r="Y607" s="333"/>
    </row>
    <row r="608" spans="1:25" ht="14.45" customHeight="1">
      <c r="A608" s="383" t="s">
        <v>321</v>
      </c>
      <c r="B608" s="585"/>
      <c r="C608" s="586"/>
      <c r="D608" s="586"/>
      <c r="E608" s="587"/>
      <c r="F608" s="591"/>
      <c r="G608" s="593"/>
      <c r="H608" s="594"/>
      <c r="I608" s="597" t="str">
        <f>IF(②選手情報入力!K38="","",②選手情報入力!K38)</f>
        <v/>
      </c>
      <c r="J608" s="598"/>
      <c r="K608" s="583"/>
      <c r="L608" s="333"/>
      <c r="N608" s="383" t="s">
        <v>321</v>
      </c>
      <c r="O608" s="585"/>
      <c r="P608" s="586"/>
      <c r="Q608" s="586"/>
      <c r="R608" s="587"/>
      <c r="S608" s="591"/>
      <c r="T608" s="593"/>
      <c r="U608" s="594"/>
      <c r="V608" s="597" t="str">
        <f>IF(②選手情報入力!N38="","",②選手情報入力!N38)</f>
        <v/>
      </c>
      <c r="W608" s="598"/>
      <c r="X608" s="583"/>
      <c r="Y608" s="333"/>
    </row>
    <row r="609" spans="1:25" ht="15" customHeight="1" thickBot="1">
      <c r="A609" s="384" t="s">
        <v>322</v>
      </c>
      <c r="B609" s="588"/>
      <c r="C609" s="589"/>
      <c r="D609" s="589"/>
      <c r="E609" s="590"/>
      <c r="F609" s="592"/>
      <c r="G609" s="595"/>
      <c r="H609" s="596"/>
      <c r="I609" s="599"/>
      <c r="J609" s="600"/>
      <c r="K609" s="584"/>
      <c r="L609" s="333"/>
      <c r="N609" s="384" t="s">
        <v>322</v>
      </c>
      <c r="O609" s="588"/>
      <c r="P609" s="589"/>
      <c r="Q609" s="589"/>
      <c r="R609" s="590"/>
      <c r="S609" s="592"/>
      <c r="T609" s="595"/>
      <c r="U609" s="596"/>
      <c r="V609" s="599"/>
      <c r="W609" s="600"/>
      <c r="X609" s="584"/>
      <c r="Y609" s="333"/>
    </row>
    <row r="610" spans="1:25" ht="15" thickBot="1">
      <c r="A610" s="341" t="s">
        <v>323</v>
      </c>
      <c r="B610" s="342" t="s">
        <v>324</v>
      </c>
      <c r="C610" s="343"/>
      <c r="D610" s="343"/>
      <c r="E610" s="343"/>
      <c r="F610" s="343"/>
      <c r="G610" s="343"/>
      <c r="H610" s="343"/>
      <c r="I610" s="343"/>
      <c r="J610" s="343"/>
      <c r="K610" s="344"/>
      <c r="L610" s="333"/>
      <c r="N610" s="341" t="s">
        <v>323</v>
      </c>
      <c r="O610" s="342" t="s">
        <v>324</v>
      </c>
      <c r="P610" s="343"/>
      <c r="Q610" s="343"/>
      <c r="R610" s="343"/>
      <c r="S610" s="343"/>
      <c r="T610" s="343"/>
      <c r="U610" s="343"/>
      <c r="V610" s="343"/>
      <c r="W610" s="343"/>
      <c r="X610" s="344"/>
      <c r="Y610" s="333"/>
    </row>
    <row r="611" spans="1:25">
      <c r="A611" s="345"/>
      <c r="B611" s="322"/>
      <c r="C611" s="322"/>
      <c r="D611" s="322"/>
      <c r="E611" s="322"/>
      <c r="F611" s="322"/>
      <c r="G611" s="322"/>
      <c r="H611" s="322"/>
      <c r="I611" s="322"/>
      <c r="J611" s="322"/>
      <c r="K611" s="323"/>
      <c r="L611" s="333"/>
      <c r="N611" s="345"/>
      <c r="O611" s="322"/>
      <c r="P611" s="322"/>
      <c r="Q611" s="322"/>
      <c r="R611" s="322"/>
      <c r="S611" s="322"/>
      <c r="T611" s="322"/>
      <c r="U611" s="322"/>
      <c r="V611" s="322"/>
      <c r="W611" s="322"/>
      <c r="X611" s="323"/>
      <c r="Y611" s="333"/>
    </row>
    <row r="612" spans="1:25" ht="14.25">
      <c r="A612" s="346" t="s">
        <v>296</v>
      </c>
      <c r="B612" s="322"/>
      <c r="C612" s="322"/>
      <c r="D612" s="322"/>
      <c r="E612" s="322"/>
      <c r="F612" s="322"/>
      <c r="G612" s="322"/>
      <c r="H612" s="322"/>
      <c r="I612" s="321"/>
      <c r="J612" s="324"/>
      <c r="K612" s="325" t="s">
        <v>325</v>
      </c>
      <c r="L612" s="347"/>
      <c r="N612" s="346" t="s">
        <v>296</v>
      </c>
      <c r="O612" s="322"/>
      <c r="P612" s="322"/>
      <c r="Q612" s="322"/>
      <c r="R612" s="322"/>
      <c r="S612" s="322"/>
      <c r="T612" s="322"/>
      <c r="U612" s="322"/>
      <c r="V612" s="321"/>
      <c r="W612" s="324"/>
      <c r="X612" s="325" t="s">
        <v>325</v>
      </c>
      <c r="Y612" s="347"/>
    </row>
    <row r="613" spans="1:25" ht="14.25">
      <c r="A613" s="346" t="s">
        <v>297</v>
      </c>
      <c r="B613" s="322"/>
      <c r="C613" s="322"/>
      <c r="D613" s="322"/>
      <c r="E613" s="322"/>
      <c r="F613" s="322"/>
      <c r="G613" s="322"/>
      <c r="H613" s="322"/>
      <c r="I613" s="321"/>
      <c r="J613" s="324"/>
      <c r="K613" s="326" t="s">
        <v>326</v>
      </c>
      <c r="L613" s="347"/>
      <c r="N613" s="346" t="s">
        <v>297</v>
      </c>
      <c r="O613" s="322"/>
      <c r="P613" s="322"/>
      <c r="Q613" s="322"/>
      <c r="R613" s="322"/>
      <c r="S613" s="322"/>
      <c r="T613" s="322"/>
      <c r="U613" s="322"/>
      <c r="V613" s="321"/>
      <c r="W613" s="324"/>
      <c r="X613" s="326" t="s">
        <v>326</v>
      </c>
      <c r="Y613" s="347"/>
    </row>
    <row r="614" spans="1:25" ht="14.25">
      <c r="A614" s="346" t="s">
        <v>298</v>
      </c>
      <c r="B614" s="322"/>
      <c r="C614" s="322"/>
      <c r="D614" s="322"/>
      <c r="E614" s="322"/>
      <c r="F614" s="322"/>
      <c r="G614" s="322"/>
      <c r="H614" s="322"/>
      <c r="I614" s="321"/>
      <c r="J614" s="324"/>
      <c r="K614" s="327" t="s">
        <v>327</v>
      </c>
      <c r="L614" s="347"/>
      <c r="N614" s="346" t="s">
        <v>298</v>
      </c>
      <c r="O614" s="322"/>
      <c r="P614" s="322"/>
      <c r="Q614" s="322"/>
      <c r="R614" s="322"/>
      <c r="S614" s="322"/>
      <c r="T614" s="322"/>
      <c r="U614" s="322"/>
      <c r="V614" s="321"/>
      <c r="W614" s="324"/>
      <c r="X614" s="327" t="s">
        <v>327</v>
      </c>
      <c r="Y614" s="347"/>
    </row>
    <row r="615" spans="1:25" ht="14.25">
      <c r="A615" s="349"/>
      <c r="B615" s="350"/>
      <c r="C615" s="350"/>
      <c r="D615" s="350"/>
      <c r="E615" s="350"/>
      <c r="F615" s="350"/>
      <c r="G615" s="350"/>
      <c r="H615" s="350"/>
      <c r="I615" s="350"/>
      <c r="J615" s="351"/>
      <c r="K615" s="352"/>
      <c r="L615" s="347"/>
      <c r="N615" s="349"/>
      <c r="O615" s="350"/>
      <c r="P615" s="350"/>
      <c r="Q615" s="350"/>
      <c r="R615" s="350"/>
      <c r="S615" s="350"/>
      <c r="T615" s="350"/>
      <c r="U615" s="350"/>
      <c r="V615" s="350"/>
      <c r="W615" s="351"/>
      <c r="X615" s="352"/>
      <c r="Y615" s="347"/>
    </row>
    <row r="616" spans="1:25" ht="48" customHeight="1">
      <c r="A616" s="349"/>
      <c r="B616" s="350"/>
      <c r="C616" s="350"/>
      <c r="D616" s="350"/>
      <c r="E616" s="350"/>
      <c r="F616" s="350"/>
      <c r="G616" s="350"/>
      <c r="H616" s="350"/>
      <c r="I616" s="350"/>
      <c r="J616" s="351"/>
      <c r="K616" s="352"/>
      <c r="L616" s="347"/>
      <c r="M616" s="353"/>
      <c r="N616" s="349"/>
      <c r="O616" s="350"/>
      <c r="P616" s="350"/>
      <c r="Q616" s="350"/>
      <c r="R616" s="350"/>
      <c r="S616" s="350"/>
      <c r="T616" s="350"/>
      <c r="U616" s="350"/>
      <c r="V616" s="350"/>
      <c r="W616" s="351"/>
      <c r="X616" s="352"/>
    </row>
    <row r="617" spans="1:25" ht="69" customHeight="1">
      <c r="A617" s="354"/>
      <c r="B617" s="355"/>
      <c r="C617" s="355"/>
      <c r="D617" s="355"/>
      <c r="E617" s="355"/>
      <c r="F617" s="355"/>
      <c r="G617" s="355"/>
      <c r="H617" s="355"/>
      <c r="I617" s="355"/>
      <c r="J617" s="356"/>
      <c r="K617" s="357"/>
      <c r="L617" s="358"/>
      <c r="M617" s="359"/>
      <c r="N617" s="354"/>
      <c r="O617" s="355"/>
      <c r="P617" s="355"/>
      <c r="Q617" s="355"/>
      <c r="R617" s="355"/>
      <c r="S617" s="355"/>
      <c r="T617" s="355"/>
      <c r="U617" s="355"/>
      <c r="V617" s="355"/>
      <c r="W617" s="356"/>
      <c r="X617" s="357"/>
    </row>
    <row r="618" spans="1:25" ht="26.25">
      <c r="A618" s="633" t="s">
        <v>364</v>
      </c>
      <c r="B618" s="633"/>
      <c r="C618" s="633"/>
      <c r="D618" s="633"/>
      <c r="E618" s="633"/>
      <c r="F618" s="633"/>
      <c r="G618" s="633"/>
      <c r="H618" s="633"/>
      <c r="I618" s="633"/>
      <c r="J618" s="633"/>
      <c r="K618" s="633"/>
      <c r="L618" s="333">
        <v>3</v>
      </c>
      <c r="N618" s="633" t="s">
        <v>366</v>
      </c>
      <c r="O618" s="633"/>
      <c r="P618" s="633"/>
      <c r="Q618" s="633"/>
      <c r="R618" s="633"/>
      <c r="S618" s="633"/>
      <c r="T618" s="633"/>
      <c r="U618" s="633"/>
      <c r="V618" s="633"/>
      <c r="W618" s="633"/>
      <c r="X618" s="633"/>
      <c r="Y618" s="293">
        <v>4</v>
      </c>
    </row>
    <row r="619" spans="1:25" ht="14.25" thickBot="1">
      <c r="A619" s="295"/>
      <c r="C619" s="296"/>
      <c r="D619" s="296" t="s">
        <v>332</v>
      </c>
      <c r="J619" s="334" t="s">
        <v>273</v>
      </c>
      <c r="L619" s="333"/>
      <c r="N619" s="295"/>
      <c r="P619" s="296"/>
      <c r="Q619" s="296" t="s">
        <v>332</v>
      </c>
      <c r="W619" s="334" t="s">
        <v>273</v>
      </c>
    </row>
    <row r="620" spans="1:25" ht="19.899999999999999" customHeight="1" thickBot="1">
      <c r="A620" s="298"/>
      <c r="B620" s="634" t="s">
        <v>303</v>
      </c>
      <c r="C620" s="635"/>
      <c r="D620" s="636" t="str">
        <f>IF(②選手情報入力!I39="","",②選手情報入力!I39)</f>
        <v/>
      </c>
      <c r="E620" s="637"/>
      <c r="F620" s="637"/>
      <c r="G620" s="638"/>
      <c r="H620" s="362" t="s">
        <v>304</v>
      </c>
      <c r="I620" s="363"/>
      <c r="J620" s="364"/>
      <c r="K620" s="365"/>
      <c r="L620" s="333"/>
      <c r="N620" s="298"/>
      <c r="O620" s="634" t="s">
        <v>303</v>
      </c>
      <c r="P620" s="635"/>
      <c r="Q620" s="636" t="str">
        <f>IF(②選手情報入力!L39="","",②選手情報入力!L39)</f>
        <v/>
      </c>
      <c r="R620" s="637"/>
      <c r="S620" s="637"/>
      <c r="T620" s="638"/>
      <c r="U620" s="362" t="s">
        <v>304</v>
      </c>
      <c r="V620" s="363"/>
      <c r="W620" s="364"/>
      <c r="X620" s="365"/>
    </row>
    <row r="621" spans="1:25" ht="21" customHeight="1">
      <c r="A621" s="303" t="s">
        <v>306</v>
      </c>
      <c r="B621" s="645" t="str">
        <f>IF(②選手情報入力!$G$39="","",②選手情報入力!$G$39)</f>
        <v/>
      </c>
      <c r="C621" s="646"/>
      <c r="D621" s="639"/>
      <c r="E621" s="640"/>
      <c r="F621" s="640"/>
      <c r="G621" s="641"/>
      <c r="H621" s="649"/>
      <c r="I621" s="650"/>
      <c r="J621" s="650"/>
      <c r="K621" s="651"/>
      <c r="L621" s="333"/>
      <c r="N621" s="303" t="s">
        <v>306</v>
      </c>
      <c r="O621" s="645" t="str">
        <f>IF(②選手情報入力!$G$39="","",②選手情報入力!$G$39)</f>
        <v/>
      </c>
      <c r="P621" s="646"/>
      <c r="Q621" s="639"/>
      <c r="R621" s="640"/>
      <c r="S621" s="640"/>
      <c r="T621" s="641"/>
      <c r="U621" s="649"/>
      <c r="V621" s="650"/>
      <c r="W621" s="650"/>
      <c r="X621" s="651"/>
    </row>
    <row r="622" spans="1:25" ht="19.899999999999999" customHeight="1" thickBot="1">
      <c r="A622" s="306"/>
      <c r="B622" s="647"/>
      <c r="C622" s="648"/>
      <c r="D622" s="642"/>
      <c r="E622" s="643"/>
      <c r="F622" s="643"/>
      <c r="G622" s="644"/>
      <c r="H622" s="652"/>
      <c r="I622" s="653"/>
      <c r="J622" s="653"/>
      <c r="K622" s="654"/>
      <c r="L622" s="333"/>
      <c r="N622" s="306"/>
      <c r="O622" s="647"/>
      <c r="P622" s="648"/>
      <c r="Q622" s="642"/>
      <c r="R622" s="643"/>
      <c r="S622" s="643"/>
      <c r="T622" s="644"/>
      <c r="U622" s="652"/>
      <c r="V622" s="653"/>
      <c r="W622" s="653"/>
      <c r="X622" s="654"/>
    </row>
    <row r="623" spans="1:25" ht="14.25">
      <c r="A623" s="335" t="s">
        <v>6</v>
      </c>
      <c r="B623" s="336"/>
      <c r="C623" s="312" t="s">
        <v>294</v>
      </c>
      <c r="D623" s="658" t="str">
        <f>IF(②選手情報入力!$E$39="","",②選手情報入力!$E$39)</f>
        <v/>
      </c>
      <c r="E623" s="659"/>
      <c r="F623" s="659"/>
      <c r="G623" s="660"/>
      <c r="H623" s="652"/>
      <c r="I623" s="653"/>
      <c r="J623" s="653"/>
      <c r="K623" s="654"/>
      <c r="L623" s="333"/>
      <c r="N623" s="335" t="s">
        <v>6</v>
      </c>
      <c r="O623" s="336"/>
      <c r="P623" s="312" t="s">
        <v>294</v>
      </c>
      <c r="Q623" s="658" t="str">
        <f>IF(②選手情報入力!$E$39="","",②選手情報入力!$E$39)</f>
        <v/>
      </c>
      <c r="R623" s="659"/>
      <c r="S623" s="659"/>
      <c r="T623" s="660"/>
      <c r="U623" s="652"/>
      <c r="V623" s="653"/>
      <c r="W623" s="653"/>
      <c r="X623" s="654"/>
    </row>
    <row r="624" spans="1:25" ht="14.25" customHeight="1">
      <c r="A624" s="661" t="str">
        <f>IF(②選手情報入力!$C$39="","",②選手情報入力!$C$39)</f>
        <v/>
      </c>
      <c r="B624" s="662"/>
      <c r="C624" s="665" t="s">
        <v>311</v>
      </c>
      <c r="D624" s="667" t="str">
        <f>IF(②選手情報入力!$D$39="","",②選手情報入力!$D$39)</f>
        <v/>
      </c>
      <c r="E624" s="668"/>
      <c r="F624" s="668"/>
      <c r="G624" s="669"/>
      <c r="H624" s="652"/>
      <c r="I624" s="653"/>
      <c r="J624" s="653"/>
      <c r="K624" s="654"/>
      <c r="L624" s="333"/>
      <c r="N624" s="661" t="str">
        <f>IF(②選手情報入力!$C$39="","",②選手情報入力!$C$39)</f>
        <v/>
      </c>
      <c r="O624" s="662"/>
      <c r="P624" s="665" t="s">
        <v>311</v>
      </c>
      <c r="Q624" s="667" t="str">
        <f>IF(②選手情報入力!$D$39="","",②選手情報入力!$D$39)</f>
        <v/>
      </c>
      <c r="R624" s="668"/>
      <c r="S624" s="668"/>
      <c r="T624" s="669"/>
      <c r="U624" s="652"/>
      <c r="V624" s="653"/>
      <c r="W624" s="653"/>
      <c r="X624" s="654"/>
    </row>
    <row r="625" spans="1:25" ht="13.9" customHeight="1" thickBot="1">
      <c r="A625" s="663"/>
      <c r="B625" s="664"/>
      <c r="C625" s="666"/>
      <c r="D625" s="670"/>
      <c r="E625" s="671"/>
      <c r="F625" s="671"/>
      <c r="G625" s="672"/>
      <c r="H625" s="655"/>
      <c r="I625" s="656"/>
      <c r="J625" s="656"/>
      <c r="K625" s="657"/>
      <c r="L625" s="333"/>
      <c r="N625" s="663"/>
      <c r="O625" s="664"/>
      <c r="P625" s="666"/>
      <c r="Q625" s="670"/>
      <c r="R625" s="671"/>
      <c r="S625" s="671"/>
      <c r="T625" s="672"/>
      <c r="U625" s="655"/>
      <c r="V625" s="656"/>
      <c r="W625" s="656"/>
      <c r="X625" s="657"/>
    </row>
    <row r="626" spans="1:25" ht="20.45" customHeight="1" thickTop="1" thickBot="1">
      <c r="A626" s="601" t="s">
        <v>314</v>
      </c>
      <c r="B626" s="604" t="s">
        <v>315</v>
      </c>
      <c r="C626" s="605"/>
      <c r="D626" s="605"/>
      <c r="E626" s="606"/>
      <c r="F626" s="607" t="s">
        <v>316</v>
      </c>
      <c r="G626" s="608"/>
      <c r="H626" s="609" t="s">
        <v>333</v>
      </c>
      <c r="I626" s="610"/>
      <c r="J626" s="610"/>
      <c r="K626" s="611"/>
      <c r="L626" s="333"/>
      <c r="N626" s="601" t="s">
        <v>314</v>
      </c>
      <c r="O626" s="604" t="s">
        <v>315</v>
      </c>
      <c r="P626" s="605"/>
      <c r="Q626" s="605"/>
      <c r="R626" s="606"/>
      <c r="S626" s="607" t="s">
        <v>316</v>
      </c>
      <c r="T626" s="608"/>
      <c r="U626" s="609" t="s">
        <v>333</v>
      </c>
      <c r="V626" s="610"/>
      <c r="W626" s="610"/>
      <c r="X626" s="611"/>
    </row>
    <row r="627" spans="1:25" ht="13.15" customHeight="1">
      <c r="A627" s="602"/>
      <c r="B627" s="612"/>
      <c r="C627" s="613"/>
      <c r="D627" s="613"/>
      <c r="E627" s="614"/>
      <c r="F627" s="337" t="s">
        <v>318</v>
      </c>
      <c r="G627" s="312" t="s">
        <v>319</v>
      </c>
      <c r="H627" s="311"/>
      <c r="I627" s="312" t="s">
        <v>287</v>
      </c>
      <c r="J627" s="311"/>
      <c r="K627" s="338" t="s">
        <v>320</v>
      </c>
      <c r="L627" s="339"/>
      <c r="M627" s="340"/>
      <c r="N627" s="602"/>
      <c r="O627" s="612"/>
      <c r="P627" s="613"/>
      <c r="Q627" s="613"/>
      <c r="R627" s="614"/>
      <c r="S627" s="337" t="s">
        <v>318</v>
      </c>
      <c r="T627" s="312" t="s">
        <v>319</v>
      </c>
      <c r="U627" s="311"/>
      <c r="V627" s="312" t="s">
        <v>287</v>
      </c>
      <c r="W627" s="311"/>
      <c r="X627" s="338" t="s">
        <v>320</v>
      </c>
    </row>
    <row r="628" spans="1:25" ht="13.15" customHeight="1">
      <c r="A628" s="602"/>
      <c r="B628" s="615"/>
      <c r="C628" s="616"/>
      <c r="D628" s="616"/>
      <c r="E628" s="617"/>
      <c r="F628" s="621"/>
      <c r="G628" s="623"/>
      <c r="H628" s="624"/>
      <c r="I628" s="627" t="str">
        <f>IF(②選手情報入力!J39="","",②選手情報入力!J39)</f>
        <v/>
      </c>
      <c r="J628" s="628"/>
      <c r="K628" s="631"/>
      <c r="L628" s="333"/>
      <c r="N628" s="602"/>
      <c r="O628" s="615"/>
      <c r="P628" s="616"/>
      <c r="Q628" s="616"/>
      <c r="R628" s="617"/>
      <c r="S628" s="621"/>
      <c r="T628" s="623"/>
      <c r="U628" s="624"/>
      <c r="V628" s="627" t="str">
        <f>IF(②選手情報入力!M39="","",②選手情報入力!M39)</f>
        <v/>
      </c>
      <c r="W628" s="628"/>
      <c r="X628" s="631"/>
    </row>
    <row r="629" spans="1:25" ht="13.15" customHeight="1">
      <c r="A629" s="603"/>
      <c r="B629" s="618"/>
      <c r="C629" s="619"/>
      <c r="D629" s="619"/>
      <c r="E629" s="620"/>
      <c r="F629" s="622"/>
      <c r="G629" s="625"/>
      <c r="H629" s="626"/>
      <c r="I629" s="629"/>
      <c r="J629" s="630"/>
      <c r="K629" s="632"/>
      <c r="L629" s="333"/>
      <c r="N629" s="603"/>
      <c r="O629" s="618"/>
      <c r="P629" s="619"/>
      <c r="Q629" s="619"/>
      <c r="R629" s="620"/>
      <c r="S629" s="622"/>
      <c r="T629" s="625"/>
      <c r="U629" s="626"/>
      <c r="V629" s="629"/>
      <c r="W629" s="630"/>
      <c r="X629" s="632"/>
    </row>
    <row r="630" spans="1:25" ht="14.45" customHeight="1">
      <c r="A630" s="383" t="s">
        <v>321</v>
      </c>
      <c r="B630" s="585"/>
      <c r="C630" s="586"/>
      <c r="D630" s="586"/>
      <c r="E630" s="587"/>
      <c r="F630" s="591"/>
      <c r="G630" s="593"/>
      <c r="H630" s="594"/>
      <c r="I630" s="597" t="str">
        <f>IF(②選手情報入力!K39="","",②選手情報入力!K39)</f>
        <v/>
      </c>
      <c r="J630" s="598"/>
      <c r="K630" s="583"/>
      <c r="L630" s="333"/>
      <c r="N630" s="383" t="s">
        <v>321</v>
      </c>
      <c r="O630" s="585"/>
      <c r="P630" s="586"/>
      <c r="Q630" s="586"/>
      <c r="R630" s="587"/>
      <c r="S630" s="591"/>
      <c r="T630" s="593"/>
      <c r="U630" s="594"/>
      <c r="V630" s="597" t="str">
        <f>IF(②選手情報入力!N39="","",②選手情報入力!N39)</f>
        <v/>
      </c>
      <c r="W630" s="598"/>
      <c r="X630" s="583"/>
    </row>
    <row r="631" spans="1:25" ht="15" customHeight="1" thickBot="1">
      <c r="A631" s="384" t="s">
        <v>322</v>
      </c>
      <c r="B631" s="588"/>
      <c r="C631" s="589"/>
      <c r="D631" s="589"/>
      <c r="E631" s="590"/>
      <c r="F631" s="592"/>
      <c r="G631" s="595"/>
      <c r="H631" s="596"/>
      <c r="I631" s="599"/>
      <c r="J631" s="600"/>
      <c r="K631" s="584"/>
      <c r="L631" s="333"/>
      <c r="N631" s="384" t="s">
        <v>322</v>
      </c>
      <c r="O631" s="588"/>
      <c r="P631" s="589"/>
      <c r="Q631" s="589"/>
      <c r="R631" s="590"/>
      <c r="S631" s="592"/>
      <c r="T631" s="595"/>
      <c r="U631" s="596"/>
      <c r="V631" s="599"/>
      <c r="W631" s="600"/>
      <c r="X631" s="584"/>
    </row>
    <row r="632" spans="1:25" ht="15" thickBot="1">
      <c r="A632" s="341" t="s">
        <v>323</v>
      </c>
      <c r="B632" s="342" t="s">
        <v>324</v>
      </c>
      <c r="C632" s="343"/>
      <c r="D632" s="343"/>
      <c r="E632" s="343"/>
      <c r="F632" s="343"/>
      <c r="G632" s="343"/>
      <c r="H632" s="343"/>
      <c r="I632" s="343"/>
      <c r="J632" s="343"/>
      <c r="K632" s="344"/>
      <c r="L632" s="333"/>
      <c r="N632" s="341" t="s">
        <v>323</v>
      </c>
      <c r="O632" s="342" t="s">
        <v>324</v>
      </c>
      <c r="P632" s="343"/>
      <c r="Q632" s="343"/>
      <c r="R632" s="343"/>
      <c r="S632" s="343"/>
      <c r="T632" s="343"/>
      <c r="U632" s="343"/>
      <c r="V632" s="343"/>
      <c r="W632" s="343"/>
      <c r="X632" s="344"/>
    </row>
    <row r="633" spans="1:25">
      <c r="A633" s="345"/>
      <c r="B633" s="322"/>
      <c r="C633" s="322"/>
      <c r="D633" s="322"/>
      <c r="E633" s="322"/>
      <c r="F633" s="322"/>
      <c r="G633" s="322"/>
      <c r="H633" s="322"/>
      <c r="I633" s="322"/>
      <c r="J633" s="322"/>
      <c r="K633" s="323"/>
      <c r="L633" s="333"/>
      <c r="N633" s="345"/>
      <c r="O633" s="322"/>
      <c r="P633" s="322"/>
      <c r="Q633" s="322"/>
      <c r="R633" s="322"/>
      <c r="S633" s="322"/>
      <c r="T633" s="322"/>
      <c r="U633" s="322"/>
      <c r="V633" s="322"/>
      <c r="W633" s="322"/>
      <c r="X633" s="323"/>
    </row>
    <row r="634" spans="1:25" ht="14.25">
      <c r="A634" s="346" t="s">
        <v>296</v>
      </c>
      <c r="B634" s="322"/>
      <c r="C634" s="322"/>
      <c r="D634" s="322"/>
      <c r="E634" s="322"/>
      <c r="F634" s="322"/>
      <c r="G634" s="322"/>
      <c r="H634" s="322"/>
      <c r="I634" s="321"/>
      <c r="J634" s="324"/>
      <c r="K634" s="325" t="s">
        <v>325</v>
      </c>
      <c r="L634" s="347"/>
      <c r="M634" s="348"/>
      <c r="N634" s="346" t="s">
        <v>296</v>
      </c>
      <c r="O634" s="322"/>
      <c r="P634" s="322"/>
      <c r="Q634" s="322"/>
      <c r="R634" s="322"/>
      <c r="S634" s="322"/>
      <c r="T634" s="322"/>
      <c r="U634" s="322"/>
      <c r="V634" s="321"/>
      <c r="W634" s="324"/>
      <c r="X634" s="325" t="s">
        <v>325</v>
      </c>
    </row>
    <row r="635" spans="1:25" ht="14.25">
      <c r="A635" s="346" t="s">
        <v>297</v>
      </c>
      <c r="B635" s="322"/>
      <c r="C635" s="322"/>
      <c r="D635" s="322"/>
      <c r="E635" s="322"/>
      <c r="F635" s="322"/>
      <c r="G635" s="322"/>
      <c r="H635" s="322"/>
      <c r="I635" s="321"/>
      <c r="J635" s="324"/>
      <c r="K635" s="326" t="s">
        <v>326</v>
      </c>
      <c r="L635" s="347"/>
      <c r="M635" s="348"/>
      <c r="N635" s="346" t="s">
        <v>297</v>
      </c>
      <c r="O635" s="322"/>
      <c r="P635" s="322"/>
      <c r="Q635" s="322"/>
      <c r="R635" s="322"/>
      <c r="S635" s="322"/>
      <c r="T635" s="322"/>
      <c r="U635" s="322"/>
      <c r="V635" s="321"/>
      <c r="W635" s="324"/>
      <c r="X635" s="326" t="s">
        <v>326</v>
      </c>
    </row>
    <row r="636" spans="1:25" ht="14.25">
      <c r="A636" s="346" t="s">
        <v>298</v>
      </c>
      <c r="B636" s="322"/>
      <c r="C636" s="322"/>
      <c r="D636" s="322"/>
      <c r="E636" s="322"/>
      <c r="F636" s="322"/>
      <c r="G636" s="322"/>
      <c r="H636" s="322"/>
      <c r="I636" s="321"/>
      <c r="J636" s="324"/>
      <c r="K636" s="327" t="s">
        <v>327</v>
      </c>
      <c r="L636" s="347"/>
      <c r="M636" s="348"/>
      <c r="N636" s="346" t="s">
        <v>298</v>
      </c>
      <c r="O636" s="322"/>
      <c r="P636" s="322"/>
      <c r="Q636" s="322"/>
      <c r="R636" s="322"/>
      <c r="S636" s="322"/>
      <c r="T636" s="322"/>
      <c r="U636" s="322"/>
      <c r="V636" s="321"/>
      <c r="W636" s="324"/>
      <c r="X636" s="327" t="s">
        <v>327</v>
      </c>
    </row>
    <row r="637" spans="1:25" ht="14.25">
      <c r="A637" s="349"/>
      <c r="B637" s="350"/>
      <c r="C637" s="350"/>
      <c r="D637" s="350"/>
      <c r="E637" s="350"/>
      <c r="F637" s="350"/>
      <c r="G637" s="350"/>
      <c r="H637" s="350"/>
      <c r="I637" s="350"/>
      <c r="J637" s="351"/>
      <c r="K637" s="352"/>
      <c r="L637" s="347"/>
      <c r="M637" s="353"/>
      <c r="N637" s="349"/>
      <c r="O637" s="350"/>
      <c r="P637" s="350"/>
      <c r="Q637" s="350"/>
      <c r="R637" s="350"/>
      <c r="S637" s="350"/>
      <c r="T637" s="350"/>
      <c r="U637" s="350"/>
      <c r="V637" s="350"/>
      <c r="W637" s="351"/>
      <c r="X637" s="352"/>
    </row>
    <row r="638" spans="1:25" ht="8.25" customHeight="1">
      <c r="A638" s="354"/>
      <c r="B638" s="355"/>
      <c r="C638" s="355"/>
      <c r="D638" s="355"/>
      <c r="E638" s="355"/>
      <c r="F638" s="355"/>
      <c r="G638" s="355"/>
      <c r="H638" s="355"/>
      <c r="I638" s="355"/>
      <c r="J638" s="356"/>
      <c r="K638" s="357"/>
      <c r="L638" s="358"/>
      <c r="M638" s="359"/>
      <c r="N638" s="354"/>
      <c r="O638" s="355"/>
      <c r="P638" s="355"/>
      <c r="Q638" s="355"/>
      <c r="R638" s="355"/>
      <c r="S638" s="355"/>
      <c r="T638" s="355"/>
      <c r="U638" s="355"/>
      <c r="V638" s="355"/>
      <c r="W638" s="356"/>
      <c r="X638" s="357"/>
    </row>
    <row r="639" spans="1:25" ht="26.25">
      <c r="A639" s="633" t="s">
        <v>366</v>
      </c>
      <c r="B639" s="633"/>
      <c r="C639" s="633"/>
      <c r="D639" s="633"/>
      <c r="E639" s="633"/>
      <c r="F639" s="633"/>
      <c r="G639" s="633"/>
      <c r="H639" s="633"/>
      <c r="I639" s="633"/>
      <c r="J639" s="633"/>
      <c r="K639" s="633"/>
      <c r="L639" s="333">
        <v>5</v>
      </c>
      <c r="N639" s="633" t="s">
        <v>366</v>
      </c>
      <c r="O639" s="633"/>
      <c r="P639" s="633"/>
      <c r="Q639" s="633"/>
      <c r="R639" s="633"/>
      <c r="S639" s="633"/>
      <c r="T639" s="633"/>
      <c r="U639" s="633"/>
      <c r="V639" s="633"/>
      <c r="W639" s="633"/>
      <c r="X639" s="633"/>
      <c r="Y639" s="293">
        <v>6</v>
      </c>
    </row>
    <row r="640" spans="1:25" ht="14.25" thickBot="1">
      <c r="A640" s="295"/>
      <c r="C640" s="296"/>
      <c r="D640" s="296" t="s">
        <v>332</v>
      </c>
      <c r="J640" s="334" t="s">
        <v>273</v>
      </c>
      <c r="L640" s="333"/>
      <c r="N640" s="295"/>
      <c r="P640" s="296"/>
      <c r="Q640" s="296" t="s">
        <v>332</v>
      </c>
      <c r="W640" s="334" t="s">
        <v>273</v>
      </c>
    </row>
    <row r="641" spans="1:24" ht="19.899999999999999" customHeight="1" thickBot="1">
      <c r="A641" s="298"/>
      <c r="B641" s="634" t="s">
        <v>303</v>
      </c>
      <c r="C641" s="635"/>
      <c r="D641" s="636" t="str">
        <f>IF(②選手情報入力!I40="","",②選手情報入力!I40)</f>
        <v/>
      </c>
      <c r="E641" s="637"/>
      <c r="F641" s="637"/>
      <c r="G641" s="638"/>
      <c r="H641" s="362" t="s">
        <v>304</v>
      </c>
      <c r="I641" s="363"/>
      <c r="J641" s="364"/>
      <c r="K641" s="365"/>
      <c r="L641" s="333"/>
      <c r="N641" s="298"/>
      <c r="O641" s="634" t="s">
        <v>303</v>
      </c>
      <c r="P641" s="635"/>
      <c r="Q641" s="636" t="str">
        <f>IF(②選手情報入力!L40="","",②選手情報入力!L40)</f>
        <v/>
      </c>
      <c r="R641" s="637"/>
      <c r="S641" s="637"/>
      <c r="T641" s="638"/>
      <c r="U641" s="362" t="s">
        <v>304</v>
      </c>
      <c r="V641" s="363"/>
      <c r="W641" s="364"/>
      <c r="X641" s="365"/>
    </row>
    <row r="642" spans="1:24" ht="21" customHeight="1">
      <c r="A642" s="303" t="s">
        <v>306</v>
      </c>
      <c r="B642" s="645" t="str">
        <f>IF(②選手情報入力!$G$40="","",②選手情報入力!$G$40)</f>
        <v/>
      </c>
      <c r="C642" s="646"/>
      <c r="D642" s="639"/>
      <c r="E642" s="640"/>
      <c r="F642" s="640"/>
      <c r="G642" s="641"/>
      <c r="H642" s="649"/>
      <c r="I642" s="650"/>
      <c r="J642" s="650"/>
      <c r="K642" s="651"/>
      <c r="L642" s="333"/>
      <c r="N642" s="303" t="s">
        <v>306</v>
      </c>
      <c r="O642" s="645" t="str">
        <f>IF(②選手情報入力!$G$40="","",②選手情報入力!$G$40)</f>
        <v/>
      </c>
      <c r="P642" s="646"/>
      <c r="Q642" s="639"/>
      <c r="R642" s="640"/>
      <c r="S642" s="640"/>
      <c r="T642" s="641"/>
      <c r="U642" s="649"/>
      <c r="V642" s="650"/>
      <c r="W642" s="650"/>
      <c r="X642" s="651"/>
    </row>
    <row r="643" spans="1:24" ht="19.899999999999999" customHeight="1" thickBot="1">
      <c r="A643" s="306"/>
      <c r="B643" s="647"/>
      <c r="C643" s="648"/>
      <c r="D643" s="642"/>
      <c r="E643" s="643"/>
      <c r="F643" s="643"/>
      <c r="G643" s="644"/>
      <c r="H643" s="652"/>
      <c r="I643" s="653"/>
      <c r="J643" s="653"/>
      <c r="K643" s="654"/>
      <c r="L643" s="333"/>
      <c r="N643" s="306"/>
      <c r="O643" s="647"/>
      <c r="P643" s="648"/>
      <c r="Q643" s="642"/>
      <c r="R643" s="643"/>
      <c r="S643" s="643"/>
      <c r="T643" s="644"/>
      <c r="U643" s="652"/>
      <c r="V643" s="653"/>
      <c r="W643" s="653"/>
      <c r="X643" s="654"/>
    </row>
    <row r="644" spans="1:24" ht="14.25">
      <c r="A644" s="335" t="s">
        <v>6</v>
      </c>
      <c r="B644" s="336"/>
      <c r="C644" s="312" t="s">
        <v>294</v>
      </c>
      <c r="D644" s="658" t="str">
        <f>IF(②選手情報入力!$E$40="","",②選手情報入力!$E$40)</f>
        <v/>
      </c>
      <c r="E644" s="659"/>
      <c r="F644" s="659"/>
      <c r="G644" s="660"/>
      <c r="H644" s="652"/>
      <c r="I644" s="653"/>
      <c r="J644" s="653"/>
      <c r="K644" s="654"/>
      <c r="L644" s="333"/>
      <c r="N644" s="335" t="s">
        <v>6</v>
      </c>
      <c r="O644" s="336"/>
      <c r="P644" s="312" t="s">
        <v>294</v>
      </c>
      <c r="Q644" s="658" t="str">
        <f>IF(②選手情報入力!$E$40="","",②選手情報入力!$E$40)</f>
        <v/>
      </c>
      <c r="R644" s="659"/>
      <c r="S644" s="659"/>
      <c r="T644" s="660"/>
      <c r="U644" s="652"/>
      <c r="V644" s="653"/>
      <c r="W644" s="653"/>
      <c r="X644" s="654"/>
    </row>
    <row r="645" spans="1:24" ht="14.25" customHeight="1">
      <c r="A645" s="661" t="str">
        <f>IF(②選手情報入力!$C$40="","",②選手情報入力!$C$40)</f>
        <v/>
      </c>
      <c r="B645" s="662"/>
      <c r="C645" s="665" t="s">
        <v>311</v>
      </c>
      <c r="D645" s="667" t="str">
        <f>IF(②選手情報入力!$D$40="","",②選手情報入力!$D$40)</f>
        <v/>
      </c>
      <c r="E645" s="668"/>
      <c r="F645" s="668"/>
      <c r="G645" s="669"/>
      <c r="H645" s="652"/>
      <c r="I645" s="653"/>
      <c r="J645" s="653"/>
      <c r="K645" s="654"/>
      <c r="L645" s="333"/>
      <c r="N645" s="661" t="str">
        <f>IF(②選手情報入力!$C$40="","",②選手情報入力!$C$40)</f>
        <v/>
      </c>
      <c r="O645" s="662"/>
      <c r="P645" s="665" t="s">
        <v>311</v>
      </c>
      <c r="Q645" s="667" t="str">
        <f>IF(②選手情報入力!$D$40="","",②選手情報入力!$D$40)</f>
        <v/>
      </c>
      <c r="R645" s="668"/>
      <c r="S645" s="668"/>
      <c r="T645" s="669"/>
      <c r="U645" s="652"/>
      <c r="V645" s="653"/>
      <c r="W645" s="653"/>
      <c r="X645" s="654"/>
    </row>
    <row r="646" spans="1:24" ht="13.9" customHeight="1" thickBot="1">
      <c r="A646" s="663"/>
      <c r="B646" s="664"/>
      <c r="C646" s="666"/>
      <c r="D646" s="670"/>
      <c r="E646" s="671"/>
      <c r="F646" s="671"/>
      <c r="G646" s="672"/>
      <c r="H646" s="655"/>
      <c r="I646" s="656"/>
      <c r="J646" s="656"/>
      <c r="K646" s="657"/>
      <c r="L646" s="333"/>
      <c r="N646" s="663"/>
      <c r="O646" s="664"/>
      <c r="P646" s="666"/>
      <c r="Q646" s="670"/>
      <c r="R646" s="671"/>
      <c r="S646" s="671"/>
      <c r="T646" s="672"/>
      <c r="U646" s="655"/>
      <c r="V646" s="656"/>
      <c r="W646" s="656"/>
      <c r="X646" s="657"/>
    </row>
    <row r="647" spans="1:24" ht="20.45" customHeight="1" thickTop="1" thickBot="1">
      <c r="A647" s="601" t="s">
        <v>314</v>
      </c>
      <c r="B647" s="604" t="s">
        <v>315</v>
      </c>
      <c r="C647" s="605"/>
      <c r="D647" s="605"/>
      <c r="E647" s="606"/>
      <c r="F647" s="607" t="s">
        <v>316</v>
      </c>
      <c r="G647" s="608"/>
      <c r="H647" s="609" t="s">
        <v>333</v>
      </c>
      <c r="I647" s="610"/>
      <c r="J647" s="610"/>
      <c r="K647" s="611"/>
      <c r="L647" s="333"/>
      <c r="N647" s="601" t="s">
        <v>314</v>
      </c>
      <c r="O647" s="604" t="s">
        <v>315</v>
      </c>
      <c r="P647" s="605"/>
      <c r="Q647" s="605"/>
      <c r="R647" s="606"/>
      <c r="S647" s="607" t="s">
        <v>316</v>
      </c>
      <c r="T647" s="608"/>
      <c r="U647" s="609" t="s">
        <v>333</v>
      </c>
      <c r="V647" s="610"/>
      <c r="W647" s="610"/>
      <c r="X647" s="611"/>
    </row>
    <row r="648" spans="1:24" ht="13.15" customHeight="1">
      <c r="A648" s="602"/>
      <c r="B648" s="612"/>
      <c r="C648" s="613"/>
      <c r="D648" s="613"/>
      <c r="E648" s="614"/>
      <c r="F648" s="337" t="s">
        <v>318</v>
      </c>
      <c r="G648" s="312" t="s">
        <v>319</v>
      </c>
      <c r="H648" s="311"/>
      <c r="I648" s="312" t="s">
        <v>287</v>
      </c>
      <c r="J648" s="311"/>
      <c r="K648" s="338" t="s">
        <v>320</v>
      </c>
      <c r="L648" s="339"/>
      <c r="M648" s="340"/>
      <c r="N648" s="602"/>
      <c r="O648" s="612"/>
      <c r="P648" s="613"/>
      <c r="Q648" s="613"/>
      <c r="R648" s="614"/>
      <c r="S648" s="337" t="s">
        <v>318</v>
      </c>
      <c r="T648" s="312" t="s">
        <v>319</v>
      </c>
      <c r="U648" s="311"/>
      <c r="V648" s="312" t="s">
        <v>287</v>
      </c>
      <c r="W648" s="311"/>
      <c r="X648" s="338" t="s">
        <v>320</v>
      </c>
    </row>
    <row r="649" spans="1:24" ht="13.15" customHeight="1">
      <c r="A649" s="602"/>
      <c r="B649" s="615"/>
      <c r="C649" s="616"/>
      <c r="D649" s="616"/>
      <c r="E649" s="617"/>
      <c r="F649" s="621"/>
      <c r="G649" s="623"/>
      <c r="H649" s="624"/>
      <c r="I649" s="627" t="str">
        <f>IF(②選手情報入力!J40="","",②選手情報入力!J40)</f>
        <v/>
      </c>
      <c r="J649" s="628"/>
      <c r="K649" s="631"/>
      <c r="L649" s="333"/>
      <c r="N649" s="602"/>
      <c r="O649" s="615"/>
      <c r="P649" s="616"/>
      <c r="Q649" s="616"/>
      <c r="R649" s="617"/>
      <c r="S649" s="621"/>
      <c r="T649" s="623"/>
      <c r="U649" s="624"/>
      <c r="V649" s="627" t="str">
        <f>IF(②選手情報入力!M40="","",②選手情報入力!M40)</f>
        <v/>
      </c>
      <c r="W649" s="628"/>
      <c r="X649" s="631"/>
    </row>
    <row r="650" spans="1:24" ht="13.15" customHeight="1">
      <c r="A650" s="603"/>
      <c r="B650" s="618"/>
      <c r="C650" s="619"/>
      <c r="D650" s="619"/>
      <c r="E650" s="620"/>
      <c r="F650" s="622"/>
      <c r="G650" s="625"/>
      <c r="H650" s="626"/>
      <c r="I650" s="629"/>
      <c r="J650" s="630"/>
      <c r="K650" s="632"/>
      <c r="L650" s="333"/>
      <c r="N650" s="603"/>
      <c r="O650" s="618"/>
      <c r="P650" s="619"/>
      <c r="Q650" s="619"/>
      <c r="R650" s="620"/>
      <c r="S650" s="622"/>
      <c r="T650" s="625"/>
      <c r="U650" s="626"/>
      <c r="V650" s="629"/>
      <c r="W650" s="630"/>
      <c r="X650" s="632"/>
    </row>
    <row r="651" spans="1:24" ht="14.45" customHeight="1">
      <c r="A651" s="383" t="s">
        <v>321</v>
      </c>
      <c r="B651" s="585"/>
      <c r="C651" s="586"/>
      <c r="D651" s="586"/>
      <c r="E651" s="587"/>
      <c r="F651" s="591"/>
      <c r="G651" s="593"/>
      <c r="H651" s="594"/>
      <c r="I651" s="597" t="str">
        <f>IF(②選手情報入力!K40="","",②選手情報入力!K40)</f>
        <v/>
      </c>
      <c r="J651" s="598"/>
      <c r="K651" s="583"/>
      <c r="L651" s="333"/>
      <c r="N651" s="383" t="s">
        <v>321</v>
      </c>
      <c r="O651" s="585"/>
      <c r="P651" s="586"/>
      <c r="Q651" s="586"/>
      <c r="R651" s="587"/>
      <c r="S651" s="591"/>
      <c r="T651" s="593"/>
      <c r="U651" s="594"/>
      <c r="V651" s="597" t="str">
        <f>IF(②選手情報入力!N40="","",②選手情報入力!N40)</f>
        <v/>
      </c>
      <c r="W651" s="598"/>
      <c r="X651" s="583"/>
    </row>
    <row r="652" spans="1:24" ht="15" customHeight="1" thickBot="1">
      <c r="A652" s="384" t="s">
        <v>322</v>
      </c>
      <c r="B652" s="588"/>
      <c r="C652" s="589"/>
      <c r="D652" s="589"/>
      <c r="E652" s="590"/>
      <c r="F652" s="592"/>
      <c r="G652" s="595"/>
      <c r="H652" s="596"/>
      <c r="I652" s="599"/>
      <c r="J652" s="600"/>
      <c r="K652" s="584"/>
      <c r="L652" s="333"/>
      <c r="N652" s="384" t="s">
        <v>322</v>
      </c>
      <c r="O652" s="588"/>
      <c r="P652" s="589"/>
      <c r="Q652" s="589"/>
      <c r="R652" s="590"/>
      <c r="S652" s="592"/>
      <c r="T652" s="595"/>
      <c r="U652" s="596"/>
      <c r="V652" s="599"/>
      <c r="W652" s="600"/>
      <c r="X652" s="584"/>
    </row>
    <row r="653" spans="1:24" ht="15" thickBot="1">
      <c r="A653" s="341" t="s">
        <v>323</v>
      </c>
      <c r="B653" s="342" t="s">
        <v>324</v>
      </c>
      <c r="C653" s="343"/>
      <c r="D653" s="343"/>
      <c r="E653" s="343"/>
      <c r="F653" s="343"/>
      <c r="G653" s="343"/>
      <c r="H653" s="343"/>
      <c r="I653" s="343"/>
      <c r="J653" s="343"/>
      <c r="K653" s="344"/>
      <c r="L653" s="333"/>
      <c r="N653" s="341" t="s">
        <v>323</v>
      </c>
      <c r="O653" s="342" t="s">
        <v>324</v>
      </c>
      <c r="P653" s="343"/>
      <c r="Q653" s="343"/>
      <c r="R653" s="343"/>
      <c r="S653" s="343"/>
      <c r="T653" s="343"/>
      <c r="U653" s="343"/>
      <c r="V653" s="343"/>
      <c r="W653" s="343"/>
      <c r="X653" s="344"/>
    </row>
    <row r="654" spans="1:24">
      <c r="A654" s="345"/>
      <c r="B654" s="322"/>
      <c r="C654" s="322"/>
      <c r="D654" s="322"/>
      <c r="E654" s="322"/>
      <c r="F654" s="322"/>
      <c r="G654" s="322"/>
      <c r="H654" s="322"/>
      <c r="I654" s="322"/>
      <c r="J654" s="322"/>
      <c r="K654" s="323"/>
      <c r="L654" s="333"/>
      <c r="N654" s="345"/>
      <c r="O654" s="322"/>
      <c r="P654" s="322"/>
      <c r="Q654" s="322"/>
      <c r="R654" s="322"/>
      <c r="S654" s="322"/>
      <c r="T654" s="322"/>
      <c r="U654" s="322"/>
      <c r="V654" s="322"/>
      <c r="W654" s="322"/>
      <c r="X654" s="323"/>
    </row>
    <row r="655" spans="1:24" ht="14.25">
      <c r="A655" s="346" t="s">
        <v>296</v>
      </c>
      <c r="B655" s="322"/>
      <c r="C655" s="322"/>
      <c r="D655" s="322"/>
      <c r="E655" s="322"/>
      <c r="F655" s="322"/>
      <c r="G655" s="322"/>
      <c r="H655" s="322"/>
      <c r="I655" s="321"/>
      <c r="J655" s="324"/>
      <c r="K655" s="325" t="s">
        <v>325</v>
      </c>
      <c r="L655" s="347"/>
      <c r="M655" s="348"/>
      <c r="N655" s="346" t="s">
        <v>296</v>
      </c>
      <c r="O655" s="322"/>
      <c r="P655" s="322"/>
      <c r="Q655" s="322"/>
      <c r="R655" s="322"/>
      <c r="S655" s="322"/>
      <c r="T655" s="322"/>
      <c r="U655" s="322"/>
      <c r="V655" s="321"/>
      <c r="W655" s="324"/>
      <c r="X655" s="325" t="s">
        <v>325</v>
      </c>
    </row>
    <row r="656" spans="1:24" ht="14.25">
      <c r="A656" s="346" t="s">
        <v>297</v>
      </c>
      <c r="B656" s="322"/>
      <c r="C656" s="322"/>
      <c r="D656" s="322"/>
      <c r="E656" s="322"/>
      <c r="F656" s="322"/>
      <c r="G656" s="322"/>
      <c r="H656" s="322"/>
      <c r="I656" s="321"/>
      <c r="J656" s="324"/>
      <c r="K656" s="326" t="s">
        <v>326</v>
      </c>
      <c r="L656" s="347"/>
      <c r="M656" s="348"/>
      <c r="N656" s="346" t="s">
        <v>297</v>
      </c>
      <c r="O656" s="322"/>
      <c r="P656" s="322"/>
      <c r="Q656" s="322"/>
      <c r="R656" s="322"/>
      <c r="S656" s="322"/>
      <c r="T656" s="322"/>
      <c r="U656" s="322"/>
      <c r="V656" s="321"/>
      <c r="W656" s="324"/>
      <c r="X656" s="326" t="s">
        <v>326</v>
      </c>
    </row>
    <row r="657" spans="1:25" ht="14.25">
      <c r="A657" s="346" t="s">
        <v>298</v>
      </c>
      <c r="B657" s="322"/>
      <c r="C657" s="322"/>
      <c r="D657" s="322"/>
      <c r="E657" s="322"/>
      <c r="F657" s="322"/>
      <c r="G657" s="322"/>
      <c r="H657" s="322"/>
      <c r="I657" s="321"/>
      <c r="J657" s="324"/>
      <c r="K657" s="327" t="s">
        <v>327</v>
      </c>
      <c r="L657" s="347"/>
      <c r="M657" s="348"/>
      <c r="N657" s="346" t="s">
        <v>298</v>
      </c>
      <c r="O657" s="322"/>
      <c r="P657" s="322"/>
      <c r="Q657" s="322"/>
      <c r="R657" s="322"/>
      <c r="S657" s="322"/>
      <c r="T657" s="322"/>
      <c r="U657" s="322"/>
      <c r="V657" s="321"/>
      <c r="W657" s="324"/>
      <c r="X657" s="327" t="s">
        <v>327</v>
      </c>
    </row>
    <row r="658" spans="1:25" ht="45" customHeight="1">
      <c r="A658" s="349"/>
      <c r="B658" s="350"/>
      <c r="C658" s="350"/>
      <c r="D658" s="350"/>
      <c r="E658" s="350"/>
      <c r="F658" s="350"/>
      <c r="G658" s="350"/>
      <c r="H658" s="350"/>
      <c r="I658" s="350"/>
      <c r="J658" s="351"/>
      <c r="K658" s="352"/>
      <c r="L658" s="347"/>
      <c r="M658" s="353"/>
      <c r="N658" s="349"/>
      <c r="O658" s="350"/>
      <c r="P658" s="350"/>
      <c r="Q658" s="350"/>
      <c r="R658" s="350"/>
      <c r="S658" s="350"/>
      <c r="T658" s="350"/>
      <c r="U658" s="350"/>
      <c r="V658" s="350"/>
      <c r="W658" s="351"/>
      <c r="X658" s="352"/>
    </row>
    <row r="659" spans="1:25" ht="71.25" customHeight="1">
      <c r="A659" s="354"/>
      <c r="B659" s="355"/>
      <c r="C659" s="355"/>
      <c r="D659" s="355"/>
      <c r="E659" s="355"/>
      <c r="F659" s="355"/>
      <c r="G659" s="355"/>
      <c r="H659" s="355"/>
      <c r="I659" s="355"/>
      <c r="J659" s="356"/>
      <c r="K659" s="357"/>
      <c r="L659" s="358"/>
      <c r="M659" s="359"/>
      <c r="N659" s="354"/>
      <c r="O659" s="355"/>
      <c r="P659" s="355"/>
      <c r="Q659" s="355"/>
      <c r="R659" s="355"/>
      <c r="S659" s="355"/>
      <c r="T659" s="355"/>
      <c r="U659" s="355"/>
      <c r="V659" s="355"/>
      <c r="W659" s="356"/>
      <c r="X659" s="357"/>
      <c r="Y659" s="360"/>
    </row>
    <row r="660" spans="1:25" ht="26.25">
      <c r="A660" s="633" t="s">
        <v>366</v>
      </c>
      <c r="B660" s="633"/>
      <c r="C660" s="633"/>
      <c r="D660" s="633"/>
      <c r="E660" s="633"/>
      <c r="F660" s="633"/>
      <c r="G660" s="633"/>
      <c r="H660" s="633"/>
      <c r="I660" s="633"/>
      <c r="J660" s="633"/>
      <c r="K660" s="633"/>
      <c r="L660" s="333">
        <v>7</v>
      </c>
      <c r="N660" s="633" t="s">
        <v>366</v>
      </c>
      <c r="O660" s="633"/>
      <c r="P660" s="633"/>
      <c r="Q660" s="633"/>
      <c r="R660" s="633"/>
      <c r="S660" s="633"/>
      <c r="T660" s="633"/>
      <c r="U660" s="633"/>
      <c r="V660" s="633"/>
      <c r="W660" s="633"/>
      <c r="X660" s="633"/>
      <c r="Y660" s="293">
        <v>8</v>
      </c>
    </row>
    <row r="661" spans="1:25" ht="14.25" thickBot="1">
      <c r="A661" s="295"/>
      <c r="C661" s="296"/>
      <c r="D661" s="296" t="s">
        <v>332</v>
      </c>
      <c r="J661" s="334" t="s">
        <v>273</v>
      </c>
      <c r="L661" s="333"/>
      <c r="N661" s="295"/>
      <c r="P661" s="296"/>
      <c r="Q661" s="296" t="s">
        <v>332</v>
      </c>
      <c r="W661" s="334" t="s">
        <v>273</v>
      </c>
    </row>
    <row r="662" spans="1:25" ht="19.899999999999999" customHeight="1" thickBot="1">
      <c r="A662" s="298"/>
      <c r="B662" s="634" t="s">
        <v>303</v>
      </c>
      <c r="C662" s="635"/>
      <c r="D662" s="636" t="str">
        <f>IF(②選手情報入力!I41="","",②選手情報入力!I41)</f>
        <v/>
      </c>
      <c r="E662" s="637"/>
      <c r="F662" s="637"/>
      <c r="G662" s="638"/>
      <c r="H662" s="362" t="s">
        <v>304</v>
      </c>
      <c r="I662" s="363"/>
      <c r="J662" s="364"/>
      <c r="K662" s="365"/>
      <c r="L662" s="333"/>
      <c r="N662" s="298"/>
      <c r="O662" s="634" t="s">
        <v>303</v>
      </c>
      <c r="P662" s="635"/>
      <c r="Q662" s="636" t="str">
        <f>IF(②選手情報入力!L41="","",②選手情報入力!L41)</f>
        <v/>
      </c>
      <c r="R662" s="637"/>
      <c r="S662" s="637"/>
      <c r="T662" s="638"/>
      <c r="U662" s="362" t="s">
        <v>304</v>
      </c>
      <c r="V662" s="363"/>
      <c r="W662" s="364"/>
      <c r="X662" s="365"/>
    </row>
    <row r="663" spans="1:25" ht="21" customHeight="1">
      <c r="A663" s="303" t="s">
        <v>306</v>
      </c>
      <c r="B663" s="645" t="str">
        <f>IF(②選手情報入力!$G$41="","",②選手情報入力!$G$41)</f>
        <v/>
      </c>
      <c r="C663" s="646"/>
      <c r="D663" s="639"/>
      <c r="E663" s="640"/>
      <c r="F663" s="640"/>
      <c r="G663" s="641"/>
      <c r="H663" s="649"/>
      <c r="I663" s="650"/>
      <c r="J663" s="650"/>
      <c r="K663" s="651"/>
      <c r="L663" s="333"/>
      <c r="N663" s="303" t="s">
        <v>306</v>
      </c>
      <c r="O663" s="645" t="str">
        <f>IF(②選手情報入力!$G$41="","",②選手情報入力!$G$41)</f>
        <v/>
      </c>
      <c r="P663" s="646"/>
      <c r="Q663" s="639"/>
      <c r="R663" s="640"/>
      <c r="S663" s="640"/>
      <c r="T663" s="641"/>
      <c r="U663" s="649"/>
      <c r="V663" s="650"/>
      <c r="W663" s="650"/>
      <c r="X663" s="651"/>
    </row>
    <row r="664" spans="1:25" ht="19.899999999999999" customHeight="1" thickBot="1">
      <c r="A664" s="306"/>
      <c r="B664" s="647"/>
      <c r="C664" s="648"/>
      <c r="D664" s="642"/>
      <c r="E664" s="643"/>
      <c r="F664" s="643"/>
      <c r="G664" s="644"/>
      <c r="H664" s="652"/>
      <c r="I664" s="653"/>
      <c r="J664" s="653"/>
      <c r="K664" s="654"/>
      <c r="L664" s="333"/>
      <c r="N664" s="306"/>
      <c r="O664" s="647"/>
      <c r="P664" s="648"/>
      <c r="Q664" s="642"/>
      <c r="R664" s="643"/>
      <c r="S664" s="643"/>
      <c r="T664" s="644"/>
      <c r="U664" s="652"/>
      <c r="V664" s="653"/>
      <c r="W664" s="653"/>
      <c r="X664" s="654"/>
    </row>
    <row r="665" spans="1:25" ht="14.25">
      <c r="A665" s="335" t="s">
        <v>6</v>
      </c>
      <c r="B665" s="336"/>
      <c r="C665" s="312" t="s">
        <v>294</v>
      </c>
      <c r="D665" s="658" t="str">
        <f>IF(②選手情報入力!$E$41="","",②選手情報入力!$E$41)</f>
        <v/>
      </c>
      <c r="E665" s="659"/>
      <c r="F665" s="659"/>
      <c r="G665" s="660"/>
      <c r="H665" s="652"/>
      <c r="I665" s="653"/>
      <c r="J665" s="653"/>
      <c r="K665" s="654"/>
      <c r="L665" s="333"/>
      <c r="N665" s="335" t="s">
        <v>6</v>
      </c>
      <c r="O665" s="336"/>
      <c r="P665" s="312" t="s">
        <v>294</v>
      </c>
      <c r="Q665" s="658" t="str">
        <f>IF(②選手情報入力!$E$41="","",②選手情報入力!$E$41)</f>
        <v/>
      </c>
      <c r="R665" s="659"/>
      <c r="S665" s="659"/>
      <c r="T665" s="660"/>
      <c r="U665" s="652"/>
      <c r="V665" s="653"/>
      <c r="W665" s="653"/>
      <c r="X665" s="654"/>
    </row>
    <row r="666" spans="1:25" ht="14.25" customHeight="1">
      <c r="A666" s="661" t="str">
        <f>IF(②選手情報入力!$C$41="","",②選手情報入力!$C$41)</f>
        <v/>
      </c>
      <c r="B666" s="662"/>
      <c r="C666" s="665" t="s">
        <v>311</v>
      </c>
      <c r="D666" s="667" t="str">
        <f>IF(②選手情報入力!$D$41="","",②選手情報入力!$D$41)</f>
        <v/>
      </c>
      <c r="E666" s="668"/>
      <c r="F666" s="668"/>
      <c r="G666" s="669"/>
      <c r="H666" s="652"/>
      <c r="I666" s="653"/>
      <c r="J666" s="653"/>
      <c r="K666" s="654"/>
      <c r="L666" s="333"/>
      <c r="N666" s="661" t="str">
        <f>IF(②選手情報入力!$C$41="","",②選手情報入力!$C$41)</f>
        <v/>
      </c>
      <c r="O666" s="662"/>
      <c r="P666" s="665" t="s">
        <v>311</v>
      </c>
      <c r="Q666" s="667" t="str">
        <f>IF(②選手情報入力!$D$41="","",②選手情報入力!$D$41)</f>
        <v/>
      </c>
      <c r="R666" s="668"/>
      <c r="S666" s="668"/>
      <c r="T666" s="669"/>
      <c r="U666" s="652"/>
      <c r="V666" s="653"/>
      <c r="W666" s="653"/>
      <c r="X666" s="654"/>
    </row>
    <row r="667" spans="1:25" ht="13.9" customHeight="1" thickBot="1">
      <c r="A667" s="663"/>
      <c r="B667" s="664"/>
      <c r="C667" s="666"/>
      <c r="D667" s="670"/>
      <c r="E667" s="671"/>
      <c r="F667" s="671"/>
      <c r="G667" s="672"/>
      <c r="H667" s="655"/>
      <c r="I667" s="656"/>
      <c r="J667" s="656"/>
      <c r="K667" s="657"/>
      <c r="L667" s="333"/>
      <c r="N667" s="663"/>
      <c r="O667" s="664"/>
      <c r="P667" s="666"/>
      <c r="Q667" s="670"/>
      <c r="R667" s="671"/>
      <c r="S667" s="671"/>
      <c r="T667" s="672"/>
      <c r="U667" s="655"/>
      <c r="V667" s="656"/>
      <c r="W667" s="656"/>
      <c r="X667" s="657"/>
    </row>
    <row r="668" spans="1:25" ht="20.45" customHeight="1" thickTop="1" thickBot="1">
      <c r="A668" s="601" t="s">
        <v>314</v>
      </c>
      <c r="B668" s="604" t="s">
        <v>315</v>
      </c>
      <c r="C668" s="605"/>
      <c r="D668" s="605"/>
      <c r="E668" s="606"/>
      <c r="F668" s="607" t="s">
        <v>316</v>
      </c>
      <c r="G668" s="608"/>
      <c r="H668" s="609" t="s">
        <v>333</v>
      </c>
      <c r="I668" s="610"/>
      <c r="J668" s="610"/>
      <c r="K668" s="611"/>
      <c r="L668" s="333"/>
      <c r="N668" s="601" t="s">
        <v>314</v>
      </c>
      <c r="O668" s="604" t="s">
        <v>315</v>
      </c>
      <c r="P668" s="605"/>
      <c r="Q668" s="605"/>
      <c r="R668" s="606"/>
      <c r="S668" s="607" t="s">
        <v>316</v>
      </c>
      <c r="T668" s="608"/>
      <c r="U668" s="609" t="s">
        <v>333</v>
      </c>
      <c r="V668" s="610"/>
      <c r="W668" s="610"/>
      <c r="X668" s="611"/>
    </row>
    <row r="669" spans="1:25" ht="13.15" customHeight="1">
      <c r="A669" s="602"/>
      <c r="B669" s="612"/>
      <c r="C669" s="613"/>
      <c r="D669" s="613"/>
      <c r="E669" s="614"/>
      <c r="F669" s="337" t="s">
        <v>318</v>
      </c>
      <c r="G669" s="312" t="s">
        <v>319</v>
      </c>
      <c r="H669" s="311"/>
      <c r="I669" s="312" t="s">
        <v>287</v>
      </c>
      <c r="J669" s="311"/>
      <c r="K669" s="338" t="s">
        <v>320</v>
      </c>
      <c r="L669" s="339"/>
      <c r="M669" s="340"/>
      <c r="N669" s="602"/>
      <c r="O669" s="612"/>
      <c r="P669" s="613"/>
      <c r="Q669" s="613"/>
      <c r="R669" s="614"/>
      <c r="S669" s="337" t="s">
        <v>318</v>
      </c>
      <c r="T669" s="312" t="s">
        <v>319</v>
      </c>
      <c r="U669" s="311"/>
      <c r="V669" s="312" t="s">
        <v>287</v>
      </c>
      <c r="W669" s="311"/>
      <c r="X669" s="338" t="s">
        <v>320</v>
      </c>
    </row>
    <row r="670" spans="1:25" ht="13.15" customHeight="1">
      <c r="A670" s="602"/>
      <c r="B670" s="615"/>
      <c r="C670" s="616"/>
      <c r="D670" s="616"/>
      <c r="E670" s="617"/>
      <c r="F670" s="621"/>
      <c r="G670" s="623"/>
      <c r="H670" s="624"/>
      <c r="I670" s="627" t="str">
        <f>IF(②選手情報入力!J41="","",②選手情報入力!J41)</f>
        <v/>
      </c>
      <c r="J670" s="628"/>
      <c r="K670" s="631"/>
      <c r="L670" s="333"/>
      <c r="N670" s="602"/>
      <c r="O670" s="615"/>
      <c r="P670" s="616"/>
      <c r="Q670" s="616"/>
      <c r="R670" s="617"/>
      <c r="S670" s="621"/>
      <c r="T670" s="623"/>
      <c r="U670" s="624"/>
      <c r="V670" s="627" t="str">
        <f>IF(②選手情報入力!M41="","",②選手情報入力!M41)</f>
        <v/>
      </c>
      <c r="W670" s="628"/>
      <c r="X670" s="631"/>
    </row>
    <row r="671" spans="1:25" ht="13.15" customHeight="1">
      <c r="A671" s="603"/>
      <c r="B671" s="618"/>
      <c r="C671" s="619"/>
      <c r="D671" s="619"/>
      <c r="E671" s="620"/>
      <c r="F671" s="622"/>
      <c r="G671" s="625"/>
      <c r="H671" s="626"/>
      <c r="I671" s="629"/>
      <c r="J671" s="630"/>
      <c r="K671" s="632"/>
      <c r="L671" s="333"/>
      <c r="N671" s="603"/>
      <c r="O671" s="618"/>
      <c r="P671" s="619"/>
      <c r="Q671" s="619"/>
      <c r="R671" s="620"/>
      <c r="S671" s="622"/>
      <c r="T671" s="625"/>
      <c r="U671" s="626"/>
      <c r="V671" s="629"/>
      <c r="W671" s="630"/>
      <c r="X671" s="632"/>
    </row>
    <row r="672" spans="1:25" ht="14.45" customHeight="1">
      <c r="A672" s="383" t="s">
        <v>321</v>
      </c>
      <c r="B672" s="585"/>
      <c r="C672" s="586"/>
      <c r="D672" s="586"/>
      <c r="E672" s="587"/>
      <c r="F672" s="591"/>
      <c r="G672" s="593"/>
      <c r="H672" s="594"/>
      <c r="I672" s="597" t="str">
        <f>IF(②選手情報入力!K41="","",②選手情報入力!K41)</f>
        <v/>
      </c>
      <c r="J672" s="598"/>
      <c r="K672" s="583"/>
      <c r="L672" s="333"/>
      <c r="N672" s="383" t="s">
        <v>321</v>
      </c>
      <c r="O672" s="585"/>
      <c r="P672" s="586"/>
      <c r="Q672" s="586"/>
      <c r="R672" s="587"/>
      <c r="S672" s="591"/>
      <c r="T672" s="593"/>
      <c r="U672" s="594"/>
      <c r="V672" s="597" t="str">
        <f>IF(②選手情報入力!N41="","",②選手情報入力!N41)</f>
        <v/>
      </c>
      <c r="W672" s="598"/>
      <c r="X672" s="583"/>
    </row>
    <row r="673" spans="1:25" ht="15" customHeight="1" thickBot="1">
      <c r="A673" s="384" t="s">
        <v>322</v>
      </c>
      <c r="B673" s="588"/>
      <c r="C673" s="589"/>
      <c r="D673" s="589"/>
      <c r="E673" s="590"/>
      <c r="F673" s="592"/>
      <c r="G673" s="595"/>
      <c r="H673" s="596"/>
      <c r="I673" s="599"/>
      <c r="J673" s="600"/>
      <c r="K673" s="584"/>
      <c r="L673" s="333"/>
      <c r="N673" s="384" t="s">
        <v>322</v>
      </c>
      <c r="O673" s="588"/>
      <c r="P673" s="589"/>
      <c r="Q673" s="589"/>
      <c r="R673" s="590"/>
      <c r="S673" s="592"/>
      <c r="T673" s="595"/>
      <c r="U673" s="596"/>
      <c r="V673" s="599"/>
      <c r="W673" s="600"/>
      <c r="X673" s="584"/>
    </row>
    <row r="674" spans="1:25" ht="15" thickBot="1">
      <c r="A674" s="341" t="s">
        <v>323</v>
      </c>
      <c r="B674" s="342" t="s">
        <v>324</v>
      </c>
      <c r="C674" s="343"/>
      <c r="D674" s="343"/>
      <c r="E674" s="343"/>
      <c r="F674" s="343"/>
      <c r="G674" s="343"/>
      <c r="H674" s="343"/>
      <c r="I674" s="343"/>
      <c r="J674" s="343"/>
      <c r="K674" s="344"/>
      <c r="L674" s="333"/>
      <c r="N674" s="341" t="s">
        <v>323</v>
      </c>
      <c r="O674" s="342" t="s">
        <v>324</v>
      </c>
      <c r="P674" s="343"/>
      <c r="Q674" s="343"/>
      <c r="R674" s="343"/>
      <c r="S674" s="343"/>
      <c r="T674" s="343"/>
      <c r="U674" s="343"/>
      <c r="V674" s="343"/>
      <c r="W674" s="343"/>
      <c r="X674" s="344"/>
    </row>
    <row r="675" spans="1:25">
      <c r="A675" s="345"/>
      <c r="B675" s="322"/>
      <c r="C675" s="322"/>
      <c r="D675" s="322"/>
      <c r="E675" s="322"/>
      <c r="F675" s="322"/>
      <c r="G675" s="322"/>
      <c r="H675" s="322"/>
      <c r="I675" s="322"/>
      <c r="J675" s="322"/>
      <c r="K675" s="323"/>
      <c r="L675" s="333"/>
      <c r="N675" s="345"/>
      <c r="O675" s="322"/>
      <c r="P675" s="322"/>
      <c r="Q675" s="322"/>
      <c r="R675" s="322"/>
      <c r="S675" s="322"/>
      <c r="T675" s="322"/>
      <c r="U675" s="322"/>
      <c r="V675" s="322"/>
      <c r="W675" s="322"/>
      <c r="X675" s="323"/>
    </row>
    <row r="676" spans="1:25" ht="14.25">
      <c r="A676" s="346" t="s">
        <v>296</v>
      </c>
      <c r="B676" s="322"/>
      <c r="C676" s="322"/>
      <c r="D676" s="322"/>
      <c r="E676" s="322"/>
      <c r="F676" s="322"/>
      <c r="G676" s="322"/>
      <c r="H676" s="322"/>
      <c r="I676" s="321"/>
      <c r="J676" s="324"/>
      <c r="K676" s="325" t="s">
        <v>325</v>
      </c>
      <c r="L676" s="347"/>
      <c r="M676" s="348"/>
      <c r="N676" s="346" t="s">
        <v>296</v>
      </c>
      <c r="O676" s="322"/>
      <c r="P676" s="322"/>
      <c r="Q676" s="322"/>
      <c r="R676" s="322"/>
      <c r="S676" s="322"/>
      <c r="T676" s="322"/>
      <c r="U676" s="322"/>
      <c r="V676" s="321"/>
      <c r="W676" s="324"/>
      <c r="X676" s="325" t="s">
        <v>325</v>
      </c>
    </row>
    <row r="677" spans="1:25" ht="14.25">
      <c r="A677" s="346" t="s">
        <v>297</v>
      </c>
      <c r="B677" s="322"/>
      <c r="C677" s="322"/>
      <c r="D677" s="322"/>
      <c r="E677" s="322"/>
      <c r="F677" s="322"/>
      <c r="G677" s="322"/>
      <c r="H677" s="322"/>
      <c r="I677" s="321"/>
      <c r="J677" s="324"/>
      <c r="K677" s="326" t="s">
        <v>326</v>
      </c>
      <c r="L677" s="347"/>
      <c r="M677" s="348"/>
      <c r="N677" s="346" t="s">
        <v>297</v>
      </c>
      <c r="O677" s="322"/>
      <c r="P677" s="322"/>
      <c r="Q677" s="322"/>
      <c r="R677" s="322"/>
      <c r="S677" s="322"/>
      <c r="T677" s="322"/>
      <c r="U677" s="322"/>
      <c r="V677" s="321"/>
      <c r="W677" s="324"/>
      <c r="X677" s="326" t="s">
        <v>326</v>
      </c>
    </row>
    <row r="678" spans="1:25" ht="14.25">
      <c r="A678" s="346" t="s">
        <v>298</v>
      </c>
      <c r="B678" s="322"/>
      <c r="C678" s="322"/>
      <c r="D678" s="322"/>
      <c r="E678" s="322"/>
      <c r="F678" s="322"/>
      <c r="G678" s="322"/>
      <c r="H678" s="322"/>
      <c r="I678" s="321"/>
      <c r="J678" s="324"/>
      <c r="K678" s="327" t="s">
        <v>327</v>
      </c>
      <c r="L678" s="347"/>
      <c r="M678" s="348"/>
      <c r="N678" s="346" t="s">
        <v>298</v>
      </c>
      <c r="O678" s="322"/>
      <c r="P678" s="322"/>
      <c r="Q678" s="322"/>
      <c r="R678" s="322"/>
      <c r="S678" s="322"/>
      <c r="T678" s="322"/>
      <c r="U678" s="322"/>
      <c r="V678" s="321"/>
      <c r="W678" s="324"/>
      <c r="X678" s="327" t="s">
        <v>327</v>
      </c>
    </row>
    <row r="679" spans="1:25" ht="45.75" customHeight="1">
      <c r="A679" s="349"/>
      <c r="B679" s="350"/>
      <c r="C679" s="350"/>
      <c r="D679" s="350"/>
      <c r="E679" s="350"/>
      <c r="F679" s="350"/>
      <c r="G679" s="350"/>
      <c r="H679" s="350"/>
      <c r="I679" s="350"/>
      <c r="J679" s="351"/>
      <c r="K679" s="352"/>
      <c r="L679" s="347"/>
      <c r="M679" s="353"/>
      <c r="N679" s="349"/>
      <c r="O679" s="350"/>
      <c r="P679" s="350"/>
      <c r="Q679" s="350"/>
      <c r="R679" s="350"/>
      <c r="S679" s="350"/>
      <c r="T679" s="350"/>
      <c r="U679" s="350"/>
      <c r="V679" s="350"/>
      <c r="W679" s="351"/>
      <c r="X679" s="352"/>
    </row>
    <row r="680" spans="1:25" ht="45" customHeight="1">
      <c r="A680" s="354"/>
      <c r="B680" s="355"/>
      <c r="C680" s="355"/>
      <c r="D680" s="355"/>
      <c r="E680" s="355"/>
      <c r="F680" s="355"/>
      <c r="G680" s="355"/>
      <c r="H680" s="355"/>
      <c r="I680" s="355"/>
      <c r="J680" s="356"/>
      <c r="K680" s="357"/>
      <c r="L680" s="358"/>
      <c r="M680" s="359"/>
      <c r="N680" s="354"/>
      <c r="O680" s="355"/>
      <c r="P680" s="355"/>
      <c r="Q680" s="355"/>
      <c r="R680" s="355"/>
      <c r="S680" s="355"/>
      <c r="T680" s="355"/>
      <c r="U680" s="355"/>
      <c r="V680" s="355"/>
      <c r="W680" s="356"/>
      <c r="X680" s="357"/>
      <c r="Y680" s="360"/>
    </row>
    <row r="681" spans="1:25" ht="26.25">
      <c r="A681" s="633" t="s">
        <v>366</v>
      </c>
      <c r="B681" s="633"/>
      <c r="C681" s="633"/>
      <c r="D681" s="633"/>
      <c r="E681" s="633"/>
      <c r="F681" s="633"/>
      <c r="G681" s="633"/>
      <c r="H681" s="633"/>
      <c r="I681" s="633"/>
      <c r="J681" s="633"/>
      <c r="K681" s="633"/>
      <c r="L681" s="333">
        <v>9</v>
      </c>
      <c r="N681" s="633" t="s">
        <v>366</v>
      </c>
      <c r="O681" s="633"/>
      <c r="P681" s="633"/>
      <c r="Q681" s="633"/>
      <c r="R681" s="633"/>
      <c r="S681" s="633"/>
      <c r="T681" s="633"/>
      <c r="U681" s="633"/>
      <c r="V681" s="633"/>
      <c r="W681" s="633"/>
      <c r="X681" s="633"/>
      <c r="Y681" s="293">
        <v>10</v>
      </c>
    </row>
    <row r="682" spans="1:25" ht="14.25" thickBot="1">
      <c r="A682" s="295"/>
      <c r="C682" s="296"/>
      <c r="D682" s="296" t="s">
        <v>332</v>
      </c>
      <c r="J682" s="334" t="s">
        <v>273</v>
      </c>
      <c r="L682" s="333"/>
      <c r="N682" s="295"/>
      <c r="P682" s="296"/>
      <c r="Q682" s="296" t="s">
        <v>332</v>
      </c>
      <c r="W682" s="334" t="s">
        <v>273</v>
      </c>
    </row>
    <row r="683" spans="1:25" ht="19.899999999999999" customHeight="1" thickBot="1">
      <c r="A683" s="298"/>
      <c r="B683" s="634" t="s">
        <v>303</v>
      </c>
      <c r="C683" s="635"/>
      <c r="D683" s="636" t="str">
        <f>IF(②選手情報入力!I42="","",②選手情報入力!I42)</f>
        <v/>
      </c>
      <c r="E683" s="637"/>
      <c r="F683" s="637"/>
      <c r="G683" s="638"/>
      <c r="H683" s="362" t="s">
        <v>304</v>
      </c>
      <c r="I683" s="363"/>
      <c r="J683" s="364"/>
      <c r="K683" s="365"/>
      <c r="L683" s="333"/>
      <c r="N683" s="298"/>
      <c r="O683" s="634" t="s">
        <v>303</v>
      </c>
      <c r="P683" s="635"/>
      <c r="Q683" s="636" t="str">
        <f>IF(②選手情報入力!L42="","",②選手情報入力!L42)</f>
        <v/>
      </c>
      <c r="R683" s="637"/>
      <c r="S683" s="637"/>
      <c r="T683" s="638"/>
      <c r="U683" s="362" t="s">
        <v>304</v>
      </c>
      <c r="V683" s="363"/>
      <c r="W683" s="364"/>
      <c r="X683" s="365"/>
    </row>
    <row r="684" spans="1:25" ht="21" customHeight="1">
      <c r="A684" s="303" t="s">
        <v>306</v>
      </c>
      <c r="B684" s="645" t="str">
        <f>IF(②選手情報入力!$G$42="","",②選手情報入力!$G$42)</f>
        <v/>
      </c>
      <c r="C684" s="646"/>
      <c r="D684" s="639"/>
      <c r="E684" s="640"/>
      <c r="F684" s="640"/>
      <c r="G684" s="641"/>
      <c r="H684" s="649"/>
      <c r="I684" s="650"/>
      <c r="J684" s="650"/>
      <c r="K684" s="651"/>
      <c r="L684" s="333"/>
      <c r="N684" s="303" t="s">
        <v>306</v>
      </c>
      <c r="O684" s="645" t="str">
        <f>IF(②選手情報入力!$G$42="","",②選手情報入力!$G$42)</f>
        <v/>
      </c>
      <c r="P684" s="646"/>
      <c r="Q684" s="639"/>
      <c r="R684" s="640"/>
      <c r="S684" s="640"/>
      <c r="T684" s="641"/>
      <c r="U684" s="649"/>
      <c r="V684" s="650"/>
      <c r="W684" s="650"/>
      <c r="X684" s="651"/>
    </row>
    <row r="685" spans="1:25" ht="19.899999999999999" customHeight="1" thickBot="1">
      <c r="A685" s="306"/>
      <c r="B685" s="647"/>
      <c r="C685" s="648"/>
      <c r="D685" s="642"/>
      <c r="E685" s="643"/>
      <c r="F685" s="643"/>
      <c r="G685" s="644"/>
      <c r="H685" s="652"/>
      <c r="I685" s="653"/>
      <c r="J685" s="653"/>
      <c r="K685" s="654"/>
      <c r="L685" s="333"/>
      <c r="N685" s="306"/>
      <c r="O685" s="647"/>
      <c r="P685" s="648"/>
      <c r="Q685" s="642"/>
      <c r="R685" s="643"/>
      <c r="S685" s="643"/>
      <c r="T685" s="644"/>
      <c r="U685" s="652"/>
      <c r="V685" s="653"/>
      <c r="W685" s="653"/>
      <c r="X685" s="654"/>
    </row>
    <row r="686" spans="1:25" ht="14.25">
      <c r="A686" s="335" t="s">
        <v>6</v>
      </c>
      <c r="B686" s="336"/>
      <c r="C686" s="312" t="s">
        <v>294</v>
      </c>
      <c r="D686" s="658" t="str">
        <f>IF(②選手情報入力!$E$42="","",②選手情報入力!$E$42)</f>
        <v/>
      </c>
      <c r="E686" s="659"/>
      <c r="F686" s="659"/>
      <c r="G686" s="660"/>
      <c r="H686" s="652"/>
      <c r="I686" s="653"/>
      <c r="J686" s="653"/>
      <c r="K686" s="654"/>
      <c r="L686" s="333"/>
      <c r="N686" s="335" t="s">
        <v>6</v>
      </c>
      <c r="O686" s="336"/>
      <c r="P686" s="312" t="s">
        <v>294</v>
      </c>
      <c r="Q686" s="658" t="str">
        <f>IF(②選手情報入力!$E$42="","",②選手情報入力!$E$42)</f>
        <v/>
      </c>
      <c r="R686" s="659"/>
      <c r="S686" s="659"/>
      <c r="T686" s="660"/>
      <c r="U686" s="652"/>
      <c r="V686" s="653"/>
      <c r="W686" s="653"/>
      <c r="X686" s="654"/>
    </row>
    <row r="687" spans="1:25" ht="14.25" customHeight="1">
      <c r="A687" s="661" t="str">
        <f>IF(②選手情報入力!$C$42="","",②選手情報入力!$C$42)</f>
        <v/>
      </c>
      <c r="B687" s="662"/>
      <c r="C687" s="665" t="s">
        <v>311</v>
      </c>
      <c r="D687" s="667" t="str">
        <f>IF(②選手情報入力!$D$42="","",②選手情報入力!$D$42)</f>
        <v/>
      </c>
      <c r="E687" s="668"/>
      <c r="F687" s="668"/>
      <c r="G687" s="669"/>
      <c r="H687" s="652"/>
      <c r="I687" s="653"/>
      <c r="J687" s="653"/>
      <c r="K687" s="654"/>
      <c r="L687" s="333"/>
      <c r="N687" s="661" t="str">
        <f>IF(②選手情報入力!$C$42="","",②選手情報入力!$C$42)</f>
        <v/>
      </c>
      <c r="O687" s="662"/>
      <c r="P687" s="665" t="s">
        <v>311</v>
      </c>
      <c r="Q687" s="667" t="str">
        <f>IF(②選手情報入力!$D$42="","",②選手情報入力!$D$42)</f>
        <v/>
      </c>
      <c r="R687" s="668"/>
      <c r="S687" s="668"/>
      <c r="T687" s="669"/>
      <c r="U687" s="652"/>
      <c r="V687" s="653"/>
      <c r="W687" s="653"/>
      <c r="X687" s="654"/>
    </row>
    <row r="688" spans="1:25" ht="13.9" customHeight="1" thickBot="1">
      <c r="A688" s="663"/>
      <c r="B688" s="664"/>
      <c r="C688" s="666"/>
      <c r="D688" s="670"/>
      <c r="E688" s="671"/>
      <c r="F688" s="671"/>
      <c r="G688" s="672"/>
      <c r="H688" s="655"/>
      <c r="I688" s="656"/>
      <c r="J688" s="656"/>
      <c r="K688" s="657"/>
      <c r="L688" s="333"/>
      <c r="N688" s="663"/>
      <c r="O688" s="664"/>
      <c r="P688" s="666"/>
      <c r="Q688" s="670"/>
      <c r="R688" s="671"/>
      <c r="S688" s="671"/>
      <c r="T688" s="672"/>
      <c r="U688" s="655"/>
      <c r="V688" s="656"/>
      <c r="W688" s="656"/>
      <c r="X688" s="657"/>
    </row>
    <row r="689" spans="1:25" ht="20.45" customHeight="1" thickTop="1" thickBot="1">
      <c r="A689" s="601" t="s">
        <v>314</v>
      </c>
      <c r="B689" s="604" t="s">
        <v>315</v>
      </c>
      <c r="C689" s="605"/>
      <c r="D689" s="605"/>
      <c r="E689" s="606"/>
      <c r="F689" s="607" t="s">
        <v>316</v>
      </c>
      <c r="G689" s="608"/>
      <c r="H689" s="609" t="s">
        <v>333</v>
      </c>
      <c r="I689" s="610"/>
      <c r="J689" s="610"/>
      <c r="K689" s="611"/>
      <c r="L689" s="333"/>
      <c r="N689" s="601" t="s">
        <v>314</v>
      </c>
      <c r="O689" s="604" t="s">
        <v>315</v>
      </c>
      <c r="P689" s="605"/>
      <c r="Q689" s="605"/>
      <c r="R689" s="606"/>
      <c r="S689" s="607" t="s">
        <v>316</v>
      </c>
      <c r="T689" s="608"/>
      <c r="U689" s="609" t="s">
        <v>333</v>
      </c>
      <c r="V689" s="610"/>
      <c r="W689" s="610"/>
      <c r="X689" s="611"/>
    </row>
    <row r="690" spans="1:25" ht="13.15" customHeight="1">
      <c r="A690" s="602"/>
      <c r="B690" s="612"/>
      <c r="C690" s="613"/>
      <c r="D690" s="613"/>
      <c r="E690" s="614"/>
      <c r="F690" s="337" t="s">
        <v>318</v>
      </c>
      <c r="G690" s="312" t="s">
        <v>319</v>
      </c>
      <c r="H690" s="311"/>
      <c r="I690" s="312" t="s">
        <v>287</v>
      </c>
      <c r="J690" s="311"/>
      <c r="K690" s="338" t="s">
        <v>320</v>
      </c>
      <c r="L690" s="339"/>
      <c r="M690" s="340"/>
      <c r="N690" s="602"/>
      <c r="O690" s="612"/>
      <c r="P690" s="613"/>
      <c r="Q690" s="613"/>
      <c r="R690" s="614"/>
      <c r="S690" s="337" t="s">
        <v>318</v>
      </c>
      <c r="T690" s="312" t="s">
        <v>319</v>
      </c>
      <c r="U690" s="311"/>
      <c r="V690" s="312" t="s">
        <v>287</v>
      </c>
      <c r="W690" s="311"/>
      <c r="X690" s="338" t="s">
        <v>320</v>
      </c>
    </row>
    <row r="691" spans="1:25" ht="13.15" customHeight="1">
      <c r="A691" s="602"/>
      <c r="B691" s="615"/>
      <c r="C691" s="616"/>
      <c r="D691" s="616"/>
      <c r="E691" s="617"/>
      <c r="F691" s="621"/>
      <c r="G691" s="623"/>
      <c r="H691" s="624"/>
      <c r="I691" s="627" t="str">
        <f>IF(②選手情報入力!J42="","",②選手情報入力!J42)</f>
        <v/>
      </c>
      <c r="J691" s="628"/>
      <c r="K691" s="631"/>
      <c r="L691" s="333"/>
      <c r="N691" s="602"/>
      <c r="O691" s="615"/>
      <c r="P691" s="616"/>
      <c r="Q691" s="616"/>
      <c r="R691" s="617"/>
      <c r="S691" s="621"/>
      <c r="T691" s="623"/>
      <c r="U691" s="624"/>
      <c r="V691" s="627" t="str">
        <f>IF(②選手情報入力!M42="","",②選手情報入力!M42)</f>
        <v/>
      </c>
      <c r="W691" s="628"/>
      <c r="X691" s="631"/>
    </row>
    <row r="692" spans="1:25" ht="13.15" customHeight="1">
      <c r="A692" s="603"/>
      <c r="B692" s="618"/>
      <c r="C692" s="619"/>
      <c r="D692" s="619"/>
      <c r="E692" s="620"/>
      <c r="F692" s="622"/>
      <c r="G692" s="625"/>
      <c r="H692" s="626"/>
      <c r="I692" s="629"/>
      <c r="J692" s="630"/>
      <c r="K692" s="632"/>
      <c r="L692" s="333"/>
      <c r="N692" s="603"/>
      <c r="O692" s="618"/>
      <c r="P692" s="619"/>
      <c r="Q692" s="619"/>
      <c r="R692" s="620"/>
      <c r="S692" s="622"/>
      <c r="T692" s="625"/>
      <c r="U692" s="626"/>
      <c r="V692" s="629"/>
      <c r="W692" s="630"/>
      <c r="X692" s="632"/>
    </row>
    <row r="693" spans="1:25" ht="14.45" customHeight="1">
      <c r="A693" s="383" t="s">
        <v>321</v>
      </c>
      <c r="B693" s="585"/>
      <c r="C693" s="586"/>
      <c r="D693" s="586"/>
      <c r="E693" s="587"/>
      <c r="F693" s="591"/>
      <c r="G693" s="593"/>
      <c r="H693" s="594"/>
      <c r="I693" s="597" t="str">
        <f>IF(②選手情報入力!K42="","",②選手情報入力!K42)</f>
        <v/>
      </c>
      <c r="J693" s="598"/>
      <c r="K693" s="583"/>
      <c r="L693" s="333"/>
      <c r="N693" s="383" t="s">
        <v>321</v>
      </c>
      <c r="O693" s="585"/>
      <c r="P693" s="586"/>
      <c r="Q693" s="586"/>
      <c r="R693" s="587"/>
      <c r="S693" s="591"/>
      <c r="T693" s="593"/>
      <c r="U693" s="594"/>
      <c r="V693" s="597" t="str">
        <f>IF(②選手情報入力!N42="","",②選手情報入力!N42)</f>
        <v/>
      </c>
      <c r="W693" s="598"/>
      <c r="X693" s="583"/>
    </row>
    <row r="694" spans="1:25" ht="15" customHeight="1" thickBot="1">
      <c r="A694" s="384" t="s">
        <v>322</v>
      </c>
      <c r="B694" s="588"/>
      <c r="C694" s="589"/>
      <c r="D694" s="589"/>
      <c r="E694" s="590"/>
      <c r="F694" s="592"/>
      <c r="G694" s="595"/>
      <c r="H694" s="596"/>
      <c r="I694" s="599"/>
      <c r="J694" s="600"/>
      <c r="K694" s="584"/>
      <c r="L694" s="333"/>
      <c r="N694" s="384" t="s">
        <v>322</v>
      </c>
      <c r="O694" s="588"/>
      <c r="P694" s="589"/>
      <c r="Q694" s="589"/>
      <c r="R694" s="590"/>
      <c r="S694" s="592"/>
      <c r="T694" s="595"/>
      <c r="U694" s="596"/>
      <c r="V694" s="599"/>
      <c r="W694" s="600"/>
      <c r="X694" s="584"/>
    </row>
    <row r="695" spans="1:25" ht="15" thickBot="1">
      <c r="A695" s="341" t="s">
        <v>323</v>
      </c>
      <c r="B695" s="342" t="s">
        <v>324</v>
      </c>
      <c r="C695" s="343"/>
      <c r="D695" s="343"/>
      <c r="E695" s="343"/>
      <c r="F695" s="343"/>
      <c r="G695" s="343"/>
      <c r="H695" s="343"/>
      <c r="I695" s="343"/>
      <c r="J695" s="343"/>
      <c r="K695" s="344"/>
      <c r="L695" s="333"/>
      <c r="N695" s="341" t="s">
        <v>323</v>
      </c>
      <c r="O695" s="342" t="s">
        <v>324</v>
      </c>
      <c r="P695" s="343"/>
      <c r="Q695" s="343"/>
      <c r="R695" s="343"/>
      <c r="S695" s="343"/>
      <c r="T695" s="343"/>
      <c r="U695" s="343"/>
      <c r="V695" s="343"/>
      <c r="W695" s="343"/>
      <c r="X695" s="344"/>
    </row>
    <row r="696" spans="1:25">
      <c r="A696" s="345"/>
      <c r="B696" s="322"/>
      <c r="C696" s="322"/>
      <c r="D696" s="322"/>
      <c r="E696" s="322"/>
      <c r="F696" s="322"/>
      <c r="G696" s="322"/>
      <c r="H696" s="322"/>
      <c r="I696" s="322"/>
      <c r="J696" s="322"/>
      <c r="K696" s="323"/>
      <c r="L696" s="333"/>
      <c r="N696" s="345"/>
      <c r="O696" s="322"/>
      <c r="P696" s="322"/>
      <c r="Q696" s="322"/>
      <c r="R696" s="322"/>
      <c r="S696" s="322"/>
      <c r="T696" s="322"/>
      <c r="U696" s="322"/>
      <c r="V696" s="322"/>
      <c r="W696" s="322"/>
      <c r="X696" s="323"/>
    </row>
    <row r="697" spans="1:25" ht="14.25">
      <c r="A697" s="346" t="s">
        <v>296</v>
      </c>
      <c r="B697" s="322"/>
      <c r="C697" s="322"/>
      <c r="D697" s="322"/>
      <c r="E697" s="322"/>
      <c r="F697" s="322"/>
      <c r="G697" s="322"/>
      <c r="H697" s="322"/>
      <c r="I697" s="321"/>
      <c r="J697" s="324"/>
      <c r="K697" s="325" t="s">
        <v>325</v>
      </c>
      <c r="L697" s="347"/>
      <c r="M697" s="348"/>
      <c r="N697" s="346" t="s">
        <v>296</v>
      </c>
      <c r="O697" s="322"/>
      <c r="P697" s="322"/>
      <c r="Q697" s="322"/>
      <c r="R697" s="322"/>
      <c r="S697" s="322"/>
      <c r="T697" s="322"/>
      <c r="U697" s="322"/>
      <c r="V697" s="321"/>
      <c r="W697" s="324"/>
      <c r="X697" s="325" t="s">
        <v>325</v>
      </c>
    </row>
    <row r="698" spans="1:25" ht="14.25">
      <c r="A698" s="346" t="s">
        <v>297</v>
      </c>
      <c r="B698" s="322"/>
      <c r="C698" s="322"/>
      <c r="D698" s="322"/>
      <c r="E698" s="322"/>
      <c r="F698" s="322"/>
      <c r="G698" s="322"/>
      <c r="H698" s="322"/>
      <c r="I698" s="321"/>
      <c r="J698" s="324"/>
      <c r="K698" s="326" t="s">
        <v>326</v>
      </c>
      <c r="L698" s="347"/>
      <c r="M698" s="348"/>
      <c r="N698" s="346" t="s">
        <v>297</v>
      </c>
      <c r="O698" s="322"/>
      <c r="P698" s="322"/>
      <c r="Q698" s="322"/>
      <c r="R698" s="322"/>
      <c r="S698" s="322"/>
      <c r="T698" s="322"/>
      <c r="U698" s="322"/>
      <c r="V698" s="321"/>
      <c r="W698" s="324"/>
      <c r="X698" s="326" t="s">
        <v>326</v>
      </c>
    </row>
    <row r="699" spans="1:25" ht="14.25">
      <c r="A699" s="346" t="s">
        <v>298</v>
      </c>
      <c r="B699" s="322"/>
      <c r="C699" s="322"/>
      <c r="D699" s="322"/>
      <c r="E699" s="322"/>
      <c r="F699" s="322"/>
      <c r="G699" s="322"/>
      <c r="H699" s="322"/>
      <c r="I699" s="321"/>
      <c r="J699" s="324"/>
      <c r="K699" s="327" t="s">
        <v>327</v>
      </c>
      <c r="L699" s="347"/>
      <c r="M699" s="348"/>
      <c r="N699" s="346" t="s">
        <v>298</v>
      </c>
      <c r="O699" s="322"/>
      <c r="P699" s="322"/>
      <c r="Q699" s="322"/>
      <c r="R699" s="322"/>
      <c r="S699" s="322"/>
      <c r="T699" s="322"/>
      <c r="U699" s="322"/>
      <c r="V699" s="321"/>
      <c r="W699" s="324"/>
      <c r="X699" s="327" t="s">
        <v>327</v>
      </c>
    </row>
    <row r="700" spans="1:25" ht="14.25">
      <c r="A700" s="349"/>
      <c r="B700" s="350"/>
      <c r="C700" s="350"/>
      <c r="D700" s="350"/>
      <c r="E700" s="350"/>
      <c r="F700" s="350"/>
      <c r="G700" s="350"/>
      <c r="H700" s="350"/>
      <c r="I700" s="350"/>
      <c r="J700" s="351"/>
      <c r="K700" s="352"/>
      <c r="L700" s="347"/>
      <c r="M700" s="353"/>
      <c r="N700" s="349"/>
      <c r="O700" s="350"/>
      <c r="P700" s="350"/>
      <c r="Q700" s="350"/>
      <c r="R700" s="350"/>
      <c r="S700" s="350"/>
      <c r="T700" s="350"/>
      <c r="U700" s="350"/>
      <c r="V700" s="350"/>
      <c r="W700" s="351"/>
      <c r="X700" s="352"/>
    </row>
    <row r="701" spans="1:25" ht="39.75" customHeight="1">
      <c r="A701" s="349"/>
      <c r="B701" s="350"/>
      <c r="C701" s="350"/>
      <c r="D701" s="350"/>
      <c r="E701" s="350"/>
      <c r="F701" s="350"/>
      <c r="G701" s="350"/>
      <c r="H701" s="350"/>
      <c r="I701" s="350"/>
      <c r="J701" s="351"/>
      <c r="K701" s="352"/>
      <c r="L701" s="347"/>
      <c r="M701" s="353"/>
      <c r="N701" s="349"/>
      <c r="O701" s="350"/>
      <c r="P701" s="350"/>
      <c r="Q701" s="350"/>
      <c r="R701" s="350"/>
      <c r="S701" s="350"/>
      <c r="T701" s="350"/>
      <c r="U701" s="350"/>
      <c r="V701" s="350"/>
      <c r="W701" s="351"/>
      <c r="X701" s="352"/>
    </row>
    <row r="702" spans="1:25" ht="40.5" customHeight="1">
      <c r="A702" s="354"/>
      <c r="B702" s="355"/>
      <c r="C702" s="355"/>
      <c r="D702" s="355"/>
      <c r="E702" s="355"/>
      <c r="F702" s="355"/>
      <c r="G702" s="355"/>
      <c r="H702" s="355"/>
      <c r="I702" s="355"/>
      <c r="J702" s="356"/>
      <c r="K702" s="357"/>
      <c r="L702" s="358"/>
      <c r="M702" s="359"/>
      <c r="N702" s="354"/>
      <c r="O702" s="355"/>
      <c r="P702" s="355"/>
      <c r="Q702" s="355"/>
      <c r="R702" s="355"/>
      <c r="S702" s="355"/>
      <c r="T702" s="355"/>
      <c r="U702" s="355"/>
      <c r="V702" s="355"/>
      <c r="W702" s="356"/>
      <c r="X702" s="357"/>
      <c r="Y702" s="360"/>
    </row>
    <row r="703" spans="1:25" ht="26.25">
      <c r="A703" s="633" t="s">
        <v>364</v>
      </c>
      <c r="B703" s="633"/>
      <c r="C703" s="633"/>
      <c r="D703" s="633"/>
      <c r="E703" s="633"/>
      <c r="F703" s="633"/>
      <c r="G703" s="633"/>
      <c r="H703" s="633"/>
      <c r="I703" s="633"/>
      <c r="J703" s="633"/>
      <c r="K703" s="633"/>
      <c r="L703" s="333">
        <v>11</v>
      </c>
      <c r="N703" s="633" t="s">
        <v>366</v>
      </c>
      <c r="O703" s="633"/>
      <c r="P703" s="633"/>
      <c r="Q703" s="633"/>
      <c r="R703" s="633"/>
      <c r="S703" s="633"/>
      <c r="T703" s="633"/>
      <c r="U703" s="633"/>
      <c r="V703" s="633"/>
      <c r="W703" s="633"/>
      <c r="X703" s="633"/>
    </row>
    <row r="704" spans="1:25" ht="14.25" thickBot="1">
      <c r="A704" s="295"/>
      <c r="C704" s="296"/>
      <c r="D704" s="296" t="s">
        <v>332</v>
      </c>
      <c r="J704" s="334" t="s">
        <v>273</v>
      </c>
      <c r="L704" s="333"/>
      <c r="N704" s="295"/>
      <c r="P704" s="296"/>
      <c r="Q704" s="296" t="s">
        <v>332</v>
      </c>
      <c r="W704" s="334" t="s">
        <v>273</v>
      </c>
    </row>
    <row r="705" spans="1:24" ht="19.899999999999999" customHeight="1" thickBot="1">
      <c r="A705" s="298"/>
      <c r="B705" s="634" t="s">
        <v>303</v>
      </c>
      <c r="C705" s="635"/>
      <c r="D705" s="636" t="str">
        <f>IF(②選手情報入力!I43="","",②選手情報入力!I43)</f>
        <v/>
      </c>
      <c r="E705" s="637"/>
      <c r="F705" s="637"/>
      <c r="G705" s="638"/>
      <c r="H705" s="362" t="s">
        <v>304</v>
      </c>
      <c r="I705" s="363"/>
      <c r="J705" s="364"/>
      <c r="K705" s="365"/>
      <c r="L705" s="333"/>
      <c r="N705" s="298"/>
      <c r="O705" s="634" t="s">
        <v>303</v>
      </c>
      <c r="P705" s="635"/>
      <c r="Q705" s="636" t="str">
        <f>IF(②選手情報入力!L43="","",②選手情報入力!L43)</f>
        <v/>
      </c>
      <c r="R705" s="637"/>
      <c r="S705" s="637"/>
      <c r="T705" s="638"/>
      <c r="U705" s="362" t="s">
        <v>304</v>
      </c>
      <c r="V705" s="363"/>
      <c r="W705" s="364"/>
      <c r="X705" s="365"/>
    </row>
    <row r="706" spans="1:24" ht="21" customHeight="1">
      <c r="A706" s="303" t="s">
        <v>306</v>
      </c>
      <c r="B706" s="645" t="str">
        <f>IF(②選手情報入力!$G$43="","",②選手情報入力!$G$43)</f>
        <v/>
      </c>
      <c r="C706" s="646"/>
      <c r="D706" s="639"/>
      <c r="E706" s="640"/>
      <c r="F706" s="640"/>
      <c r="G706" s="641"/>
      <c r="H706" s="649"/>
      <c r="I706" s="650"/>
      <c r="J706" s="650"/>
      <c r="K706" s="651"/>
      <c r="L706" s="333"/>
      <c r="N706" s="303" t="s">
        <v>306</v>
      </c>
      <c r="O706" s="645" t="str">
        <f>IF(②選手情報入力!$G$43="","",②選手情報入力!$G$43)</f>
        <v/>
      </c>
      <c r="P706" s="646"/>
      <c r="Q706" s="639"/>
      <c r="R706" s="640"/>
      <c r="S706" s="640"/>
      <c r="T706" s="641"/>
      <c r="U706" s="649"/>
      <c r="V706" s="650"/>
      <c r="W706" s="650"/>
      <c r="X706" s="651"/>
    </row>
    <row r="707" spans="1:24" ht="19.899999999999999" customHeight="1" thickBot="1">
      <c r="A707" s="306"/>
      <c r="B707" s="647"/>
      <c r="C707" s="648"/>
      <c r="D707" s="642"/>
      <c r="E707" s="643"/>
      <c r="F707" s="643"/>
      <c r="G707" s="644"/>
      <c r="H707" s="652"/>
      <c r="I707" s="653"/>
      <c r="J707" s="653"/>
      <c r="K707" s="654"/>
      <c r="L707" s="333"/>
      <c r="N707" s="306"/>
      <c r="O707" s="647"/>
      <c r="P707" s="648"/>
      <c r="Q707" s="642"/>
      <c r="R707" s="643"/>
      <c r="S707" s="643"/>
      <c r="T707" s="644"/>
      <c r="U707" s="652"/>
      <c r="V707" s="653"/>
      <c r="W707" s="653"/>
      <c r="X707" s="654"/>
    </row>
    <row r="708" spans="1:24" ht="14.25">
      <c r="A708" s="335" t="s">
        <v>6</v>
      </c>
      <c r="B708" s="336"/>
      <c r="C708" s="312" t="s">
        <v>294</v>
      </c>
      <c r="D708" s="658" t="str">
        <f>IF(②選手情報入力!$E$43="","",②選手情報入力!$E$43)</f>
        <v/>
      </c>
      <c r="E708" s="659"/>
      <c r="F708" s="659"/>
      <c r="G708" s="660"/>
      <c r="H708" s="652"/>
      <c r="I708" s="653"/>
      <c r="J708" s="653"/>
      <c r="K708" s="654"/>
      <c r="L708" s="333"/>
      <c r="N708" s="335" t="s">
        <v>6</v>
      </c>
      <c r="O708" s="336"/>
      <c r="P708" s="312" t="s">
        <v>294</v>
      </c>
      <c r="Q708" s="658" t="str">
        <f>IF(②選手情報入力!$E$43="","",②選手情報入力!$E$43)</f>
        <v/>
      </c>
      <c r="R708" s="659"/>
      <c r="S708" s="659"/>
      <c r="T708" s="660"/>
      <c r="U708" s="652"/>
      <c r="V708" s="653"/>
      <c r="W708" s="653"/>
      <c r="X708" s="654"/>
    </row>
    <row r="709" spans="1:24" ht="14.25" customHeight="1">
      <c r="A709" s="661" t="str">
        <f>IF(②選手情報入力!$C$43="","",②選手情報入力!$C$43)</f>
        <v/>
      </c>
      <c r="B709" s="662"/>
      <c r="C709" s="665" t="s">
        <v>311</v>
      </c>
      <c r="D709" s="667" t="str">
        <f>IF(②選手情報入力!$D$43="","",②選手情報入力!$D$43)</f>
        <v/>
      </c>
      <c r="E709" s="668"/>
      <c r="F709" s="668"/>
      <c r="G709" s="669"/>
      <c r="H709" s="652"/>
      <c r="I709" s="653"/>
      <c r="J709" s="653"/>
      <c r="K709" s="654"/>
      <c r="L709" s="333"/>
      <c r="N709" s="661" t="str">
        <f>IF(②選手情報入力!$C$43="","",②選手情報入力!$C$43)</f>
        <v/>
      </c>
      <c r="O709" s="662"/>
      <c r="P709" s="665" t="s">
        <v>311</v>
      </c>
      <c r="Q709" s="667" t="str">
        <f>IF(②選手情報入力!$D$43="","",②選手情報入力!$D$43)</f>
        <v/>
      </c>
      <c r="R709" s="668"/>
      <c r="S709" s="668"/>
      <c r="T709" s="669"/>
      <c r="U709" s="652"/>
      <c r="V709" s="653"/>
      <c r="W709" s="653"/>
      <c r="X709" s="654"/>
    </row>
    <row r="710" spans="1:24" ht="13.9" customHeight="1" thickBot="1">
      <c r="A710" s="663"/>
      <c r="B710" s="664"/>
      <c r="C710" s="666"/>
      <c r="D710" s="670"/>
      <c r="E710" s="671"/>
      <c r="F710" s="671"/>
      <c r="G710" s="672"/>
      <c r="H710" s="655"/>
      <c r="I710" s="656"/>
      <c r="J710" s="656"/>
      <c r="K710" s="657"/>
      <c r="L710" s="333"/>
      <c r="N710" s="663"/>
      <c r="O710" s="664"/>
      <c r="P710" s="666"/>
      <c r="Q710" s="670"/>
      <c r="R710" s="671"/>
      <c r="S710" s="671"/>
      <c r="T710" s="672"/>
      <c r="U710" s="655"/>
      <c r="V710" s="656"/>
      <c r="W710" s="656"/>
      <c r="X710" s="657"/>
    </row>
    <row r="711" spans="1:24" ht="20.45" customHeight="1" thickTop="1" thickBot="1">
      <c r="A711" s="601" t="s">
        <v>314</v>
      </c>
      <c r="B711" s="604" t="s">
        <v>315</v>
      </c>
      <c r="C711" s="605"/>
      <c r="D711" s="605"/>
      <c r="E711" s="606"/>
      <c r="F711" s="607" t="s">
        <v>316</v>
      </c>
      <c r="G711" s="608"/>
      <c r="H711" s="609" t="s">
        <v>333</v>
      </c>
      <c r="I711" s="610"/>
      <c r="J711" s="610"/>
      <c r="K711" s="611"/>
      <c r="L711" s="333"/>
      <c r="N711" s="601" t="s">
        <v>314</v>
      </c>
      <c r="O711" s="604" t="s">
        <v>315</v>
      </c>
      <c r="P711" s="605"/>
      <c r="Q711" s="605"/>
      <c r="R711" s="606"/>
      <c r="S711" s="607" t="s">
        <v>316</v>
      </c>
      <c r="T711" s="608"/>
      <c r="U711" s="609" t="s">
        <v>333</v>
      </c>
      <c r="V711" s="610"/>
      <c r="W711" s="610"/>
      <c r="X711" s="611"/>
    </row>
    <row r="712" spans="1:24" ht="13.15" customHeight="1">
      <c r="A712" s="602"/>
      <c r="B712" s="612"/>
      <c r="C712" s="613"/>
      <c r="D712" s="613"/>
      <c r="E712" s="614"/>
      <c r="F712" s="337" t="s">
        <v>318</v>
      </c>
      <c r="G712" s="312" t="s">
        <v>319</v>
      </c>
      <c r="H712" s="311"/>
      <c r="I712" s="312" t="s">
        <v>287</v>
      </c>
      <c r="J712" s="311"/>
      <c r="K712" s="338" t="s">
        <v>320</v>
      </c>
      <c r="L712" s="339"/>
      <c r="M712" s="340"/>
      <c r="N712" s="602"/>
      <c r="O712" s="612"/>
      <c r="P712" s="613"/>
      <c r="Q712" s="613"/>
      <c r="R712" s="614"/>
      <c r="S712" s="337" t="s">
        <v>318</v>
      </c>
      <c r="T712" s="312" t="s">
        <v>319</v>
      </c>
      <c r="U712" s="311"/>
      <c r="V712" s="312" t="s">
        <v>287</v>
      </c>
      <c r="W712" s="311"/>
      <c r="X712" s="338" t="s">
        <v>320</v>
      </c>
    </row>
    <row r="713" spans="1:24" ht="13.15" customHeight="1">
      <c r="A713" s="602"/>
      <c r="B713" s="615"/>
      <c r="C713" s="616"/>
      <c r="D713" s="616"/>
      <c r="E713" s="617"/>
      <c r="F713" s="621"/>
      <c r="G713" s="623"/>
      <c r="H713" s="624"/>
      <c r="I713" s="627" t="str">
        <f>IF(②選手情報入力!J43="","",②選手情報入力!J43)</f>
        <v/>
      </c>
      <c r="J713" s="628"/>
      <c r="K713" s="631"/>
      <c r="L713" s="333"/>
      <c r="N713" s="602"/>
      <c r="O713" s="615"/>
      <c r="P713" s="616"/>
      <c r="Q713" s="616"/>
      <c r="R713" s="617"/>
      <c r="S713" s="621"/>
      <c r="T713" s="623"/>
      <c r="U713" s="624"/>
      <c r="V713" s="627" t="str">
        <f>IF(②選手情報入力!M43="","",②選手情報入力!M43)</f>
        <v/>
      </c>
      <c r="W713" s="628"/>
      <c r="X713" s="631"/>
    </row>
    <row r="714" spans="1:24" ht="13.15" customHeight="1">
      <c r="A714" s="603"/>
      <c r="B714" s="618"/>
      <c r="C714" s="619"/>
      <c r="D714" s="619"/>
      <c r="E714" s="620"/>
      <c r="F714" s="622"/>
      <c r="G714" s="625"/>
      <c r="H714" s="626"/>
      <c r="I714" s="629"/>
      <c r="J714" s="630"/>
      <c r="K714" s="632"/>
      <c r="L714" s="333"/>
      <c r="N714" s="603"/>
      <c r="O714" s="618"/>
      <c r="P714" s="619"/>
      <c r="Q714" s="619"/>
      <c r="R714" s="620"/>
      <c r="S714" s="622"/>
      <c r="T714" s="625"/>
      <c r="U714" s="626"/>
      <c r="V714" s="629"/>
      <c r="W714" s="630"/>
      <c r="X714" s="632"/>
    </row>
    <row r="715" spans="1:24" ht="14.45" customHeight="1">
      <c r="A715" s="383" t="s">
        <v>321</v>
      </c>
      <c r="B715" s="585"/>
      <c r="C715" s="586"/>
      <c r="D715" s="586"/>
      <c r="E715" s="587"/>
      <c r="F715" s="591"/>
      <c r="G715" s="593"/>
      <c r="H715" s="594"/>
      <c r="I715" s="597" t="str">
        <f>IF(②選手情報入力!K43="","",②選手情報入力!K43)</f>
        <v/>
      </c>
      <c r="J715" s="598"/>
      <c r="K715" s="583"/>
      <c r="L715" s="333"/>
      <c r="N715" s="383" t="s">
        <v>321</v>
      </c>
      <c r="O715" s="585"/>
      <c r="P715" s="586"/>
      <c r="Q715" s="586"/>
      <c r="R715" s="587"/>
      <c r="S715" s="591"/>
      <c r="T715" s="593"/>
      <c r="U715" s="594"/>
      <c r="V715" s="597" t="str">
        <f>IF(②選手情報入力!N43="","",②選手情報入力!N43)</f>
        <v/>
      </c>
      <c r="W715" s="598"/>
      <c r="X715" s="583"/>
    </row>
    <row r="716" spans="1:24" ht="15" customHeight="1" thickBot="1">
      <c r="A716" s="384" t="s">
        <v>322</v>
      </c>
      <c r="B716" s="588"/>
      <c r="C716" s="589"/>
      <c r="D716" s="589"/>
      <c r="E716" s="590"/>
      <c r="F716" s="592"/>
      <c r="G716" s="595"/>
      <c r="H716" s="596"/>
      <c r="I716" s="599"/>
      <c r="J716" s="600"/>
      <c r="K716" s="584"/>
      <c r="L716" s="333"/>
      <c r="N716" s="384" t="s">
        <v>322</v>
      </c>
      <c r="O716" s="588"/>
      <c r="P716" s="589"/>
      <c r="Q716" s="589"/>
      <c r="R716" s="590"/>
      <c r="S716" s="592"/>
      <c r="T716" s="595"/>
      <c r="U716" s="596"/>
      <c r="V716" s="599"/>
      <c r="W716" s="600"/>
      <c r="X716" s="584"/>
    </row>
    <row r="717" spans="1:24" ht="15" thickBot="1">
      <c r="A717" s="341" t="s">
        <v>323</v>
      </c>
      <c r="B717" s="342" t="s">
        <v>324</v>
      </c>
      <c r="C717" s="343"/>
      <c r="D717" s="343"/>
      <c r="E717" s="343"/>
      <c r="F717" s="343"/>
      <c r="G717" s="343"/>
      <c r="H717" s="343"/>
      <c r="I717" s="343"/>
      <c r="J717" s="343"/>
      <c r="K717" s="344"/>
      <c r="L717" s="333"/>
      <c r="N717" s="341" t="s">
        <v>323</v>
      </c>
      <c r="O717" s="342" t="s">
        <v>324</v>
      </c>
      <c r="P717" s="343"/>
      <c r="Q717" s="343"/>
      <c r="R717" s="343"/>
      <c r="S717" s="343"/>
      <c r="T717" s="343"/>
      <c r="U717" s="343"/>
      <c r="V717" s="343"/>
      <c r="W717" s="343"/>
      <c r="X717" s="344"/>
    </row>
    <row r="718" spans="1:24">
      <c r="A718" s="345"/>
      <c r="B718" s="322"/>
      <c r="C718" s="322"/>
      <c r="D718" s="322"/>
      <c r="E718" s="322"/>
      <c r="F718" s="322"/>
      <c r="G718" s="322"/>
      <c r="H718" s="322"/>
      <c r="I718" s="322"/>
      <c r="J718" s="322"/>
      <c r="K718" s="323"/>
      <c r="L718" s="333"/>
      <c r="N718" s="345"/>
      <c r="O718" s="322"/>
      <c r="P718" s="322"/>
      <c r="Q718" s="322"/>
      <c r="R718" s="322"/>
      <c r="S718" s="322"/>
      <c r="T718" s="322"/>
      <c r="U718" s="322"/>
      <c r="V718" s="322"/>
      <c r="W718" s="322"/>
      <c r="X718" s="323"/>
    </row>
    <row r="719" spans="1:24" ht="14.25">
      <c r="A719" s="346" t="s">
        <v>296</v>
      </c>
      <c r="B719" s="322"/>
      <c r="C719" s="322"/>
      <c r="D719" s="322"/>
      <c r="E719" s="322"/>
      <c r="F719" s="322"/>
      <c r="G719" s="322"/>
      <c r="H719" s="322"/>
      <c r="I719" s="321"/>
      <c r="J719" s="324"/>
      <c r="K719" s="325" t="s">
        <v>325</v>
      </c>
      <c r="L719" s="347"/>
      <c r="M719" s="348"/>
      <c r="N719" s="346" t="s">
        <v>296</v>
      </c>
      <c r="O719" s="322"/>
      <c r="P719" s="322"/>
      <c r="Q719" s="322"/>
      <c r="R719" s="322"/>
      <c r="S719" s="322"/>
      <c r="T719" s="322"/>
      <c r="U719" s="322"/>
      <c r="V719" s="321"/>
      <c r="W719" s="324"/>
      <c r="X719" s="325" t="s">
        <v>325</v>
      </c>
    </row>
    <row r="720" spans="1:24" ht="14.25">
      <c r="A720" s="346" t="s">
        <v>297</v>
      </c>
      <c r="B720" s="322"/>
      <c r="C720" s="322"/>
      <c r="D720" s="322"/>
      <c r="E720" s="322"/>
      <c r="F720" s="322"/>
      <c r="G720" s="322"/>
      <c r="H720" s="322"/>
      <c r="I720" s="321"/>
      <c r="J720" s="324"/>
      <c r="K720" s="326" t="s">
        <v>326</v>
      </c>
      <c r="L720" s="347"/>
      <c r="M720" s="348"/>
      <c r="N720" s="346" t="s">
        <v>297</v>
      </c>
      <c r="O720" s="322"/>
      <c r="P720" s="322"/>
      <c r="Q720" s="322"/>
      <c r="R720" s="322"/>
      <c r="S720" s="322"/>
      <c r="T720" s="322"/>
      <c r="U720" s="322"/>
      <c r="V720" s="321"/>
      <c r="W720" s="324"/>
      <c r="X720" s="326" t="s">
        <v>326</v>
      </c>
    </row>
    <row r="721" spans="1:25" ht="14.25">
      <c r="A721" s="346" t="s">
        <v>298</v>
      </c>
      <c r="B721" s="322"/>
      <c r="C721" s="322"/>
      <c r="D721" s="322"/>
      <c r="E721" s="322"/>
      <c r="F721" s="322"/>
      <c r="G721" s="322"/>
      <c r="H721" s="322"/>
      <c r="I721" s="321"/>
      <c r="J721" s="324"/>
      <c r="K721" s="327" t="s">
        <v>327</v>
      </c>
      <c r="L721" s="347"/>
      <c r="M721" s="348"/>
      <c r="N721" s="346" t="s">
        <v>298</v>
      </c>
      <c r="O721" s="322"/>
      <c r="P721" s="322"/>
      <c r="Q721" s="322"/>
      <c r="R721" s="322"/>
      <c r="S721" s="322"/>
      <c r="T721" s="322"/>
      <c r="U721" s="322"/>
      <c r="V721" s="321"/>
      <c r="W721" s="324"/>
      <c r="X721" s="327" t="s">
        <v>327</v>
      </c>
    </row>
    <row r="722" spans="1:25" ht="43.5" customHeight="1">
      <c r="A722" s="349"/>
      <c r="B722" s="350"/>
      <c r="C722" s="350"/>
      <c r="D722" s="350"/>
      <c r="E722" s="350"/>
      <c r="F722" s="350"/>
      <c r="G722" s="350"/>
      <c r="H722" s="350"/>
      <c r="I722" s="350"/>
      <c r="J722" s="351"/>
      <c r="K722" s="352"/>
      <c r="L722" s="347"/>
      <c r="M722" s="353"/>
      <c r="N722" s="349"/>
      <c r="O722" s="350"/>
      <c r="P722" s="350"/>
      <c r="Q722" s="350"/>
      <c r="R722" s="350"/>
      <c r="S722" s="350"/>
      <c r="T722" s="350"/>
      <c r="U722" s="350"/>
      <c r="V722" s="350"/>
      <c r="W722" s="351"/>
      <c r="X722" s="352"/>
    </row>
    <row r="723" spans="1:25" ht="51" customHeight="1">
      <c r="A723" s="354"/>
      <c r="B723" s="355"/>
      <c r="C723" s="355"/>
      <c r="D723" s="355"/>
      <c r="E723" s="355"/>
      <c r="F723" s="355"/>
      <c r="G723" s="355"/>
      <c r="H723" s="355"/>
      <c r="I723" s="355"/>
      <c r="J723" s="356"/>
      <c r="K723" s="357"/>
      <c r="L723" s="358"/>
      <c r="M723" s="359"/>
      <c r="N723" s="354"/>
      <c r="O723" s="355"/>
      <c r="P723" s="355"/>
      <c r="Q723" s="355"/>
      <c r="R723" s="355"/>
      <c r="S723" s="355"/>
      <c r="T723" s="355"/>
      <c r="U723" s="355"/>
      <c r="V723" s="355"/>
      <c r="W723" s="356"/>
      <c r="X723" s="357"/>
      <c r="Y723" s="360"/>
    </row>
    <row r="724" spans="1:25" ht="26.25">
      <c r="A724" s="633" t="s">
        <v>364</v>
      </c>
      <c r="B724" s="633"/>
      <c r="C724" s="633"/>
      <c r="D724" s="633"/>
      <c r="E724" s="633"/>
      <c r="F724" s="633"/>
      <c r="G724" s="633"/>
      <c r="H724" s="633"/>
      <c r="I724" s="633"/>
      <c r="J724" s="633"/>
      <c r="K724" s="633"/>
      <c r="L724" s="333">
        <v>13</v>
      </c>
      <c r="N724" s="633" t="s">
        <v>364</v>
      </c>
      <c r="O724" s="633"/>
      <c r="P724" s="633"/>
      <c r="Q724" s="633"/>
      <c r="R724" s="633"/>
      <c r="S724" s="633"/>
      <c r="T724" s="633"/>
      <c r="U724" s="633"/>
      <c r="V724" s="633"/>
      <c r="W724" s="633"/>
      <c r="X724" s="633"/>
      <c r="Y724" s="293">
        <v>14</v>
      </c>
    </row>
    <row r="725" spans="1:25" ht="14.25" thickBot="1">
      <c r="A725" s="295"/>
      <c r="C725" s="296"/>
      <c r="D725" s="296" t="s">
        <v>332</v>
      </c>
      <c r="J725" s="334" t="s">
        <v>273</v>
      </c>
      <c r="L725" s="333"/>
      <c r="N725" s="295"/>
      <c r="P725" s="296"/>
      <c r="Q725" s="296" t="s">
        <v>332</v>
      </c>
      <c r="W725" s="334" t="s">
        <v>273</v>
      </c>
    </row>
    <row r="726" spans="1:25" ht="19.899999999999999" customHeight="1" thickBot="1">
      <c r="A726" s="298"/>
      <c r="B726" s="634" t="s">
        <v>303</v>
      </c>
      <c r="C726" s="635"/>
      <c r="D726" s="636" t="str">
        <f>IF(②選手情報入力!I44="","",②選手情報入力!I44)</f>
        <v/>
      </c>
      <c r="E726" s="637"/>
      <c r="F726" s="637"/>
      <c r="G726" s="638"/>
      <c r="H726" s="362" t="s">
        <v>304</v>
      </c>
      <c r="I726" s="363"/>
      <c r="J726" s="364"/>
      <c r="K726" s="365"/>
      <c r="L726" s="333"/>
      <c r="N726" s="298"/>
      <c r="O726" s="634" t="s">
        <v>303</v>
      </c>
      <c r="P726" s="635"/>
      <c r="Q726" s="636" t="str">
        <f>IF(②選手情報入力!L44="","",②選手情報入力!L44)</f>
        <v/>
      </c>
      <c r="R726" s="637"/>
      <c r="S726" s="637"/>
      <c r="T726" s="638"/>
      <c r="U726" s="362" t="s">
        <v>304</v>
      </c>
      <c r="V726" s="363"/>
      <c r="W726" s="364"/>
      <c r="X726" s="365"/>
    </row>
    <row r="727" spans="1:25" ht="21" customHeight="1">
      <c r="A727" s="303" t="s">
        <v>306</v>
      </c>
      <c r="B727" s="645" t="str">
        <f>IF(②選手情報入力!$G$44="","",②選手情報入力!$G$44)</f>
        <v/>
      </c>
      <c r="C727" s="646"/>
      <c r="D727" s="639"/>
      <c r="E727" s="640"/>
      <c r="F727" s="640"/>
      <c r="G727" s="641"/>
      <c r="H727" s="649"/>
      <c r="I727" s="650"/>
      <c r="J727" s="650"/>
      <c r="K727" s="651"/>
      <c r="L727" s="333"/>
      <c r="N727" s="303" t="s">
        <v>306</v>
      </c>
      <c r="O727" s="645" t="str">
        <f>IF(②選手情報入力!$G$44="","",②選手情報入力!$G$44)</f>
        <v/>
      </c>
      <c r="P727" s="646"/>
      <c r="Q727" s="639"/>
      <c r="R727" s="640"/>
      <c r="S727" s="640"/>
      <c r="T727" s="641"/>
      <c r="U727" s="649"/>
      <c r="V727" s="650"/>
      <c r="W727" s="650"/>
      <c r="X727" s="651"/>
    </row>
    <row r="728" spans="1:25" ht="19.899999999999999" customHeight="1" thickBot="1">
      <c r="A728" s="306"/>
      <c r="B728" s="647"/>
      <c r="C728" s="648"/>
      <c r="D728" s="642"/>
      <c r="E728" s="643"/>
      <c r="F728" s="643"/>
      <c r="G728" s="644"/>
      <c r="H728" s="652"/>
      <c r="I728" s="653"/>
      <c r="J728" s="653"/>
      <c r="K728" s="654"/>
      <c r="L728" s="333"/>
      <c r="N728" s="306"/>
      <c r="O728" s="647"/>
      <c r="P728" s="648"/>
      <c r="Q728" s="642"/>
      <c r="R728" s="643"/>
      <c r="S728" s="643"/>
      <c r="T728" s="644"/>
      <c r="U728" s="652"/>
      <c r="V728" s="653"/>
      <c r="W728" s="653"/>
      <c r="X728" s="654"/>
    </row>
    <row r="729" spans="1:25" ht="14.25">
      <c r="A729" s="335" t="s">
        <v>6</v>
      </c>
      <c r="B729" s="336"/>
      <c r="C729" s="312" t="s">
        <v>294</v>
      </c>
      <c r="D729" s="658" t="str">
        <f>IF(②選手情報入力!$E$44="","",②選手情報入力!$E$44)</f>
        <v/>
      </c>
      <c r="E729" s="659"/>
      <c r="F729" s="659"/>
      <c r="G729" s="660"/>
      <c r="H729" s="652"/>
      <c r="I729" s="653"/>
      <c r="J729" s="653"/>
      <c r="K729" s="654"/>
      <c r="L729" s="333"/>
      <c r="N729" s="335" t="s">
        <v>6</v>
      </c>
      <c r="O729" s="336"/>
      <c r="P729" s="312" t="s">
        <v>294</v>
      </c>
      <c r="Q729" s="658" t="str">
        <f>IF(②選手情報入力!$E$44="","",②選手情報入力!$E$44)</f>
        <v/>
      </c>
      <c r="R729" s="659"/>
      <c r="S729" s="659"/>
      <c r="T729" s="660"/>
      <c r="U729" s="652"/>
      <c r="V729" s="653"/>
      <c r="W729" s="653"/>
      <c r="X729" s="654"/>
    </row>
    <row r="730" spans="1:25" ht="14.25" customHeight="1">
      <c r="A730" s="661" t="str">
        <f>IF(②選手情報入力!$C$44="","",②選手情報入力!$C$44)</f>
        <v/>
      </c>
      <c r="B730" s="662"/>
      <c r="C730" s="665" t="s">
        <v>311</v>
      </c>
      <c r="D730" s="667" t="str">
        <f>IF(②選手情報入力!$D$44="","",②選手情報入力!$D$44)</f>
        <v/>
      </c>
      <c r="E730" s="668"/>
      <c r="F730" s="668"/>
      <c r="G730" s="669"/>
      <c r="H730" s="652"/>
      <c r="I730" s="653"/>
      <c r="J730" s="653"/>
      <c r="K730" s="654"/>
      <c r="L730" s="333"/>
      <c r="N730" s="661" t="str">
        <f>IF(②選手情報入力!$C$44="","",②選手情報入力!$C$44)</f>
        <v/>
      </c>
      <c r="O730" s="662"/>
      <c r="P730" s="665" t="s">
        <v>311</v>
      </c>
      <c r="Q730" s="667" t="str">
        <f>IF(②選手情報入力!$D$44="","",②選手情報入力!$D$44)</f>
        <v/>
      </c>
      <c r="R730" s="668"/>
      <c r="S730" s="668"/>
      <c r="T730" s="669"/>
      <c r="U730" s="652"/>
      <c r="V730" s="653"/>
      <c r="W730" s="653"/>
      <c r="X730" s="654"/>
    </row>
    <row r="731" spans="1:25" ht="13.9" customHeight="1" thickBot="1">
      <c r="A731" s="663"/>
      <c r="B731" s="664"/>
      <c r="C731" s="666"/>
      <c r="D731" s="670"/>
      <c r="E731" s="671"/>
      <c r="F731" s="671"/>
      <c r="G731" s="672"/>
      <c r="H731" s="655"/>
      <c r="I731" s="656"/>
      <c r="J731" s="656"/>
      <c r="K731" s="657"/>
      <c r="L731" s="333"/>
      <c r="N731" s="663"/>
      <c r="O731" s="664"/>
      <c r="P731" s="666"/>
      <c r="Q731" s="670"/>
      <c r="R731" s="671"/>
      <c r="S731" s="671"/>
      <c r="T731" s="672"/>
      <c r="U731" s="655"/>
      <c r="V731" s="656"/>
      <c r="W731" s="656"/>
      <c r="X731" s="657"/>
    </row>
    <row r="732" spans="1:25" ht="20.45" customHeight="1" thickTop="1" thickBot="1">
      <c r="A732" s="601" t="s">
        <v>314</v>
      </c>
      <c r="B732" s="604" t="s">
        <v>315</v>
      </c>
      <c r="C732" s="605"/>
      <c r="D732" s="605"/>
      <c r="E732" s="606"/>
      <c r="F732" s="607" t="s">
        <v>316</v>
      </c>
      <c r="G732" s="608"/>
      <c r="H732" s="609" t="s">
        <v>333</v>
      </c>
      <c r="I732" s="610"/>
      <c r="J732" s="610"/>
      <c r="K732" s="611"/>
      <c r="L732" s="333"/>
      <c r="N732" s="601" t="s">
        <v>314</v>
      </c>
      <c r="O732" s="604" t="s">
        <v>315</v>
      </c>
      <c r="P732" s="605"/>
      <c r="Q732" s="605"/>
      <c r="R732" s="606"/>
      <c r="S732" s="607" t="s">
        <v>316</v>
      </c>
      <c r="T732" s="608"/>
      <c r="U732" s="609" t="s">
        <v>333</v>
      </c>
      <c r="V732" s="610"/>
      <c r="W732" s="610"/>
      <c r="X732" s="611"/>
    </row>
    <row r="733" spans="1:25" ht="13.15" customHeight="1">
      <c r="A733" s="602"/>
      <c r="B733" s="612"/>
      <c r="C733" s="613"/>
      <c r="D733" s="613"/>
      <c r="E733" s="614"/>
      <c r="F733" s="337" t="s">
        <v>318</v>
      </c>
      <c r="G733" s="312" t="s">
        <v>319</v>
      </c>
      <c r="H733" s="311"/>
      <c r="I733" s="312" t="s">
        <v>287</v>
      </c>
      <c r="J733" s="311"/>
      <c r="K733" s="338" t="s">
        <v>320</v>
      </c>
      <c r="L733" s="339"/>
      <c r="M733" s="340"/>
      <c r="N733" s="602"/>
      <c r="O733" s="612"/>
      <c r="P733" s="613"/>
      <c r="Q733" s="613"/>
      <c r="R733" s="614"/>
      <c r="S733" s="337" t="s">
        <v>318</v>
      </c>
      <c r="T733" s="312" t="s">
        <v>319</v>
      </c>
      <c r="U733" s="311"/>
      <c r="V733" s="312" t="s">
        <v>287</v>
      </c>
      <c r="W733" s="311"/>
      <c r="X733" s="338" t="s">
        <v>320</v>
      </c>
    </row>
    <row r="734" spans="1:25" ht="13.15" customHeight="1">
      <c r="A734" s="602"/>
      <c r="B734" s="615"/>
      <c r="C734" s="616"/>
      <c r="D734" s="616"/>
      <c r="E734" s="617"/>
      <c r="F734" s="621"/>
      <c r="G734" s="623"/>
      <c r="H734" s="624"/>
      <c r="I734" s="627" t="str">
        <f>IF(②選手情報入力!J44="","",②選手情報入力!J44)</f>
        <v/>
      </c>
      <c r="J734" s="628"/>
      <c r="K734" s="631"/>
      <c r="L734" s="333"/>
      <c r="N734" s="602"/>
      <c r="O734" s="615"/>
      <c r="P734" s="616"/>
      <c r="Q734" s="616"/>
      <c r="R734" s="617"/>
      <c r="S734" s="621"/>
      <c r="T734" s="623"/>
      <c r="U734" s="624"/>
      <c r="V734" s="627" t="str">
        <f>IF(②選手情報入力!M44="","",②選手情報入力!M44)</f>
        <v/>
      </c>
      <c r="W734" s="628"/>
      <c r="X734" s="631"/>
    </row>
    <row r="735" spans="1:25" ht="13.15" customHeight="1">
      <c r="A735" s="603"/>
      <c r="B735" s="618"/>
      <c r="C735" s="619"/>
      <c r="D735" s="619"/>
      <c r="E735" s="620"/>
      <c r="F735" s="622"/>
      <c r="G735" s="625"/>
      <c r="H735" s="626"/>
      <c r="I735" s="629"/>
      <c r="J735" s="630"/>
      <c r="K735" s="632"/>
      <c r="L735" s="333"/>
      <c r="N735" s="603"/>
      <c r="O735" s="618"/>
      <c r="P735" s="619"/>
      <c r="Q735" s="619"/>
      <c r="R735" s="620"/>
      <c r="S735" s="622"/>
      <c r="T735" s="625"/>
      <c r="U735" s="626"/>
      <c r="V735" s="629"/>
      <c r="W735" s="630"/>
      <c r="X735" s="632"/>
    </row>
    <row r="736" spans="1:25" ht="14.45" customHeight="1">
      <c r="A736" s="383" t="s">
        <v>321</v>
      </c>
      <c r="B736" s="585"/>
      <c r="C736" s="586"/>
      <c r="D736" s="586"/>
      <c r="E736" s="587"/>
      <c r="F736" s="591"/>
      <c r="G736" s="593"/>
      <c r="H736" s="594"/>
      <c r="I736" s="597" t="str">
        <f>IF(②選手情報入力!K44="","",②選手情報入力!K44)</f>
        <v/>
      </c>
      <c r="J736" s="598"/>
      <c r="K736" s="583"/>
      <c r="L736" s="333"/>
      <c r="N736" s="383" t="s">
        <v>321</v>
      </c>
      <c r="O736" s="585"/>
      <c r="P736" s="586"/>
      <c r="Q736" s="586"/>
      <c r="R736" s="587"/>
      <c r="S736" s="591"/>
      <c r="T736" s="593"/>
      <c r="U736" s="594"/>
      <c r="V736" s="597" t="str">
        <f>IF(②選手情報入力!N44="","",②選手情報入力!N44)</f>
        <v/>
      </c>
      <c r="W736" s="598"/>
      <c r="X736" s="583"/>
    </row>
    <row r="737" spans="1:25" ht="15" customHeight="1" thickBot="1">
      <c r="A737" s="384" t="s">
        <v>322</v>
      </c>
      <c r="B737" s="588"/>
      <c r="C737" s="589"/>
      <c r="D737" s="589"/>
      <c r="E737" s="590"/>
      <c r="F737" s="592"/>
      <c r="G737" s="595"/>
      <c r="H737" s="596"/>
      <c r="I737" s="599"/>
      <c r="J737" s="600"/>
      <c r="K737" s="584"/>
      <c r="L737" s="333"/>
      <c r="N737" s="384" t="s">
        <v>322</v>
      </c>
      <c r="O737" s="588"/>
      <c r="P737" s="589"/>
      <c r="Q737" s="589"/>
      <c r="R737" s="590"/>
      <c r="S737" s="592"/>
      <c r="T737" s="595"/>
      <c r="U737" s="596"/>
      <c r="V737" s="599"/>
      <c r="W737" s="600"/>
      <c r="X737" s="584"/>
    </row>
    <row r="738" spans="1:25" ht="15" thickBot="1">
      <c r="A738" s="341" t="s">
        <v>323</v>
      </c>
      <c r="B738" s="342" t="s">
        <v>324</v>
      </c>
      <c r="C738" s="343"/>
      <c r="D738" s="343"/>
      <c r="E738" s="343"/>
      <c r="F738" s="343"/>
      <c r="G738" s="343"/>
      <c r="H738" s="343"/>
      <c r="I738" s="343"/>
      <c r="J738" s="343"/>
      <c r="K738" s="344"/>
      <c r="L738" s="333"/>
      <c r="N738" s="341" t="s">
        <v>323</v>
      </c>
      <c r="O738" s="342" t="s">
        <v>324</v>
      </c>
      <c r="P738" s="343"/>
      <c r="Q738" s="343"/>
      <c r="R738" s="343"/>
      <c r="S738" s="343"/>
      <c r="T738" s="343"/>
      <c r="U738" s="343"/>
      <c r="V738" s="343"/>
      <c r="W738" s="343"/>
      <c r="X738" s="344"/>
    </row>
    <row r="739" spans="1:25">
      <c r="A739" s="345"/>
      <c r="B739" s="322"/>
      <c r="C739" s="322"/>
      <c r="D739" s="322"/>
      <c r="E739" s="322"/>
      <c r="F739" s="322"/>
      <c r="G739" s="322"/>
      <c r="H739" s="322"/>
      <c r="I739" s="322"/>
      <c r="J739" s="322"/>
      <c r="K739" s="323"/>
      <c r="L739" s="333"/>
      <c r="N739" s="345"/>
      <c r="O739" s="322"/>
      <c r="P739" s="322"/>
      <c r="Q739" s="322"/>
      <c r="R739" s="322"/>
      <c r="S739" s="322"/>
      <c r="T739" s="322"/>
      <c r="U739" s="322"/>
      <c r="V739" s="322"/>
      <c r="W739" s="322"/>
      <c r="X739" s="323"/>
    </row>
    <row r="740" spans="1:25" ht="14.25">
      <c r="A740" s="346" t="s">
        <v>296</v>
      </c>
      <c r="B740" s="322"/>
      <c r="C740" s="322"/>
      <c r="D740" s="322"/>
      <c r="E740" s="322"/>
      <c r="F740" s="322"/>
      <c r="G740" s="322"/>
      <c r="H740" s="322"/>
      <c r="I740" s="321"/>
      <c r="J740" s="324"/>
      <c r="K740" s="325" t="s">
        <v>325</v>
      </c>
      <c r="L740" s="347"/>
      <c r="M740" s="348"/>
      <c r="N740" s="346" t="s">
        <v>296</v>
      </c>
      <c r="O740" s="322"/>
      <c r="P740" s="322"/>
      <c r="Q740" s="322"/>
      <c r="R740" s="322"/>
      <c r="S740" s="322"/>
      <c r="T740" s="322"/>
      <c r="U740" s="322"/>
      <c r="V740" s="321"/>
      <c r="W740" s="324"/>
      <c r="X740" s="325" t="s">
        <v>325</v>
      </c>
    </row>
    <row r="741" spans="1:25" ht="14.25">
      <c r="A741" s="346" t="s">
        <v>297</v>
      </c>
      <c r="B741" s="322"/>
      <c r="C741" s="322"/>
      <c r="D741" s="322"/>
      <c r="E741" s="322"/>
      <c r="F741" s="322"/>
      <c r="G741" s="322"/>
      <c r="H741" s="322"/>
      <c r="I741" s="321"/>
      <c r="J741" s="324"/>
      <c r="K741" s="326" t="s">
        <v>326</v>
      </c>
      <c r="L741" s="347"/>
      <c r="M741" s="348"/>
      <c r="N741" s="346" t="s">
        <v>297</v>
      </c>
      <c r="O741" s="322"/>
      <c r="P741" s="322"/>
      <c r="Q741" s="322"/>
      <c r="R741" s="322"/>
      <c r="S741" s="322"/>
      <c r="T741" s="322"/>
      <c r="U741" s="322"/>
      <c r="V741" s="321"/>
      <c r="W741" s="324"/>
      <c r="X741" s="326" t="s">
        <v>326</v>
      </c>
    </row>
    <row r="742" spans="1:25" ht="14.25">
      <c r="A742" s="346" t="s">
        <v>298</v>
      </c>
      <c r="B742" s="322"/>
      <c r="C742" s="322"/>
      <c r="D742" s="322"/>
      <c r="E742" s="322"/>
      <c r="F742" s="322"/>
      <c r="G742" s="322"/>
      <c r="H742" s="322"/>
      <c r="I742" s="321"/>
      <c r="J742" s="324"/>
      <c r="K742" s="327" t="s">
        <v>327</v>
      </c>
      <c r="L742" s="347"/>
      <c r="M742" s="348"/>
      <c r="N742" s="346" t="s">
        <v>298</v>
      </c>
      <c r="O742" s="322"/>
      <c r="P742" s="322"/>
      <c r="Q742" s="322"/>
      <c r="R742" s="322"/>
      <c r="S742" s="322"/>
      <c r="T742" s="322"/>
      <c r="U742" s="322"/>
      <c r="V742" s="321"/>
      <c r="W742" s="324"/>
      <c r="X742" s="327" t="s">
        <v>327</v>
      </c>
    </row>
    <row r="743" spans="1:25" ht="48" customHeight="1">
      <c r="A743" s="349"/>
      <c r="B743" s="350"/>
      <c r="C743" s="350"/>
      <c r="D743" s="350"/>
      <c r="E743" s="350"/>
      <c r="F743" s="350"/>
      <c r="G743" s="350"/>
      <c r="H743" s="350"/>
      <c r="I743" s="350"/>
      <c r="J743" s="351"/>
      <c r="K743" s="352"/>
      <c r="L743" s="347"/>
      <c r="M743" s="353"/>
      <c r="N743" s="349"/>
      <c r="O743" s="350"/>
      <c r="P743" s="350"/>
      <c r="Q743" s="350"/>
      <c r="R743" s="350"/>
      <c r="S743" s="350"/>
      <c r="T743" s="350"/>
      <c r="U743" s="350"/>
      <c r="V743" s="350"/>
      <c r="W743" s="351"/>
      <c r="X743" s="352"/>
    </row>
    <row r="744" spans="1:25" ht="48" customHeight="1">
      <c r="A744" s="354"/>
      <c r="B744" s="355"/>
      <c r="C744" s="355"/>
      <c r="D744" s="355"/>
      <c r="E744" s="355"/>
      <c r="F744" s="355"/>
      <c r="G744" s="355"/>
      <c r="H744" s="355"/>
      <c r="I744" s="355"/>
      <c r="J744" s="356"/>
      <c r="K744" s="357"/>
      <c r="L744" s="358"/>
      <c r="M744" s="361"/>
      <c r="N744" s="354"/>
      <c r="O744" s="355"/>
      <c r="P744" s="355"/>
      <c r="Q744" s="355"/>
      <c r="R744" s="355"/>
      <c r="S744" s="355"/>
      <c r="T744" s="355"/>
      <c r="U744" s="355"/>
      <c r="V744" s="355"/>
      <c r="W744" s="356"/>
      <c r="X744" s="357"/>
      <c r="Y744" s="358"/>
    </row>
    <row r="745" spans="1:25" ht="26.25">
      <c r="A745" s="633" t="s">
        <v>364</v>
      </c>
      <c r="B745" s="633"/>
      <c r="C745" s="633"/>
      <c r="D745" s="633"/>
      <c r="E745" s="633"/>
      <c r="F745" s="633"/>
      <c r="G745" s="633"/>
      <c r="H745" s="633"/>
      <c r="I745" s="633"/>
      <c r="J745" s="633"/>
      <c r="K745" s="633"/>
      <c r="L745" s="333">
        <v>15</v>
      </c>
      <c r="N745" s="633" t="s">
        <v>364</v>
      </c>
      <c r="O745" s="633"/>
      <c r="P745" s="633"/>
      <c r="Q745" s="633"/>
      <c r="R745" s="633"/>
      <c r="S745" s="633"/>
      <c r="T745" s="633"/>
      <c r="U745" s="633"/>
      <c r="V745" s="633"/>
      <c r="W745" s="633"/>
      <c r="X745" s="633"/>
      <c r="Y745" s="333">
        <v>16</v>
      </c>
    </row>
    <row r="746" spans="1:25" ht="14.25" thickBot="1">
      <c r="A746" s="295"/>
      <c r="C746" s="296"/>
      <c r="D746" s="296" t="s">
        <v>332</v>
      </c>
      <c r="J746" s="334" t="s">
        <v>273</v>
      </c>
      <c r="L746" s="333"/>
      <c r="N746" s="295"/>
      <c r="P746" s="296"/>
      <c r="Q746" s="296" t="s">
        <v>332</v>
      </c>
      <c r="W746" s="334" t="s">
        <v>273</v>
      </c>
      <c r="Y746" s="333"/>
    </row>
    <row r="747" spans="1:25" ht="19.899999999999999" customHeight="1" thickBot="1">
      <c r="A747" s="298"/>
      <c r="B747" s="634" t="s">
        <v>303</v>
      </c>
      <c r="C747" s="635"/>
      <c r="D747" s="636" t="str">
        <f>IF(②選手情報入力!I45="","",②選手情報入力!I45)</f>
        <v/>
      </c>
      <c r="E747" s="637"/>
      <c r="F747" s="637"/>
      <c r="G747" s="638"/>
      <c r="H747" s="362" t="s">
        <v>304</v>
      </c>
      <c r="I747" s="363"/>
      <c r="J747" s="364"/>
      <c r="K747" s="365"/>
      <c r="L747" s="333"/>
      <c r="N747" s="298"/>
      <c r="O747" s="634" t="s">
        <v>303</v>
      </c>
      <c r="P747" s="635"/>
      <c r="Q747" s="636" t="str">
        <f>IF(②選手情報入力!L45="","",②選手情報入力!L45)</f>
        <v/>
      </c>
      <c r="R747" s="637"/>
      <c r="S747" s="637"/>
      <c r="T747" s="638"/>
      <c r="U747" s="362" t="s">
        <v>304</v>
      </c>
      <c r="V747" s="363"/>
      <c r="W747" s="364"/>
      <c r="X747" s="365"/>
      <c r="Y747" s="333"/>
    </row>
    <row r="748" spans="1:25" ht="21" customHeight="1">
      <c r="A748" s="303" t="s">
        <v>306</v>
      </c>
      <c r="B748" s="645" t="str">
        <f>IF(②選手情報入力!$G$45="","",②選手情報入力!$G$45)</f>
        <v/>
      </c>
      <c r="C748" s="646"/>
      <c r="D748" s="639"/>
      <c r="E748" s="640"/>
      <c r="F748" s="640"/>
      <c r="G748" s="641"/>
      <c r="H748" s="649"/>
      <c r="I748" s="650"/>
      <c r="J748" s="650"/>
      <c r="K748" s="651"/>
      <c r="L748" s="333"/>
      <c r="N748" s="303" t="s">
        <v>306</v>
      </c>
      <c r="O748" s="645" t="str">
        <f>IF(②選手情報入力!$G$45="","",②選手情報入力!$G$45)</f>
        <v/>
      </c>
      <c r="P748" s="646"/>
      <c r="Q748" s="639"/>
      <c r="R748" s="640"/>
      <c r="S748" s="640"/>
      <c r="T748" s="641"/>
      <c r="U748" s="649"/>
      <c r="V748" s="650"/>
      <c r="W748" s="650"/>
      <c r="X748" s="651"/>
      <c r="Y748" s="333"/>
    </row>
    <row r="749" spans="1:25" ht="19.899999999999999" customHeight="1" thickBot="1">
      <c r="A749" s="306"/>
      <c r="B749" s="647"/>
      <c r="C749" s="648"/>
      <c r="D749" s="642"/>
      <c r="E749" s="643"/>
      <c r="F749" s="643"/>
      <c r="G749" s="644"/>
      <c r="H749" s="652"/>
      <c r="I749" s="653"/>
      <c r="J749" s="653"/>
      <c r="K749" s="654"/>
      <c r="L749" s="333"/>
      <c r="N749" s="306"/>
      <c r="O749" s="647"/>
      <c r="P749" s="648"/>
      <c r="Q749" s="642"/>
      <c r="R749" s="643"/>
      <c r="S749" s="643"/>
      <c r="T749" s="644"/>
      <c r="U749" s="652"/>
      <c r="V749" s="653"/>
      <c r="W749" s="653"/>
      <c r="X749" s="654"/>
      <c r="Y749" s="333"/>
    </row>
    <row r="750" spans="1:25" ht="14.25">
      <c r="A750" s="335" t="s">
        <v>6</v>
      </c>
      <c r="B750" s="336"/>
      <c r="C750" s="312" t="s">
        <v>294</v>
      </c>
      <c r="D750" s="658" t="str">
        <f>IF(②選手情報入力!$E$45="","",②選手情報入力!$E$45)</f>
        <v/>
      </c>
      <c r="E750" s="659"/>
      <c r="F750" s="659"/>
      <c r="G750" s="660"/>
      <c r="H750" s="652"/>
      <c r="I750" s="653"/>
      <c r="J750" s="653"/>
      <c r="K750" s="654"/>
      <c r="L750" s="333"/>
      <c r="N750" s="335" t="s">
        <v>6</v>
      </c>
      <c r="O750" s="336"/>
      <c r="P750" s="312" t="s">
        <v>294</v>
      </c>
      <c r="Q750" s="658" t="str">
        <f>IF(②選手情報入力!$E$45="","",②選手情報入力!$E$45)</f>
        <v/>
      </c>
      <c r="R750" s="659"/>
      <c r="S750" s="659"/>
      <c r="T750" s="660"/>
      <c r="U750" s="652"/>
      <c r="V750" s="653"/>
      <c r="W750" s="653"/>
      <c r="X750" s="654"/>
      <c r="Y750" s="333"/>
    </row>
    <row r="751" spans="1:25" ht="13.15" customHeight="1">
      <c r="A751" s="661" t="str">
        <f>IF(②選手情報入力!$C$45="","",②選手情報入力!$C$45)</f>
        <v/>
      </c>
      <c r="B751" s="662"/>
      <c r="C751" s="665" t="s">
        <v>311</v>
      </c>
      <c r="D751" s="667" t="str">
        <f>IF(②選手情報入力!$D$45="","",②選手情報入力!$D$45)</f>
        <v/>
      </c>
      <c r="E751" s="668"/>
      <c r="F751" s="668"/>
      <c r="G751" s="669"/>
      <c r="H751" s="652"/>
      <c r="I751" s="653"/>
      <c r="J751" s="653"/>
      <c r="K751" s="654"/>
      <c r="L751" s="333"/>
      <c r="N751" s="661" t="str">
        <f>IF(②選手情報入力!$C$45="","",②選手情報入力!$C$45)</f>
        <v/>
      </c>
      <c r="O751" s="662"/>
      <c r="P751" s="665" t="s">
        <v>311</v>
      </c>
      <c r="Q751" s="667" t="str">
        <f>IF(②選手情報入力!$D$45="","",②選手情報入力!$D$45)</f>
        <v/>
      </c>
      <c r="R751" s="668"/>
      <c r="S751" s="668"/>
      <c r="T751" s="669"/>
      <c r="U751" s="652"/>
      <c r="V751" s="653"/>
      <c r="W751" s="653"/>
      <c r="X751" s="654"/>
      <c r="Y751" s="333"/>
    </row>
    <row r="752" spans="1:25" ht="13.9" customHeight="1" thickBot="1">
      <c r="A752" s="663"/>
      <c r="B752" s="664"/>
      <c r="C752" s="666"/>
      <c r="D752" s="670"/>
      <c r="E752" s="671"/>
      <c r="F752" s="671"/>
      <c r="G752" s="672"/>
      <c r="H752" s="655"/>
      <c r="I752" s="656"/>
      <c r="J752" s="656"/>
      <c r="K752" s="657"/>
      <c r="L752" s="333"/>
      <c r="N752" s="663"/>
      <c r="O752" s="664"/>
      <c r="P752" s="666"/>
      <c r="Q752" s="670"/>
      <c r="R752" s="671"/>
      <c r="S752" s="671"/>
      <c r="T752" s="672"/>
      <c r="U752" s="655"/>
      <c r="V752" s="656"/>
      <c r="W752" s="656"/>
      <c r="X752" s="657"/>
      <c r="Y752" s="333"/>
    </row>
    <row r="753" spans="1:25" ht="20.45" customHeight="1" thickTop="1" thickBot="1">
      <c r="A753" s="601" t="s">
        <v>314</v>
      </c>
      <c r="B753" s="604" t="s">
        <v>315</v>
      </c>
      <c r="C753" s="605"/>
      <c r="D753" s="605"/>
      <c r="E753" s="606"/>
      <c r="F753" s="607" t="s">
        <v>316</v>
      </c>
      <c r="G753" s="608"/>
      <c r="H753" s="609" t="s">
        <v>333</v>
      </c>
      <c r="I753" s="610"/>
      <c r="J753" s="610"/>
      <c r="K753" s="611"/>
      <c r="L753" s="333"/>
      <c r="N753" s="601" t="s">
        <v>314</v>
      </c>
      <c r="O753" s="604" t="s">
        <v>315</v>
      </c>
      <c r="P753" s="605"/>
      <c r="Q753" s="605"/>
      <c r="R753" s="606"/>
      <c r="S753" s="607" t="s">
        <v>316</v>
      </c>
      <c r="T753" s="608"/>
      <c r="U753" s="609" t="s">
        <v>333</v>
      </c>
      <c r="V753" s="610"/>
      <c r="W753" s="610"/>
      <c r="X753" s="611"/>
      <c r="Y753" s="333"/>
    </row>
    <row r="754" spans="1:25" ht="13.15" customHeight="1">
      <c r="A754" s="602"/>
      <c r="B754" s="612"/>
      <c r="C754" s="613"/>
      <c r="D754" s="613"/>
      <c r="E754" s="614"/>
      <c r="F754" s="337" t="s">
        <v>318</v>
      </c>
      <c r="G754" s="312" t="s">
        <v>319</v>
      </c>
      <c r="H754" s="311"/>
      <c r="I754" s="312" t="s">
        <v>287</v>
      </c>
      <c r="J754" s="311"/>
      <c r="K754" s="338" t="s">
        <v>320</v>
      </c>
      <c r="L754" s="339"/>
      <c r="M754" s="340"/>
      <c r="N754" s="602"/>
      <c r="O754" s="612"/>
      <c r="P754" s="613"/>
      <c r="Q754" s="613"/>
      <c r="R754" s="614"/>
      <c r="S754" s="337" t="s">
        <v>318</v>
      </c>
      <c r="T754" s="312" t="s">
        <v>319</v>
      </c>
      <c r="U754" s="311"/>
      <c r="V754" s="312" t="s">
        <v>287</v>
      </c>
      <c r="W754" s="311"/>
      <c r="X754" s="338" t="s">
        <v>320</v>
      </c>
      <c r="Y754" s="339"/>
    </row>
    <row r="755" spans="1:25" ht="13.15" customHeight="1">
      <c r="A755" s="602"/>
      <c r="B755" s="615"/>
      <c r="C755" s="616"/>
      <c r="D755" s="616"/>
      <c r="E755" s="617"/>
      <c r="F755" s="621"/>
      <c r="G755" s="623"/>
      <c r="H755" s="624"/>
      <c r="I755" s="627" t="str">
        <f>IF(②選手情報入力!J45="","",②選手情報入力!J45)</f>
        <v/>
      </c>
      <c r="J755" s="628"/>
      <c r="K755" s="631"/>
      <c r="L755" s="333"/>
      <c r="N755" s="602"/>
      <c r="O755" s="615"/>
      <c r="P755" s="616"/>
      <c r="Q755" s="616"/>
      <c r="R755" s="617"/>
      <c r="S755" s="621"/>
      <c r="T755" s="623"/>
      <c r="U755" s="624"/>
      <c r="V755" s="627" t="str">
        <f>IF(②選手情報入力!M45="","",②選手情報入力!M45)</f>
        <v/>
      </c>
      <c r="W755" s="628"/>
      <c r="X755" s="631"/>
      <c r="Y755" s="333"/>
    </row>
    <row r="756" spans="1:25" ht="13.15" customHeight="1">
      <c r="A756" s="603"/>
      <c r="B756" s="618"/>
      <c r="C756" s="619"/>
      <c r="D756" s="619"/>
      <c r="E756" s="620"/>
      <c r="F756" s="622"/>
      <c r="G756" s="625"/>
      <c r="H756" s="626"/>
      <c r="I756" s="629"/>
      <c r="J756" s="630"/>
      <c r="K756" s="632"/>
      <c r="L756" s="333"/>
      <c r="N756" s="603"/>
      <c r="O756" s="618"/>
      <c r="P756" s="619"/>
      <c r="Q756" s="619"/>
      <c r="R756" s="620"/>
      <c r="S756" s="622"/>
      <c r="T756" s="625"/>
      <c r="U756" s="626"/>
      <c r="V756" s="629"/>
      <c r="W756" s="630"/>
      <c r="X756" s="632"/>
      <c r="Y756" s="333"/>
    </row>
    <row r="757" spans="1:25" ht="14.45" customHeight="1">
      <c r="A757" s="383" t="s">
        <v>321</v>
      </c>
      <c r="B757" s="585"/>
      <c r="C757" s="586"/>
      <c r="D757" s="586"/>
      <c r="E757" s="587"/>
      <c r="F757" s="591"/>
      <c r="G757" s="593"/>
      <c r="H757" s="594"/>
      <c r="I757" s="597" t="str">
        <f>IF(②選手情報入力!K45="","",②選手情報入力!K45)</f>
        <v/>
      </c>
      <c r="J757" s="598"/>
      <c r="K757" s="583"/>
      <c r="L757" s="333"/>
      <c r="N757" s="383" t="s">
        <v>321</v>
      </c>
      <c r="O757" s="585"/>
      <c r="P757" s="586"/>
      <c r="Q757" s="586"/>
      <c r="R757" s="587"/>
      <c r="S757" s="591"/>
      <c r="T757" s="593"/>
      <c r="U757" s="594"/>
      <c r="V757" s="597" t="str">
        <f>IF(②選手情報入力!N45="","",②選手情報入力!N45)</f>
        <v/>
      </c>
      <c r="W757" s="598"/>
      <c r="X757" s="583"/>
      <c r="Y757" s="333"/>
    </row>
    <row r="758" spans="1:25" ht="15" customHeight="1" thickBot="1">
      <c r="A758" s="384" t="s">
        <v>322</v>
      </c>
      <c r="B758" s="588"/>
      <c r="C758" s="589"/>
      <c r="D758" s="589"/>
      <c r="E758" s="590"/>
      <c r="F758" s="592"/>
      <c r="G758" s="595"/>
      <c r="H758" s="596"/>
      <c r="I758" s="599"/>
      <c r="J758" s="600"/>
      <c r="K758" s="584"/>
      <c r="L758" s="333"/>
      <c r="N758" s="384" t="s">
        <v>322</v>
      </c>
      <c r="O758" s="588"/>
      <c r="P758" s="589"/>
      <c r="Q758" s="589"/>
      <c r="R758" s="590"/>
      <c r="S758" s="592"/>
      <c r="T758" s="595"/>
      <c r="U758" s="596"/>
      <c r="V758" s="599"/>
      <c r="W758" s="600"/>
      <c r="X758" s="584"/>
      <c r="Y758" s="333"/>
    </row>
    <row r="759" spans="1:25" ht="15" thickBot="1">
      <c r="A759" s="341" t="s">
        <v>323</v>
      </c>
      <c r="B759" s="342" t="s">
        <v>324</v>
      </c>
      <c r="C759" s="343"/>
      <c r="D759" s="343"/>
      <c r="E759" s="343"/>
      <c r="F759" s="343"/>
      <c r="G759" s="343"/>
      <c r="H759" s="343"/>
      <c r="I759" s="343"/>
      <c r="J759" s="343"/>
      <c r="K759" s="344"/>
      <c r="L759" s="333"/>
      <c r="N759" s="341" t="s">
        <v>323</v>
      </c>
      <c r="O759" s="342" t="s">
        <v>324</v>
      </c>
      <c r="P759" s="343"/>
      <c r="Q759" s="343"/>
      <c r="R759" s="343"/>
      <c r="S759" s="343"/>
      <c r="T759" s="343"/>
      <c r="U759" s="343"/>
      <c r="V759" s="343"/>
      <c r="W759" s="343"/>
      <c r="X759" s="344"/>
      <c r="Y759" s="333"/>
    </row>
    <row r="760" spans="1:25">
      <c r="A760" s="345"/>
      <c r="B760" s="322"/>
      <c r="C760" s="322"/>
      <c r="D760" s="322"/>
      <c r="E760" s="322"/>
      <c r="F760" s="322"/>
      <c r="G760" s="322"/>
      <c r="H760" s="322"/>
      <c r="I760" s="322"/>
      <c r="J760" s="322"/>
      <c r="K760" s="323"/>
      <c r="L760" s="333"/>
      <c r="N760" s="345"/>
      <c r="O760" s="322"/>
      <c r="P760" s="322"/>
      <c r="Q760" s="322"/>
      <c r="R760" s="322"/>
      <c r="S760" s="322"/>
      <c r="T760" s="322"/>
      <c r="U760" s="322"/>
      <c r="V760" s="322"/>
      <c r="W760" s="322"/>
      <c r="X760" s="323"/>
      <c r="Y760" s="333"/>
    </row>
    <row r="761" spans="1:25" ht="14.25">
      <c r="A761" s="346" t="s">
        <v>296</v>
      </c>
      <c r="B761" s="322"/>
      <c r="C761" s="322"/>
      <c r="D761" s="322"/>
      <c r="E761" s="322"/>
      <c r="F761" s="322"/>
      <c r="G761" s="322"/>
      <c r="H761" s="322"/>
      <c r="I761" s="321"/>
      <c r="J761" s="324"/>
      <c r="K761" s="325" t="s">
        <v>325</v>
      </c>
      <c r="L761" s="347"/>
      <c r="N761" s="346" t="s">
        <v>296</v>
      </c>
      <c r="O761" s="322"/>
      <c r="P761" s="322"/>
      <c r="Q761" s="322"/>
      <c r="R761" s="322"/>
      <c r="S761" s="322"/>
      <c r="T761" s="322"/>
      <c r="U761" s="322"/>
      <c r="V761" s="321"/>
      <c r="W761" s="324"/>
      <c r="X761" s="325" t="s">
        <v>325</v>
      </c>
      <c r="Y761" s="347"/>
    </row>
    <row r="762" spans="1:25" ht="14.25">
      <c r="A762" s="346" t="s">
        <v>297</v>
      </c>
      <c r="B762" s="322"/>
      <c r="C762" s="322"/>
      <c r="D762" s="322"/>
      <c r="E762" s="322"/>
      <c r="F762" s="322"/>
      <c r="G762" s="322"/>
      <c r="H762" s="322"/>
      <c r="I762" s="321"/>
      <c r="J762" s="324"/>
      <c r="K762" s="326" t="s">
        <v>326</v>
      </c>
      <c r="L762" s="347"/>
      <c r="N762" s="346" t="s">
        <v>297</v>
      </c>
      <c r="O762" s="322"/>
      <c r="P762" s="322"/>
      <c r="Q762" s="322"/>
      <c r="R762" s="322"/>
      <c r="S762" s="322"/>
      <c r="T762" s="322"/>
      <c r="U762" s="322"/>
      <c r="V762" s="321"/>
      <c r="W762" s="324"/>
      <c r="X762" s="326" t="s">
        <v>326</v>
      </c>
      <c r="Y762" s="347"/>
    </row>
    <row r="763" spans="1:25" ht="14.25">
      <c r="A763" s="346" t="s">
        <v>298</v>
      </c>
      <c r="B763" s="322"/>
      <c r="C763" s="322"/>
      <c r="D763" s="322"/>
      <c r="E763" s="322"/>
      <c r="F763" s="322"/>
      <c r="G763" s="322"/>
      <c r="H763" s="322"/>
      <c r="I763" s="321"/>
      <c r="J763" s="324"/>
      <c r="K763" s="327" t="s">
        <v>327</v>
      </c>
      <c r="L763" s="347"/>
      <c r="N763" s="346" t="s">
        <v>298</v>
      </c>
      <c r="O763" s="322"/>
      <c r="P763" s="322"/>
      <c r="Q763" s="322"/>
      <c r="R763" s="322"/>
      <c r="S763" s="322"/>
      <c r="T763" s="322"/>
      <c r="U763" s="322"/>
      <c r="V763" s="321"/>
      <c r="W763" s="324"/>
      <c r="X763" s="327" t="s">
        <v>327</v>
      </c>
      <c r="Y763" s="347"/>
    </row>
    <row r="764" spans="1:25" ht="14.25">
      <c r="A764" s="349"/>
      <c r="B764" s="350"/>
      <c r="C764" s="350"/>
      <c r="D764" s="350"/>
      <c r="E764" s="350"/>
      <c r="F764" s="350"/>
      <c r="G764" s="350"/>
      <c r="H764" s="350"/>
      <c r="I764" s="350"/>
      <c r="J764" s="351"/>
      <c r="K764" s="352"/>
      <c r="L764" s="347"/>
      <c r="N764" s="349"/>
      <c r="O764" s="350"/>
      <c r="P764" s="350"/>
      <c r="Q764" s="350"/>
      <c r="R764" s="350"/>
      <c r="S764" s="350"/>
      <c r="T764" s="350"/>
      <c r="U764" s="350"/>
      <c r="V764" s="350"/>
      <c r="W764" s="351"/>
      <c r="X764" s="352"/>
      <c r="Y764" s="347"/>
    </row>
    <row r="765" spans="1:25" ht="48" customHeight="1">
      <c r="A765" s="349"/>
      <c r="B765" s="350"/>
      <c r="C765" s="350"/>
      <c r="D765" s="350"/>
      <c r="E765" s="350"/>
      <c r="F765" s="350"/>
      <c r="G765" s="350"/>
      <c r="H765" s="350"/>
      <c r="I765" s="350"/>
      <c r="J765" s="351"/>
      <c r="K765" s="352"/>
      <c r="L765" s="347"/>
      <c r="M765" s="353"/>
      <c r="N765" s="349"/>
      <c r="O765" s="350"/>
      <c r="P765" s="350"/>
      <c r="Q765" s="350"/>
      <c r="R765" s="350"/>
      <c r="S765" s="350"/>
      <c r="T765" s="350"/>
      <c r="U765" s="350"/>
      <c r="V765" s="350"/>
      <c r="W765" s="351"/>
      <c r="X765" s="352"/>
    </row>
    <row r="766" spans="1:25" ht="69" customHeight="1">
      <c r="A766" s="354"/>
      <c r="B766" s="355"/>
      <c r="C766" s="355"/>
      <c r="D766" s="355"/>
      <c r="E766" s="355"/>
      <c r="F766" s="355"/>
      <c r="G766" s="355"/>
      <c r="H766" s="355"/>
      <c r="I766" s="355"/>
      <c r="J766" s="356"/>
      <c r="K766" s="357"/>
      <c r="L766" s="358"/>
      <c r="M766" s="359"/>
      <c r="N766" s="354"/>
      <c r="O766" s="355"/>
      <c r="P766" s="355"/>
      <c r="Q766" s="355"/>
      <c r="R766" s="355"/>
      <c r="S766" s="355"/>
      <c r="T766" s="355"/>
      <c r="U766" s="355"/>
      <c r="V766" s="355"/>
      <c r="W766" s="356"/>
      <c r="X766" s="357"/>
    </row>
    <row r="767" spans="1:25" ht="26.25">
      <c r="A767" s="633" t="s">
        <v>364</v>
      </c>
      <c r="B767" s="633"/>
      <c r="C767" s="633"/>
      <c r="D767" s="633"/>
      <c r="E767" s="633"/>
      <c r="F767" s="633"/>
      <c r="G767" s="633"/>
      <c r="H767" s="633"/>
      <c r="I767" s="633"/>
      <c r="J767" s="633"/>
      <c r="K767" s="633"/>
      <c r="L767" s="333">
        <v>3</v>
      </c>
      <c r="N767" s="633" t="s">
        <v>364</v>
      </c>
      <c r="O767" s="633"/>
      <c r="P767" s="633"/>
      <c r="Q767" s="633"/>
      <c r="R767" s="633"/>
      <c r="S767" s="633"/>
      <c r="T767" s="633"/>
      <c r="U767" s="633"/>
      <c r="V767" s="633"/>
      <c r="W767" s="633"/>
      <c r="X767" s="633"/>
      <c r="Y767" s="293">
        <v>4</v>
      </c>
    </row>
    <row r="768" spans="1:25" ht="14.25" thickBot="1">
      <c r="A768" s="295"/>
      <c r="C768" s="296"/>
      <c r="D768" s="296" t="s">
        <v>332</v>
      </c>
      <c r="J768" s="334" t="s">
        <v>273</v>
      </c>
      <c r="L768" s="333"/>
      <c r="N768" s="295"/>
      <c r="P768" s="296"/>
      <c r="Q768" s="296" t="s">
        <v>332</v>
      </c>
      <c r="W768" s="334" t="s">
        <v>273</v>
      </c>
    </row>
    <row r="769" spans="1:24" ht="19.899999999999999" customHeight="1" thickBot="1">
      <c r="A769" s="298"/>
      <c r="B769" s="634" t="s">
        <v>303</v>
      </c>
      <c r="C769" s="635"/>
      <c r="D769" s="636" t="str">
        <f>IF(②選手情報入力!I46="","",②選手情報入力!I46)</f>
        <v/>
      </c>
      <c r="E769" s="637"/>
      <c r="F769" s="637"/>
      <c r="G769" s="638"/>
      <c r="H769" s="362" t="s">
        <v>304</v>
      </c>
      <c r="I769" s="363"/>
      <c r="J769" s="364"/>
      <c r="K769" s="365"/>
      <c r="L769" s="333"/>
      <c r="N769" s="298"/>
      <c r="O769" s="634" t="s">
        <v>303</v>
      </c>
      <c r="P769" s="635"/>
      <c r="Q769" s="636" t="str">
        <f>IF(②選手情報入力!L46="","",②選手情報入力!L46)</f>
        <v/>
      </c>
      <c r="R769" s="637"/>
      <c r="S769" s="637"/>
      <c r="T769" s="638"/>
      <c r="U769" s="362" t="s">
        <v>304</v>
      </c>
      <c r="V769" s="363"/>
      <c r="W769" s="364"/>
      <c r="X769" s="365"/>
    </row>
    <row r="770" spans="1:24" ht="21" customHeight="1">
      <c r="A770" s="303" t="s">
        <v>306</v>
      </c>
      <c r="B770" s="645" t="str">
        <f>IF(②選手情報入力!$G$46="","",②選手情報入力!$G$46)</f>
        <v/>
      </c>
      <c r="C770" s="646"/>
      <c r="D770" s="639"/>
      <c r="E770" s="640"/>
      <c r="F770" s="640"/>
      <c r="G770" s="641"/>
      <c r="H770" s="649"/>
      <c r="I770" s="650"/>
      <c r="J770" s="650"/>
      <c r="K770" s="651"/>
      <c r="L770" s="333"/>
      <c r="N770" s="303" t="s">
        <v>306</v>
      </c>
      <c r="O770" s="645" t="str">
        <f>IF(②選手情報入力!$G$46="","",②選手情報入力!$G$46)</f>
        <v/>
      </c>
      <c r="P770" s="646"/>
      <c r="Q770" s="639"/>
      <c r="R770" s="640"/>
      <c r="S770" s="640"/>
      <c r="T770" s="641"/>
      <c r="U770" s="649"/>
      <c r="V770" s="650"/>
      <c r="W770" s="650"/>
      <c r="X770" s="651"/>
    </row>
    <row r="771" spans="1:24" ht="19.899999999999999" customHeight="1" thickBot="1">
      <c r="A771" s="306"/>
      <c r="B771" s="647"/>
      <c r="C771" s="648"/>
      <c r="D771" s="642"/>
      <c r="E771" s="643"/>
      <c r="F771" s="643"/>
      <c r="G771" s="644"/>
      <c r="H771" s="652"/>
      <c r="I771" s="653"/>
      <c r="J771" s="653"/>
      <c r="K771" s="654"/>
      <c r="L771" s="333"/>
      <c r="N771" s="306"/>
      <c r="O771" s="647"/>
      <c r="P771" s="648"/>
      <c r="Q771" s="642"/>
      <c r="R771" s="643"/>
      <c r="S771" s="643"/>
      <c r="T771" s="644"/>
      <c r="U771" s="652"/>
      <c r="V771" s="653"/>
      <c r="W771" s="653"/>
      <c r="X771" s="654"/>
    </row>
    <row r="772" spans="1:24" ht="14.25">
      <c r="A772" s="335" t="s">
        <v>6</v>
      </c>
      <c r="B772" s="336"/>
      <c r="C772" s="312" t="s">
        <v>294</v>
      </c>
      <c r="D772" s="658" t="str">
        <f>IF(②選手情報入力!$E$46="","",②選手情報入力!$E$46)</f>
        <v/>
      </c>
      <c r="E772" s="659"/>
      <c r="F772" s="659"/>
      <c r="G772" s="660"/>
      <c r="H772" s="652"/>
      <c r="I772" s="653"/>
      <c r="J772" s="653"/>
      <c r="K772" s="654"/>
      <c r="L772" s="333"/>
      <c r="N772" s="335" t="s">
        <v>6</v>
      </c>
      <c r="O772" s="336"/>
      <c r="P772" s="312" t="s">
        <v>294</v>
      </c>
      <c r="Q772" s="658" t="str">
        <f>IF(②選手情報入力!$E$46="","",②選手情報入力!$E$46)</f>
        <v/>
      </c>
      <c r="R772" s="659"/>
      <c r="S772" s="659"/>
      <c r="T772" s="660"/>
      <c r="U772" s="652"/>
      <c r="V772" s="653"/>
      <c r="W772" s="653"/>
      <c r="X772" s="654"/>
    </row>
    <row r="773" spans="1:24" ht="14.25" customHeight="1">
      <c r="A773" s="661" t="str">
        <f>IF(②選手情報入力!$C$46="","",②選手情報入力!$C$46)</f>
        <v/>
      </c>
      <c r="B773" s="662"/>
      <c r="C773" s="665" t="s">
        <v>311</v>
      </c>
      <c r="D773" s="667" t="str">
        <f>IF(②選手情報入力!$D$46="","",②選手情報入力!$D$46)</f>
        <v/>
      </c>
      <c r="E773" s="668"/>
      <c r="F773" s="668"/>
      <c r="G773" s="669"/>
      <c r="H773" s="652"/>
      <c r="I773" s="653"/>
      <c r="J773" s="653"/>
      <c r="K773" s="654"/>
      <c r="L773" s="333"/>
      <c r="N773" s="661" t="str">
        <f>IF(②選手情報入力!$C$46="","",②選手情報入力!$C$46)</f>
        <v/>
      </c>
      <c r="O773" s="662"/>
      <c r="P773" s="665" t="s">
        <v>311</v>
      </c>
      <c r="Q773" s="667" t="str">
        <f>IF(②選手情報入力!$D$46="","",②選手情報入力!$D$46)</f>
        <v/>
      </c>
      <c r="R773" s="668"/>
      <c r="S773" s="668"/>
      <c r="T773" s="669"/>
      <c r="U773" s="652"/>
      <c r="V773" s="653"/>
      <c r="W773" s="653"/>
      <c r="X773" s="654"/>
    </row>
    <row r="774" spans="1:24" ht="13.9" customHeight="1" thickBot="1">
      <c r="A774" s="663"/>
      <c r="B774" s="664"/>
      <c r="C774" s="666"/>
      <c r="D774" s="670"/>
      <c r="E774" s="671"/>
      <c r="F774" s="671"/>
      <c r="G774" s="672"/>
      <c r="H774" s="655"/>
      <c r="I774" s="656"/>
      <c r="J774" s="656"/>
      <c r="K774" s="657"/>
      <c r="L774" s="333"/>
      <c r="N774" s="663"/>
      <c r="O774" s="664"/>
      <c r="P774" s="666"/>
      <c r="Q774" s="670"/>
      <c r="R774" s="671"/>
      <c r="S774" s="671"/>
      <c r="T774" s="672"/>
      <c r="U774" s="655"/>
      <c r="V774" s="656"/>
      <c r="W774" s="656"/>
      <c r="X774" s="657"/>
    </row>
    <row r="775" spans="1:24" ht="20.45" customHeight="1" thickTop="1" thickBot="1">
      <c r="A775" s="601" t="s">
        <v>314</v>
      </c>
      <c r="B775" s="604" t="s">
        <v>315</v>
      </c>
      <c r="C775" s="605"/>
      <c r="D775" s="605"/>
      <c r="E775" s="606"/>
      <c r="F775" s="607" t="s">
        <v>316</v>
      </c>
      <c r="G775" s="608"/>
      <c r="H775" s="609" t="s">
        <v>333</v>
      </c>
      <c r="I775" s="610"/>
      <c r="J775" s="610"/>
      <c r="K775" s="611"/>
      <c r="L775" s="333"/>
      <c r="N775" s="601" t="s">
        <v>314</v>
      </c>
      <c r="O775" s="604" t="s">
        <v>315</v>
      </c>
      <c r="P775" s="605"/>
      <c r="Q775" s="605"/>
      <c r="R775" s="606"/>
      <c r="S775" s="607" t="s">
        <v>316</v>
      </c>
      <c r="T775" s="608"/>
      <c r="U775" s="609" t="s">
        <v>333</v>
      </c>
      <c r="V775" s="610"/>
      <c r="W775" s="610"/>
      <c r="X775" s="611"/>
    </row>
    <row r="776" spans="1:24" ht="13.15" customHeight="1">
      <c r="A776" s="602"/>
      <c r="B776" s="612"/>
      <c r="C776" s="613"/>
      <c r="D776" s="613"/>
      <c r="E776" s="614"/>
      <c r="F776" s="337" t="s">
        <v>318</v>
      </c>
      <c r="G776" s="312" t="s">
        <v>319</v>
      </c>
      <c r="H776" s="311"/>
      <c r="I776" s="312" t="s">
        <v>287</v>
      </c>
      <c r="J776" s="311"/>
      <c r="K776" s="338" t="s">
        <v>320</v>
      </c>
      <c r="L776" s="339"/>
      <c r="M776" s="340"/>
      <c r="N776" s="602"/>
      <c r="O776" s="612"/>
      <c r="P776" s="613"/>
      <c r="Q776" s="613"/>
      <c r="R776" s="614"/>
      <c r="S776" s="337" t="s">
        <v>318</v>
      </c>
      <c r="T776" s="312" t="s">
        <v>319</v>
      </c>
      <c r="U776" s="311"/>
      <c r="V776" s="312" t="s">
        <v>287</v>
      </c>
      <c r="W776" s="311"/>
      <c r="X776" s="338" t="s">
        <v>320</v>
      </c>
    </row>
    <row r="777" spans="1:24" ht="13.15" customHeight="1">
      <c r="A777" s="602"/>
      <c r="B777" s="615"/>
      <c r="C777" s="616"/>
      <c r="D777" s="616"/>
      <c r="E777" s="617"/>
      <c r="F777" s="621"/>
      <c r="G777" s="623"/>
      <c r="H777" s="624"/>
      <c r="I777" s="627" t="str">
        <f>IF(②選手情報入力!J46="","",②選手情報入力!J46)</f>
        <v/>
      </c>
      <c r="J777" s="628"/>
      <c r="K777" s="631"/>
      <c r="L777" s="333"/>
      <c r="N777" s="602"/>
      <c r="O777" s="615"/>
      <c r="P777" s="616"/>
      <c r="Q777" s="616"/>
      <c r="R777" s="617"/>
      <c r="S777" s="621"/>
      <c r="T777" s="623"/>
      <c r="U777" s="624"/>
      <c r="V777" s="627" t="str">
        <f>IF(②選手情報入力!M46="","",②選手情報入力!M46)</f>
        <v/>
      </c>
      <c r="W777" s="628"/>
      <c r="X777" s="631"/>
    </row>
    <row r="778" spans="1:24" ht="13.15" customHeight="1">
      <c r="A778" s="603"/>
      <c r="B778" s="618"/>
      <c r="C778" s="619"/>
      <c r="D778" s="619"/>
      <c r="E778" s="620"/>
      <c r="F778" s="622"/>
      <c r="G778" s="625"/>
      <c r="H778" s="626"/>
      <c r="I778" s="629"/>
      <c r="J778" s="630"/>
      <c r="K778" s="632"/>
      <c r="L778" s="333"/>
      <c r="N778" s="603"/>
      <c r="O778" s="618"/>
      <c r="P778" s="619"/>
      <c r="Q778" s="619"/>
      <c r="R778" s="620"/>
      <c r="S778" s="622"/>
      <c r="T778" s="625"/>
      <c r="U778" s="626"/>
      <c r="V778" s="629"/>
      <c r="W778" s="630"/>
      <c r="X778" s="632"/>
    </row>
    <row r="779" spans="1:24" ht="14.45" customHeight="1">
      <c r="A779" s="383" t="s">
        <v>321</v>
      </c>
      <c r="B779" s="585"/>
      <c r="C779" s="586"/>
      <c r="D779" s="586"/>
      <c r="E779" s="587"/>
      <c r="F779" s="591"/>
      <c r="G779" s="593"/>
      <c r="H779" s="594"/>
      <c r="I779" s="597" t="str">
        <f>IF(②選手情報入力!K46="","",②選手情報入力!K46)</f>
        <v/>
      </c>
      <c r="J779" s="598"/>
      <c r="K779" s="583"/>
      <c r="L779" s="333"/>
      <c r="N779" s="383" t="s">
        <v>321</v>
      </c>
      <c r="O779" s="585"/>
      <c r="P779" s="586"/>
      <c r="Q779" s="586"/>
      <c r="R779" s="587"/>
      <c r="S779" s="591"/>
      <c r="T779" s="593"/>
      <c r="U779" s="594"/>
      <c r="V779" s="597" t="str">
        <f>IF(②選手情報入力!N46="","",②選手情報入力!N46)</f>
        <v/>
      </c>
      <c r="W779" s="598"/>
      <c r="X779" s="583"/>
    </row>
    <row r="780" spans="1:24" ht="15" customHeight="1" thickBot="1">
      <c r="A780" s="384" t="s">
        <v>322</v>
      </c>
      <c r="B780" s="588"/>
      <c r="C780" s="589"/>
      <c r="D780" s="589"/>
      <c r="E780" s="590"/>
      <c r="F780" s="592"/>
      <c r="G780" s="595"/>
      <c r="H780" s="596"/>
      <c r="I780" s="599"/>
      <c r="J780" s="600"/>
      <c r="K780" s="584"/>
      <c r="L780" s="333"/>
      <c r="N780" s="384" t="s">
        <v>322</v>
      </c>
      <c r="O780" s="588"/>
      <c r="P780" s="589"/>
      <c r="Q780" s="589"/>
      <c r="R780" s="590"/>
      <c r="S780" s="592"/>
      <c r="T780" s="595"/>
      <c r="U780" s="596"/>
      <c r="V780" s="599"/>
      <c r="W780" s="600"/>
      <c r="X780" s="584"/>
    </row>
    <row r="781" spans="1:24" ht="15" thickBot="1">
      <c r="A781" s="341" t="s">
        <v>323</v>
      </c>
      <c r="B781" s="342" t="s">
        <v>324</v>
      </c>
      <c r="C781" s="343"/>
      <c r="D781" s="343"/>
      <c r="E781" s="343"/>
      <c r="F781" s="343"/>
      <c r="G781" s="343"/>
      <c r="H781" s="343"/>
      <c r="I781" s="343"/>
      <c r="J781" s="343"/>
      <c r="K781" s="344"/>
      <c r="L781" s="333"/>
      <c r="N781" s="341" t="s">
        <v>323</v>
      </c>
      <c r="O781" s="342" t="s">
        <v>324</v>
      </c>
      <c r="P781" s="343"/>
      <c r="Q781" s="343"/>
      <c r="R781" s="343"/>
      <c r="S781" s="343"/>
      <c r="T781" s="343"/>
      <c r="U781" s="343"/>
      <c r="V781" s="343"/>
      <c r="W781" s="343"/>
      <c r="X781" s="344"/>
    </row>
    <row r="782" spans="1:24">
      <c r="A782" s="345"/>
      <c r="B782" s="322"/>
      <c r="C782" s="322"/>
      <c r="D782" s="322"/>
      <c r="E782" s="322"/>
      <c r="F782" s="322"/>
      <c r="G782" s="322"/>
      <c r="H782" s="322"/>
      <c r="I782" s="322"/>
      <c r="J782" s="322"/>
      <c r="K782" s="323"/>
      <c r="L782" s="333"/>
      <c r="N782" s="345"/>
      <c r="O782" s="322"/>
      <c r="P782" s="322"/>
      <c r="Q782" s="322"/>
      <c r="R782" s="322"/>
      <c r="S782" s="322"/>
      <c r="T782" s="322"/>
      <c r="U782" s="322"/>
      <c r="V782" s="322"/>
      <c r="W782" s="322"/>
      <c r="X782" s="323"/>
    </row>
    <row r="783" spans="1:24" ht="14.25">
      <c r="A783" s="346" t="s">
        <v>296</v>
      </c>
      <c r="B783" s="322"/>
      <c r="C783" s="322"/>
      <c r="D783" s="322"/>
      <c r="E783" s="322"/>
      <c r="F783" s="322"/>
      <c r="G783" s="322"/>
      <c r="H783" s="322"/>
      <c r="I783" s="321"/>
      <c r="J783" s="324"/>
      <c r="K783" s="325" t="s">
        <v>325</v>
      </c>
      <c r="L783" s="347"/>
      <c r="M783" s="348"/>
      <c r="N783" s="346" t="s">
        <v>296</v>
      </c>
      <c r="O783" s="322"/>
      <c r="P783" s="322"/>
      <c r="Q783" s="322"/>
      <c r="R783" s="322"/>
      <c r="S783" s="322"/>
      <c r="T783" s="322"/>
      <c r="U783" s="322"/>
      <c r="V783" s="321"/>
      <c r="W783" s="324"/>
      <c r="X783" s="325" t="s">
        <v>325</v>
      </c>
    </row>
    <row r="784" spans="1:24" ht="14.25">
      <c r="A784" s="346" t="s">
        <v>297</v>
      </c>
      <c r="B784" s="322"/>
      <c r="C784" s="322"/>
      <c r="D784" s="322"/>
      <c r="E784" s="322"/>
      <c r="F784" s="322"/>
      <c r="G784" s="322"/>
      <c r="H784" s="322"/>
      <c r="I784" s="321"/>
      <c r="J784" s="324"/>
      <c r="K784" s="326" t="s">
        <v>326</v>
      </c>
      <c r="L784" s="347"/>
      <c r="M784" s="348"/>
      <c r="N784" s="346" t="s">
        <v>297</v>
      </c>
      <c r="O784" s="322"/>
      <c r="P784" s="322"/>
      <c r="Q784" s="322"/>
      <c r="R784" s="322"/>
      <c r="S784" s="322"/>
      <c r="T784" s="322"/>
      <c r="U784" s="322"/>
      <c r="V784" s="321"/>
      <c r="W784" s="324"/>
      <c r="X784" s="326" t="s">
        <v>326</v>
      </c>
    </row>
    <row r="785" spans="1:25" ht="14.25">
      <c r="A785" s="346" t="s">
        <v>298</v>
      </c>
      <c r="B785" s="322"/>
      <c r="C785" s="322"/>
      <c r="D785" s="322"/>
      <c r="E785" s="322"/>
      <c r="F785" s="322"/>
      <c r="G785" s="322"/>
      <c r="H785" s="322"/>
      <c r="I785" s="321"/>
      <c r="J785" s="324"/>
      <c r="K785" s="327" t="s">
        <v>327</v>
      </c>
      <c r="L785" s="347"/>
      <c r="M785" s="348"/>
      <c r="N785" s="346" t="s">
        <v>298</v>
      </c>
      <c r="O785" s="322"/>
      <c r="P785" s="322"/>
      <c r="Q785" s="322"/>
      <c r="R785" s="322"/>
      <c r="S785" s="322"/>
      <c r="T785" s="322"/>
      <c r="U785" s="322"/>
      <c r="V785" s="321"/>
      <c r="W785" s="324"/>
      <c r="X785" s="327" t="s">
        <v>327</v>
      </c>
    </row>
    <row r="786" spans="1:25" ht="14.25">
      <c r="A786" s="349"/>
      <c r="B786" s="350"/>
      <c r="C786" s="350"/>
      <c r="D786" s="350"/>
      <c r="E786" s="350"/>
      <c r="F786" s="350"/>
      <c r="G786" s="350"/>
      <c r="H786" s="350"/>
      <c r="I786" s="350"/>
      <c r="J786" s="351"/>
      <c r="K786" s="352"/>
      <c r="L786" s="347"/>
      <c r="M786" s="353"/>
      <c r="N786" s="349"/>
      <c r="O786" s="350"/>
      <c r="P786" s="350"/>
      <c r="Q786" s="350"/>
      <c r="R786" s="350"/>
      <c r="S786" s="350"/>
      <c r="T786" s="350"/>
      <c r="U786" s="350"/>
      <c r="V786" s="350"/>
      <c r="W786" s="351"/>
      <c r="X786" s="352"/>
    </row>
    <row r="787" spans="1:25" ht="8.25" customHeight="1">
      <c r="A787" s="354"/>
      <c r="B787" s="355"/>
      <c r="C787" s="355"/>
      <c r="D787" s="355"/>
      <c r="E787" s="355"/>
      <c r="F787" s="355"/>
      <c r="G787" s="355"/>
      <c r="H787" s="355"/>
      <c r="I787" s="355"/>
      <c r="J787" s="356"/>
      <c r="K787" s="357"/>
      <c r="L787" s="358"/>
      <c r="M787" s="359"/>
      <c r="N787" s="354"/>
      <c r="O787" s="355"/>
      <c r="P787" s="355"/>
      <c r="Q787" s="355"/>
      <c r="R787" s="355"/>
      <c r="S787" s="355"/>
      <c r="T787" s="355"/>
      <c r="U787" s="355"/>
      <c r="V787" s="355"/>
      <c r="W787" s="356"/>
      <c r="X787" s="357"/>
    </row>
    <row r="788" spans="1:25" ht="26.25">
      <c r="A788" s="633" t="s">
        <v>366</v>
      </c>
      <c r="B788" s="633"/>
      <c r="C788" s="633"/>
      <c r="D788" s="633"/>
      <c r="E788" s="633"/>
      <c r="F788" s="633"/>
      <c r="G788" s="633"/>
      <c r="H788" s="633"/>
      <c r="I788" s="633"/>
      <c r="J788" s="633"/>
      <c r="K788" s="633"/>
      <c r="L788" s="333">
        <v>5</v>
      </c>
      <c r="N788" s="633" t="s">
        <v>366</v>
      </c>
      <c r="O788" s="633"/>
      <c r="P788" s="633"/>
      <c r="Q788" s="633"/>
      <c r="R788" s="633"/>
      <c r="S788" s="633"/>
      <c r="T788" s="633"/>
      <c r="U788" s="633"/>
      <c r="V788" s="633"/>
      <c r="W788" s="633"/>
      <c r="X788" s="633"/>
      <c r="Y788" s="293">
        <v>6</v>
      </c>
    </row>
    <row r="789" spans="1:25" ht="14.25" thickBot="1">
      <c r="A789" s="295"/>
      <c r="C789" s="296"/>
      <c r="D789" s="296" t="s">
        <v>332</v>
      </c>
      <c r="J789" s="334" t="s">
        <v>273</v>
      </c>
      <c r="L789" s="333"/>
      <c r="N789" s="295"/>
      <c r="P789" s="296"/>
      <c r="Q789" s="296" t="s">
        <v>332</v>
      </c>
      <c r="W789" s="334" t="s">
        <v>273</v>
      </c>
    </row>
    <row r="790" spans="1:25" ht="19.899999999999999" customHeight="1" thickBot="1">
      <c r="A790" s="298"/>
      <c r="B790" s="634" t="s">
        <v>303</v>
      </c>
      <c r="C790" s="635"/>
      <c r="D790" s="636" t="str">
        <f>IF(②選手情報入力!I47="","",②選手情報入力!I47)</f>
        <v/>
      </c>
      <c r="E790" s="637"/>
      <c r="F790" s="637"/>
      <c r="G790" s="638"/>
      <c r="H790" s="362" t="s">
        <v>304</v>
      </c>
      <c r="I790" s="363"/>
      <c r="J790" s="364"/>
      <c r="K790" s="365"/>
      <c r="L790" s="333"/>
      <c r="N790" s="298"/>
      <c r="O790" s="634" t="s">
        <v>303</v>
      </c>
      <c r="P790" s="635"/>
      <c r="Q790" s="636" t="str">
        <f>IF(②選手情報入力!L47="","",②選手情報入力!L47)</f>
        <v/>
      </c>
      <c r="R790" s="637"/>
      <c r="S790" s="637"/>
      <c r="T790" s="638"/>
      <c r="U790" s="362" t="s">
        <v>304</v>
      </c>
      <c r="V790" s="363"/>
      <c r="W790" s="364"/>
      <c r="X790" s="365"/>
    </row>
    <row r="791" spans="1:25" ht="21" customHeight="1">
      <c r="A791" s="303" t="s">
        <v>306</v>
      </c>
      <c r="B791" s="645" t="str">
        <f>IF(②選手情報入力!$G$47="","",②選手情報入力!$G$47)</f>
        <v/>
      </c>
      <c r="C791" s="646"/>
      <c r="D791" s="639"/>
      <c r="E791" s="640"/>
      <c r="F791" s="640"/>
      <c r="G791" s="641"/>
      <c r="H791" s="649"/>
      <c r="I791" s="650"/>
      <c r="J791" s="650"/>
      <c r="K791" s="651"/>
      <c r="L791" s="333"/>
      <c r="N791" s="303" t="s">
        <v>306</v>
      </c>
      <c r="O791" s="645" t="str">
        <f>IF(②選手情報入力!$G$47="","",②選手情報入力!$G$47)</f>
        <v/>
      </c>
      <c r="P791" s="646"/>
      <c r="Q791" s="639"/>
      <c r="R791" s="640"/>
      <c r="S791" s="640"/>
      <c r="T791" s="641"/>
      <c r="U791" s="649"/>
      <c r="V791" s="650"/>
      <c r="W791" s="650"/>
      <c r="X791" s="651"/>
    </row>
    <row r="792" spans="1:25" ht="19.899999999999999" customHeight="1" thickBot="1">
      <c r="A792" s="306"/>
      <c r="B792" s="647"/>
      <c r="C792" s="648"/>
      <c r="D792" s="642"/>
      <c r="E792" s="643"/>
      <c r="F792" s="643"/>
      <c r="G792" s="644"/>
      <c r="H792" s="652"/>
      <c r="I792" s="653"/>
      <c r="J792" s="653"/>
      <c r="K792" s="654"/>
      <c r="L792" s="333"/>
      <c r="N792" s="306"/>
      <c r="O792" s="647"/>
      <c r="P792" s="648"/>
      <c r="Q792" s="642"/>
      <c r="R792" s="643"/>
      <c r="S792" s="643"/>
      <c r="T792" s="644"/>
      <c r="U792" s="652"/>
      <c r="V792" s="653"/>
      <c r="W792" s="653"/>
      <c r="X792" s="654"/>
    </row>
    <row r="793" spans="1:25" ht="14.25">
      <c r="A793" s="335" t="s">
        <v>6</v>
      </c>
      <c r="B793" s="336"/>
      <c r="C793" s="312" t="s">
        <v>294</v>
      </c>
      <c r="D793" s="658" t="str">
        <f>IF(②選手情報入力!$E$47="","",②選手情報入力!$E$47)</f>
        <v/>
      </c>
      <c r="E793" s="659"/>
      <c r="F793" s="659"/>
      <c r="G793" s="660"/>
      <c r="H793" s="652"/>
      <c r="I793" s="653"/>
      <c r="J793" s="653"/>
      <c r="K793" s="654"/>
      <c r="L793" s="333"/>
      <c r="N793" s="335" t="s">
        <v>6</v>
      </c>
      <c r="O793" s="336"/>
      <c r="P793" s="312" t="s">
        <v>294</v>
      </c>
      <c r="Q793" s="658" t="str">
        <f>IF(②選手情報入力!$E$47="","",②選手情報入力!$E$47)</f>
        <v/>
      </c>
      <c r="R793" s="659"/>
      <c r="S793" s="659"/>
      <c r="T793" s="660"/>
      <c r="U793" s="652"/>
      <c r="V793" s="653"/>
      <c r="W793" s="653"/>
      <c r="X793" s="654"/>
    </row>
    <row r="794" spans="1:25" ht="14.25" customHeight="1">
      <c r="A794" s="661" t="str">
        <f>IF(②選手情報入力!$C$47="","",②選手情報入力!$C$47)</f>
        <v/>
      </c>
      <c r="B794" s="662"/>
      <c r="C794" s="665" t="s">
        <v>311</v>
      </c>
      <c r="D794" s="667" t="str">
        <f>IF(②選手情報入力!$D$47="","",②選手情報入力!$D$47)</f>
        <v/>
      </c>
      <c r="E794" s="668"/>
      <c r="F794" s="668"/>
      <c r="G794" s="669"/>
      <c r="H794" s="652"/>
      <c r="I794" s="653"/>
      <c r="J794" s="653"/>
      <c r="K794" s="654"/>
      <c r="L794" s="333"/>
      <c r="N794" s="661" t="str">
        <f>IF(②選手情報入力!$C$47="","",②選手情報入力!$C$47)</f>
        <v/>
      </c>
      <c r="O794" s="662"/>
      <c r="P794" s="665" t="s">
        <v>311</v>
      </c>
      <c r="Q794" s="667" t="str">
        <f>IF(②選手情報入力!$D$47="","",②選手情報入力!$D$47)</f>
        <v/>
      </c>
      <c r="R794" s="668"/>
      <c r="S794" s="668"/>
      <c r="T794" s="669"/>
      <c r="U794" s="652"/>
      <c r="V794" s="653"/>
      <c r="W794" s="653"/>
      <c r="X794" s="654"/>
    </row>
    <row r="795" spans="1:25" ht="13.9" customHeight="1" thickBot="1">
      <c r="A795" s="663"/>
      <c r="B795" s="664"/>
      <c r="C795" s="666"/>
      <c r="D795" s="670"/>
      <c r="E795" s="671"/>
      <c r="F795" s="671"/>
      <c r="G795" s="672"/>
      <c r="H795" s="655"/>
      <c r="I795" s="656"/>
      <c r="J795" s="656"/>
      <c r="K795" s="657"/>
      <c r="L795" s="333"/>
      <c r="N795" s="663"/>
      <c r="O795" s="664"/>
      <c r="P795" s="666"/>
      <c r="Q795" s="670"/>
      <c r="R795" s="671"/>
      <c r="S795" s="671"/>
      <c r="T795" s="672"/>
      <c r="U795" s="655"/>
      <c r="V795" s="656"/>
      <c r="W795" s="656"/>
      <c r="X795" s="657"/>
    </row>
    <row r="796" spans="1:25" ht="20.45" customHeight="1" thickTop="1" thickBot="1">
      <c r="A796" s="601" t="s">
        <v>314</v>
      </c>
      <c r="B796" s="604" t="s">
        <v>315</v>
      </c>
      <c r="C796" s="605"/>
      <c r="D796" s="605"/>
      <c r="E796" s="606"/>
      <c r="F796" s="607" t="s">
        <v>316</v>
      </c>
      <c r="G796" s="608"/>
      <c r="H796" s="609" t="s">
        <v>333</v>
      </c>
      <c r="I796" s="610"/>
      <c r="J796" s="610"/>
      <c r="K796" s="611"/>
      <c r="L796" s="333"/>
      <c r="N796" s="601" t="s">
        <v>314</v>
      </c>
      <c r="O796" s="604" t="s">
        <v>315</v>
      </c>
      <c r="P796" s="605"/>
      <c r="Q796" s="605"/>
      <c r="R796" s="606"/>
      <c r="S796" s="607" t="s">
        <v>316</v>
      </c>
      <c r="T796" s="608"/>
      <c r="U796" s="609" t="s">
        <v>333</v>
      </c>
      <c r="V796" s="610"/>
      <c r="W796" s="610"/>
      <c r="X796" s="611"/>
    </row>
    <row r="797" spans="1:25" ht="13.15" customHeight="1">
      <c r="A797" s="602"/>
      <c r="B797" s="612"/>
      <c r="C797" s="613"/>
      <c r="D797" s="613"/>
      <c r="E797" s="614"/>
      <c r="F797" s="337" t="s">
        <v>318</v>
      </c>
      <c r="G797" s="312" t="s">
        <v>319</v>
      </c>
      <c r="H797" s="311"/>
      <c r="I797" s="312" t="s">
        <v>287</v>
      </c>
      <c r="J797" s="311"/>
      <c r="K797" s="338" t="s">
        <v>320</v>
      </c>
      <c r="L797" s="339"/>
      <c r="M797" s="340"/>
      <c r="N797" s="602"/>
      <c r="O797" s="612"/>
      <c r="P797" s="613"/>
      <c r="Q797" s="613"/>
      <c r="R797" s="614"/>
      <c r="S797" s="337" t="s">
        <v>318</v>
      </c>
      <c r="T797" s="312" t="s">
        <v>319</v>
      </c>
      <c r="U797" s="311"/>
      <c r="V797" s="312" t="s">
        <v>287</v>
      </c>
      <c r="W797" s="311"/>
      <c r="X797" s="338" t="s">
        <v>320</v>
      </c>
    </row>
    <row r="798" spans="1:25" ht="13.15" customHeight="1">
      <c r="A798" s="602"/>
      <c r="B798" s="615"/>
      <c r="C798" s="616"/>
      <c r="D798" s="616"/>
      <c r="E798" s="617"/>
      <c r="F798" s="621"/>
      <c r="G798" s="623"/>
      <c r="H798" s="624"/>
      <c r="I798" s="627" t="str">
        <f>IF(②選手情報入力!J47="","",②選手情報入力!J47)</f>
        <v/>
      </c>
      <c r="J798" s="628"/>
      <c r="K798" s="631"/>
      <c r="L798" s="333"/>
      <c r="N798" s="602"/>
      <c r="O798" s="615"/>
      <c r="P798" s="616"/>
      <c r="Q798" s="616"/>
      <c r="R798" s="617"/>
      <c r="S798" s="621"/>
      <c r="T798" s="623"/>
      <c r="U798" s="624"/>
      <c r="V798" s="627" t="str">
        <f>IF(②選手情報入力!M47="","",②選手情報入力!M47)</f>
        <v/>
      </c>
      <c r="W798" s="628"/>
      <c r="X798" s="631"/>
    </row>
    <row r="799" spans="1:25" ht="13.15" customHeight="1">
      <c r="A799" s="603"/>
      <c r="B799" s="618"/>
      <c r="C799" s="619"/>
      <c r="D799" s="619"/>
      <c r="E799" s="620"/>
      <c r="F799" s="622"/>
      <c r="G799" s="625"/>
      <c r="H799" s="626"/>
      <c r="I799" s="629"/>
      <c r="J799" s="630"/>
      <c r="K799" s="632"/>
      <c r="L799" s="333"/>
      <c r="N799" s="603"/>
      <c r="O799" s="618"/>
      <c r="P799" s="619"/>
      <c r="Q799" s="619"/>
      <c r="R799" s="620"/>
      <c r="S799" s="622"/>
      <c r="T799" s="625"/>
      <c r="U799" s="626"/>
      <c r="V799" s="629"/>
      <c r="W799" s="630"/>
      <c r="X799" s="632"/>
    </row>
    <row r="800" spans="1:25" ht="14.45" customHeight="1">
      <c r="A800" s="383" t="s">
        <v>321</v>
      </c>
      <c r="B800" s="585"/>
      <c r="C800" s="586"/>
      <c r="D800" s="586"/>
      <c r="E800" s="587"/>
      <c r="F800" s="591"/>
      <c r="G800" s="593"/>
      <c r="H800" s="594"/>
      <c r="I800" s="597" t="str">
        <f>IF(②選手情報入力!K47="","",②選手情報入力!K47)</f>
        <v/>
      </c>
      <c r="J800" s="598"/>
      <c r="K800" s="583"/>
      <c r="L800" s="333"/>
      <c r="N800" s="383" t="s">
        <v>321</v>
      </c>
      <c r="O800" s="585"/>
      <c r="P800" s="586"/>
      <c r="Q800" s="586"/>
      <c r="R800" s="587"/>
      <c r="S800" s="591"/>
      <c r="T800" s="593"/>
      <c r="U800" s="594"/>
      <c r="V800" s="597" t="str">
        <f>IF(②選手情報入力!N47="","",②選手情報入力!N47)</f>
        <v/>
      </c>
      <c r="W800" s="598"/>
      <c r="X800" s="583"/>
    </row>
    <row r="801" spans="1:25" ht="15" customHeight="1" thickBot="1">
      <c r="A801" s="384" t="s">
        <v>322</v>
      </c>
      <c r="B801" s="588"/>
      <c r="C801" s="589"/>
      <c r="D801" s="589"/>
      <c r="E801" s="590"/>
      <c r="F801" s="592"/>
      <c r="G801" s="595"/>
      <c r="H801" s="596"/>
      <c r="I801" s="599"/>
      <c r="J801" s="600"/>
      <c r="K801" s="584"/>
      <c r="L801" s="333"/>
      <c r="N801" s="384" t="s">
        <v>322</v>
      </c>
      <c r="O801" s="588"/>
      <c r="P801" s="589"/>
      <c r="Q801" s="589"/>
      <c r="R801" s="590"/>
      <c r="S801" s="592"/>
      <c r="T801" s="595"/>
      <c r="U801" s="596"/>
      <c r="V801" s="599"/>
      <c r="W801" s="600"/>
      <c r="X801" s="584"/>
    </row>
    <row r="802" spans="1:25" ht="15" thickBot="1">
      <c r="A802" s="341" t="s">
        <v>323</v>
      </c>
      <c r="B802" s="342" t="s">
        <v>324</v>
      </c>
      <c r="C802" s="343"/>
      <c r="D802" s="343"/>
      <c r="E802" s="343"/>
      <c r="F802" s="343"/>
      <c r="G802" s="343"/>
      <c r="H802" s="343"/>
      <c r="I802" s="343"/>
      <c r="J802" s="343"/>
      <c r="K802" s="344"/>
      <c r="L802" s="333"/>
      <c r="N802" s="341" t="s">
        <v>323</v>
      </c>
      <c r="O802" s="342" t="s">
        <v>324</v>
      </c>
      <c r="P802" s="343"/>
      <c r="Q802" s="343"/>
      <c r="R802" s="343"/>
      <c r="S802" s="343"/>
      <c r="T802" s="343"/>
      <c r="U802" s="343"/>
      <c r="V802" s="343"/>
      <c r="W802" s="343"/>
      <c r="X802" s="344"/>
    </row>
    <row r="803" spans="1:25">
      <c r="A803" s="345"/>
      <c r="B803" s="322"/>
      <c r="C803" s="322"/>
      <c r="D803" s="322"/>
      <c r="E803" s="322"/>
      <c r="F803" s="322"/>
      <c r="G803" s="322"/>
      <c r="H803" s="322"/>
      <c r="I803" s="322"/>
      <c r="J803" s="322"/>
      <c r="K803" s="323"/>
      <c r="L803" s="333"/>
      <c r="N803" s="345"/>
      <c r="O803" s="322"/>
      <c r="P803" s="322"/>
      <c r="Q803" s="322"/>
      <c r="R803" s="322"/>
      <c r="S803" s="322"/>
      <c r="T803" s="322"/>
      <c r="U803" s="322"/>
      <c r="V803" s="322"/>
      <c r="W803" s="322"/>
      <c r="X803" s="323"/>
    </row>
    <row r="804" spans="1:25" ht="14.25">
      <c r="A804" s="346" t="s">
        <v>296</v>
      </c>
      <c r="B804" s="322"/>
      <c r="C804" s="322"/>
      <c r="D804" s="322"/>
      <c r="E804" s="322"/>
      <c r="F804" s="322"/>
      <c r="G804" s="322"/>
      <c r="H804" s="322"/>
      <c r="I804" s="321"/>
      <c r="J804" s="324"/>
      <c r="K804" s="325" t="s">
        <v>325</v>
      </c>
      <c r="L804" s="347"/>
      <c r="M804" s="348"/>
      <c r="N804" s="346" t="s">
        <v>296</v>
      </c>
      <c r="O804" s="322"/>
      <c r="P804" s="322"/>
      <c r="Q804" s="322"/>
      <c r="R804" s="322"/>
      <c r="S804" s="322"/>
      <c r="T804" s="322"/>
      <c r="U804" s="322"/>
      <c r="V804" s="321"/>
      <c r="W804" s="324"/>
      <c r="X804" s="325" t="s">
        <v>325</v>
      </c>
    </row>
    <row r="805" spans="1:25" ht="14.25">
      <c r="A805" s="346" t="s">
        <v>297</v>
      </c>
      <c r="B805" s="322"/>
      <c r="C805" s="322"/>
      <c r="D805" s="322"/>
      <c r="E805" s="322"/>
      <c r="F805" s="322"/>
      <c r="G805" s="322"/>
      <c r="H805" s="322"/>
      <c r="I805" s="321"/>
      <c r="J805" s="324"/>
      <c r="K805" s="326" t="s">
        <v>326</v>
      </c>
      <c r="L805" s="347"/>
      <c r="M805" s="348"/>
      <c r="N805" s="346" t="s">
        <v>297</v>
      </c>
      <c r="O805" s="322"/>
      <c r="P805" s="322"/>
      <c r="Q805" s="322"/>
      <c r="R805" s="322"/>
      <c r="S805" s="322"/>
      <c r="T805" s="322"/>
      <c r="U805" s="322"/>
      <c r="V805" s="321"/>
      <c r="W805" s="324"/>
      <c r="X805" s="326" t="s">
        <v>326</v>
      </c>
    </row>
    <row r="806" spans="1:25" ht="14.25">
      <c r="A806" s="346" t="s">
        <v>298</v>
      </c>
      <c r="B806" s="322"/>
      <c r="C806" s="322"/>
      <c r="D806" s="322"/>
      <c r="E806" s="322"/>
      <c r="F806" s="322"/>
      <c r="G806" s="322"/>
      <c r="H806" s="322"/>
      <c r="I806" s="321"/>
      <c r="J806" s="324"/>
      <c r="K806" s="327" t="s">
        <v>327</v>
      </c>
      <c r="L806" s="347"/>
      <c r="M806" s="348"/>
      <c r="N806" s="346" t="s">
        <v>298</v>
      </c>
      <c r="O806" s="322"/>
      <c r="P806" s="322"/>
      <c r="Q806" s="322"/>
      <c r="R806" s="322"/>
      <c r="S806" s="322"/>
      <c r="T806" s="322"/>
      <c r="U806" s="322"/>
      <c r="V806" s="321"/>
      <c r="W806" s="324"/>
      <c r="X806" s="327" t="s">
        <v>327</v>
      </c>
    </row>
    <row r="807" spans="1:25" ht="45" customHeight="1">
      <c r="A807" s="349"/>
      <c r="B807" s="350"/>
      <c r="C807" s="350"/>
      <c r="D807" s="350"/>
      <c r="E807" s="350"/>
      <c r="F807" s="350"/>
      <c r="G807" s="350"/>
      <c r="H807" s="350"/>
      <c r="I807" s="350"/>
      <c r="J807" s="351"/>
      <c r="K807" s="352"/>
      <c r="L807" s="347"/>
      <c r="M807" s="353"/>
      <c r="N807" s="349"/>
      <c r="O807" s="350"/>
      <c r="P807" s="350"/>
      <c r="Q807" s="350"/>
      <c r="R807" s="350"/>
      <c r="S807" s="350"/>
      <c r="T807" s="350"/>
      <c r="U807" s="350"/>
      <c r="V807" s="350"/>
      <c r="W807" s="351"/>
      <c r="X807" s="352"/>
    </row>
    <row r="808" spans="1:25" ht="71.25" customHeight="1">
      <c r="A808" s="354"/>
      <c r="B808" s="355"/>
      <c r="C808" s="355"/>
      <c r="D808" s="355"/>
      <c r="E808" s="355"/>
      <c r="F808" s="355"/>
      <c r="G808" s="355"/>
      <c r="H808" s="355"/>
      <c r="I808" s="355"/>
      <c r="J808" s="356"/>
      <c r="K808" s="357"/>
      <c r="L808" s="358"/>
      <c r="M808" s="359"/>
      <c r="N808" s="354"/>
      <c r="O808" s="355"/>
      <c r="P808" s="355"/>
      <c r="Q808" s="355"/>
      <c r="R808" s="355"/>
      <c r="S808" s="355"/>
      <c r="T808" s="355"/>
      <c r="U808" s="355"/>
      <c r="V808" s="355"/>
      <c r="W808" s="356"/>
      <c r="X808" s="357"/>
      <c r="Y808" s="360"/>
    </row>
    <row r="809" spans="1:25" ht="26.25">
      <c r="A809" s="633" t="s">
        <v>364</v>
      </c>
      <c r="B809" s="633"/>
      <c r="C809" s="633"/>
      <c r="D809" s="633"/>
      <c r="E809" s="633"/>
      <c r="F809" s="633"/>
      <c r="G809" s="633"/>
      <c r="H809" s="633"/>
      <c r="I809" s="633"/>
      <c r="J809" s="633"/>
      <c r="K809" s="633"/>
      <c r="L809" s="333">
        <v>7</v>
      </c>
      <c r="N809" s="633" t="s">
        <v>366</v>
      </c>
      <c r="O809" s="633"/>
      <c r="P809" s="633"/>
      <c r="Q809" s="633"/>
      <c r="R809" s="633"/>
      <c r="S809" s="633"/>
      <c r="T809" s="633"/>
      <c r="U809" s="633"/>
      <c r="V809" s="633"/>
      <c r="W809" s="633"/>
      <c r="X809" s="633"/>
      <c r="Y809" s="293">
        <v>8</v>
      </c>
    </row>
    <row r="810" spans="1:25" ht="14.25" thickBot="1">
      <c r="A810" s="295"/>
      <c r="C810" s="296"/>
      <c r="D810" s="296" t="s">
        <v>332</v>
      </c>
      <c r="J810" s="334" t="s">
        <v>273</v>
      </c>
      <c r="L810" s="333"/>
      <c r="N810" s="295"/>
      <c r="P810" s="296"/>
      <c r="Q810" s="296" t="s">
        <v>332</v>
      </c>
      <c r="W810" s="334" t="s">
        <v>273</v>
      </c>
    </row>
    <row r="811" spans="1:25" ht="19.899999999999999" customHeight="1" thickBot="1">
      <c r="A811" s="298"/>
      <c r="B811" s="634" t="s">
        <v>303</v>
      </c>
      <c r="C811" s="635"/>
      <c r="D811" s="636" t="str">
        <f>IF(②選手情報入力!I48="","",②選手情報入力!I48)</f>
        <v/>
      </c>
      <c r="E811" s="637"/>
      <c r="F811" s="637"/>
      <c r="G811" s="638"/>
      <c r="H811" s="362" t="s">
        <v>304</v>
      </c>
      <c r="I811" s="363"/>
      <c r="J811" s="364"/>
      <c r="K811" s="365"/>
      <c r="L811" s="333"/>
      <c r="N811" s="298"/>
      <c r="O811" s="634" t="s">
        <v>303</v>
      </c>
      <c r="P811" s="635"/>
      <c r="Q811" s="636" t="str">
        <f>IF(②選手情報入力!L48="","",②選手情報入力!L48)</f>
        <v/>
      </c>
      <c r="R811" s="637"/>
      <c r="S811" s="637"/>
      <c r="T811" s="638"/>
      <c r="U811" s="362" t="s">
        <v>304</v>
      </c>
      <c r="V811" s="363"/>
      <c r="W811" s="364"/>
      <c r="X811" s="365"/>
    </row>
    <row r="812" spans="1:25" ht="21" customHeight="1">
      <c r="A812" s="303" t="s">
        <v>306</v>
      </c>
      <c r="B812" s="645" t="str">
        <f>IF(②選手情報入力!$G$48="","",②選手情報入力!$G$48)</f>
        <v/>
      </c>
      <c r="C812" s="646"/>
      <c r="D812" s="639"/>
      <c r="E812" s="640"/>
      <c r="F812" s="640"/>
      <c r="G812" s="641"/>
      <c r="H812" s="649"/>
      <c r="I812" s="650"/>
      <c r="J812" s="650"/>
      <c r="K812" s="651"/>
      <c r="L812" s="333"/>
      <c r="N812" s="303" t="s">
        <v>306</v>
      </c>
      <c r="O812" s="645" t="str">
        <f>IF(②選手情報入力!$G$48="","",②選手情報入力!$G$48)</f>
        <v/>
      </c>
      <c r="P812" s="646"/>
      <c r="Q812" s="639"/>
      <c r="R812" s="640"/>
      <c r="S812" s="640"/>
      <c r="T812" s="641"/>
      <c r="U812" s="649"/>
      <c r="V812" s="650"/>
      <c r="W812" s="650"/>
      <c r="X812" s="651"/>
    </row>
    <row r="813" spans="1:25" ht="19.899999999999999" customHeight="1" thickBot="1">
      <c r="A813" s="306"/>
      <c r="B813" s="647"/>
      <c r="C813" s="648"/>
      <c r="D813" s="642"/>
      <c r="E813" s="643"/>
      <c r="F813" s="643"/>
      <c r="G813" s="644"/>
      <c r="H813" s="652"/>
      <c r="I813" s="653"/>
      <c r="J813" s="653"/>
      <c r="K813" s="654"/>
      <c r="L813" s="333"/>
      <c r="N813" s="306"/>
      <c r="O813" s="647"/>
      <c r="P813" s="648"/>
      <c r="Q813" s="642"/>
      <c r="R813" s="643"/>
      <c r="S813" s="643"/>
      <c r="T813" s="644"/>
      <c r="U813" s="652"/>
      <c r="V813" s="653"/>
      <c r="W813" s="653"/>
      <c r="X813" s="654"/>
    </row>
    <row r="814" spans="1:25" ht="14.25">
      <c r="A814" s="335" t="s">
        <v>6</v>
      </c>
      <c r="B814" s="336"/>
      <c r="C814" s="312" t="s">
        <v>294</v>
      </c>
      <c r="D814" s="658" t="str">
        <f>IF(②選手情報入力!$E$48="","",②選手情報入力!$E$48)</f>
        <v/>
      </c>
      <c r="E814" s="659"/>
      <c r="F814" s="659"/>
      <c r="G814" s="660"/>
      <c r="H814" s="652"/>
      <c r="I814" s="653"/>
      <c r="J814" s="653"/>
      <c r="K814" s="654"/>
      <c r="L814" s="333"/>
      <c r="N814" s="335" t="s">
        <v>6</v>
      </c>
      <c r="O814" s="336"/>
      <c r="P814" s="312" t="s">
        <v>294</v>
      </c>
      <c r="Q814" s="658" t="str">
        <f>IF(②選手情報入力!$E$48="","",②選手情報入力!$E$48)</f>
        <v/>
      </c>
      <c r="R814" s="659"/>
      <c r="S814" s="659"/>
      <c r="T814" s="660"/>
      <c r="U814" s="652"/>
      <c r="V814" s="653"/>
      <c r="W814" s="653"/>
      <c r="X814" s="654"/>
    </row>
    <row r="815" spans="1:25" ht="14.25" customHeight="1">
      <c r="A815" s="661" t="str">
        <f>IF(②選手情報入力!$C$48="","",②選手情報入力!$C$48)</f>
        <v/>
      </c>
      <c r="B815" s="662"/>
      <c r="C815" s="665" t="s">
        <v>311</v>
      </c>
      <c r="D815" s="667" t="str">
        <f>IF(②選手情報入力!$D$48="","",②選手情報入力!$D$48)</f>
        <v/>
      </c>
      <c r="E815" s="668"/>
      <c r="F815" s="668"/>
      <c r="G815" s="669"/>
      <c r="H815" s="652"/>
      <c r="I815" s="653"/>
      <c r="J815" s="653"/>
      <c r="K815" s="654"/>
      <c r="L815" s="333"/>
      <c r="N815" s="661" t="str">
        <f>IF(②選手情報入力!$C$48="","",②選手情報入力!$C$48)</f>
        <v/>
      </c>
      <c r="O815" s="662"/>
      <c r="P815" s="665" t="s">
        <v>311</v>
      </c>
      <c r="Q815" s="667" t="str">
        <f>IF(②選手情報入力!$D$48="","",②選手情報入力!$D$48)</f>
        <v/>
      </c>
      <c r="R815" s="668"/>
      <c r="S815" s="668"/>
      <c r="T815" s="669"/>
      <c r="U815" s="652"/>
      <c r="V815" s="653"/>
      <c r="W815" s="653"/>
      <c r="X815" s="654"/>
    </row>
    <row r="816" spans="1:25" ht="13.9" customHeight="1" thickBot="1">
      <c r="A816" s="663"/>
      <c r="B816" s="664"/>
      <c r="C816" s="666"/>
      <c r="D816" s="670"/>
      <c r="E816" s="671"/>
      <c r="F816" s="671"/>
      <c r="G816" s="672"/>
      <c r="H816" s="655"/>
      <c r="I816" s="656"/>
      <c r="J816" s="656"/>
      <c r="K816" s="657"/>
      <c r="L816" s="333"/>
      <c r="N816" s="663"/>
      <c r="O816" s="664"/>
      <c r="P816" s="666"/>
      <c r="Q816" s="670"/>
      <c r="R816" s="671"/>
      <c r="S816" s="671"/>
      <c r="T816" s="672"/>
      <c r="U816" s="655"/>
      <c r="V816" s="656"/>
      <c r="W816" s="656"/>
      <c r="X816" s="657"/>
    </row>
    <row r="817" spans="1:25" ht="20.45" customHeight="1" thickTop="1" thickBot="1">
      <c r="A817" s="601" t="s">
        <v>314</v>
      </c>
      <c r="B817" s="604" t="s">
        <v>315</v>
      </c>
      <c r="C817" s="605"/>
      <c r="D817" s="605"/>
      <c r="E817" s="606"/>
      <c r="F817" s="607" t="s">
        <v>316</v>
      </c>
      <c r="G817" s="608"/>
      <c r="H817" s="609" t="s">
        <v>333</v>
      </c>
      <c r="I817" s="610"/>
      <c r="J817" s="610"/>
      <c r="K817" s="611"/>
      <c r="L817" s="333"/>
      <c r="N817" s="601" t="s">
        <v>314</v>
      </c>
      <c r="O817" s="604" t="s">
        <v>315</v>
      </c>
      <c r="P817" s="605"/>
      <c r="Q817" s="605"/>
      <c r="R817" s="606"/>
      <c r="S817" s="607" t="s">
        <v>316</v>
      </c>
      <c r="T817" s="608"/>
      <c r="U817" s="609" t="s">
        <v>333</v>
      </c>
      <c r="V817" s="610"/>
      <c r="W817" s="610"/>
      <c r="X817" s="611"/>
    </row>
    <row r="818" spans="1:25" ht="13.15" customHeight="1">
      <c r="A818" s="602"/>
      <c r="B818" s="612"/>
      <c r="C818" s="613"/>
      <c r="D818" s="613"/>
      <c r="E818" s="614"/>
      <c r="F818" s="337" t="s">
        <v>318</v>
      </c>
      <c r="G818" s="312" t="s">
        <v>319</v>
      </c>
      <c r="H818" s="311"/>
      <c r="I818" s="312" t="s">
        <v>287</v>
      </c>
      <c r="J818" s="311"/>
      <c r="K818" s="338" t="s">
        <v>320</v>
      </c>
      <c r="L818" s="339"/>
      <c r="M818" s="340"/>
      <c r="N818" s="602"/>
      <c r="O818" s="612"/>
      <c r="P818" s="613"/>
      <c r="Q818" s="613"/>
      <c r="R818" s="614"/>
      <c r="S818" s="337" t="s">
        <v>318</v>
      </c>
      <c r="T818" s="312" t="s">
        <v>319</v>
      </c>
      <c r="U818" s="311"/>
      <c r="V818" s="312" t="s">
        <v>287</v>
      </c>
      <c r="W818" s="311"/>
      <c r="X818" s="338" t="s">
        <v>320</v>
      </c>
    </row>
    <row r="819" spans="1:25" ht="13.15" customHeight="1">
      <c r="A819" s="602"/>
      <c r="B819" s="615"/>
      <c r="C819" s="616"/>
      <c r="D819" s="616"/>
      <c r="E819" s="617"/>
      <c r="F819" s="621"/>
      <c r="G819" s="623"/>
      <c r="H819" s="624"/>
      <c r="I819" s="627" t="str">
        <f>IF(②選手情報入力!J48="","",②選手情報入力!J48)</f>
        <v/>
      </c>
      <c r="J819" s="628"/>
      <c r="K819" s="631"/>
      <c r="L819" s="333"/>
      <c r="N819" s="602"/>
      <c r="O819" s="615"/>
      <c r="P819" s="616"/>
      <c r="Q819" s="616"/>
      <c r="R819" s="617"/>
      <c r="S819" s="621"/>
      <c r="T819" s="623"/>
      <c r="U819" s="624"/>
      <c r="V819" s="627" t="str">
        <f>IF(②選手情報入力!M48="","",②選手情報入力!M48)</f>
        <v/>
      </c>
      <c r="W819" s="628"/>
      <c r="X819" s="631"/>
    </row>
    <row r="820" spans="1:25" ht="13.15" customHeight="1">
      <c r="A820" s="603"/>
      <c r="B820" s="618"/>
      <c r="C820" s="619"/>
      <c r="D820" s="619"/>
      <c r="E820" s="620"/>
      <c r="F820" s="622"/>
      <c r="G820" s="625"/>
      <c r="H820" s="626"/>
      <c r="I820" s="629"/>
      <c r="J820" s="630"/>
      <c r="K820" s="632"/>
      <c r="L820" s="333"/>
      <c r="N820" s="603"/>
      <c r="O820" s="618"/>
      <c r="P820" s="619"/>
      <c r="Q820" s="619"/>
      <c r="R820" s="620"/>
      <c r="S820" s="622"/>
      <c r="T820" s="625"/>
      <c r="U820" s="626"/>
      <c r="V820" s="629"/>
      <c r="W820" s="630"/>
      <c r="X820" s="632"/>
    </row>
    <row r="821" spans="1:25" ht="14.45" customHeight="1">
      <c r="A821" s="383" t="s">
        <v>321</v>
      </c>
      <c r="B821" s="585"/>
      <c r="C821" s="586"/>
      <c r="D821" s="586"/>
      <c r="E821" s="587"/>
      <c r="F821" s="591"/>
      <c r="G821" s="593"/>
      <c r="H821" s="594"/>
      <c r="I821" s="597" t="str">
        <f>IF(②選手情報入力!K48="","",②選手情報入力!K48)</f>
        <v/>
      </c>
      <c r="J821" s="598"/>
      <c r="K821" s="583"/>
      <c r="L821" s="333"/>
      <c r="N821" s="383" t="s">
        <v>321</v>
      </c>
      <c r="O821" s="585"/>
      <c r="P821" s="586"/>
      <c r="Q821" s="586"/>
      <c r="R821" s="587"/>
      <c r="S821" s="591"/>
      <c r="T821" s="593"/>
      <c r="U821" s="594"/>
      <c r="V821" s="597" t="str">
        <f>IF(②選手情報入力!N48="","",②選手情報入力!N48)</f>
        <v/>
      </c>
      <c r="W821" s="598"/>
      <c r="X821" s="583"/>
    </row>
    <row r="822" spans="1:25" ht="15" customHeight="1" thickBot="1">
      <c r="A822" s="384" t="s">
        <v>322</v>
      </c>
      <c r="B822" s="588"/>
      <c r="C822" s="589"/>
      <c r="D822" s="589"/>
      <c r="E822" s="590"/>
      <c r="F822" s="592"/>
      <c r="G822" s="595"/>
      <c r="H822" s="596"/>
      <c r="I822" s="599"/>
      <c r="J822" s="600"/>
      <c r="K822" s="584"/>
      <c r="L822" s="333"/>
      <c r="N822" s="384" t="s">
        <v>322</v>
      </c>
      <c r="O822" s="588"/>
      <c r="P822" s="589"/>
      <c r="Q822" s="589"/>
      <c r="R822" s="590"/>
      <c r="S822" s="592"/>
      <c r="T822" s="595"/>
      <c r="U822" s="596"/>
      <c r="V822" s="599"/>
      <c r="W822" s="600"/>
      <c r="X822" s="584"/>
    </row>
    <row r="823" spans="1:25" ht="15" thickBot="1">
      <c r="A823" s="341" t="s">
        <v>323</v>
      </c>
      <c r="B823" s="342" t="s">
        <v>324</v>
      </c>
      <c r="C823" s="343"/>
      <c r="D823" s="343"/>
      <c r="E823" s="343"/>
      <c r="F823" s="343"/>
      <c r="G823" s="343"/>
      <c r="H823" s="343"/>
      <c r="I823" s="343"/>
      <c r="J823" s="343"/>
      <c r="K823" s="344"/>
      <c r="L823" s="333"/>
      <c r="N823" s="341" t="s">
        <v>323</v>
      </c>
      <c r="O823" s="342" t="s">
        <v>324</v>
      </c>
      <c r="P823" s="343"/>
      <c r="Q823" s="343"/>
      <c r="R823" s="343"/>
      <c r="S823" s="343"/>
      <c r="T823" s="343"/>
      <c r="U823" s="343"/>
      <c r="V823" s="343"/>
      <c r="W823" s="343"/>
      <c r="X823" s="344"/>
    </row>
    <row r="824" spans="1:25">
      <c r="A824" s="345"/>
      <c r="B824" s="322"/>
      <c r="C824" s="322"/>
      <c r="D824" s="322"/>
      <c r="E824" s="322"/>
      <c r="F824" s="322"/>
      <c r="G824" s="322"/>
      <c r="H824" s="322"/>
      <c r="I824" s="322"/>
      <c r="J824" s="322"/>
      <c r="K824" s="323"/>
      <c r="L824" s="333"/>
      <c r="N824" s="345"/>
      <c r="O824" s="322"/>
      <c r="P824" s="322"/>
      <c r="Q824" s="322"/>
      <c r="R824" s="322"/>
      <c r="S824" s="322"/>
      <c r="T824" s="322"/>
      <c r="U824" s="322"/>
      <c r="V824" s="322"/>
      <c r="W824" s="322"/>
      <c r="X824" s="323"/>
    </row>
    <row r="825" spans="1:25" ht="14.25">
      <c r="A825" s="346" t="s">
        <v>296</v>
      </c>
      <c r="B825" s="322"/>
      <c r="C825" s="322"/>
      <c r="D825" s="322"/>
      <c r="E825" s="322"/>
      <c r="F825" s="322"/>
      <c r="G825" s="322"/>
      <c r="H825" s="322"/>
      <c r="I825" s="321"/>
      <c r="J825" s="324"/>
      <c r="K825" s="325" t="s">
        <v>325</v>
      </c>
      <c r="L825" s="347"/>
      <c r="M825" s="348"/>
      <c r="N825" s="346" t="s">
        <v>296</v>
      </c>
      <c r="O825" s="322"/>
      <c r="P825" s="322"/>
      <c r="Q825" s="322"/>
      <c r="R825" s="322"/>
      <c r="S825" s="322"/>
      <c r="T825" s="322"/>
      <c r="U825" s="322"/>
      <c r="V825" s="321"/>
      <c r="W825" s="324"/>
      <c r="X825" s="325" t="s">
        <v>325</v>
      </c>
    </row>
    <row r="826" spans="1:25" ht="14.25">
      <c r="A826" s="346" t="s">
        <v>297</v>
      </c>
      <c r="B826" s="322"/>
      <c r="C826" s="322"/>
      <c r="D826" s="322"/>
      <c r="E826" s="322"/>
      <c r="F826" s="322"/>
      <c r="G826" s="322"/>
      <c r="H826" s="322"/>
      <c r="I826" s="321"/>
      <c r="J826" s="324"/>
      <c r="K826" s="326" t="s">
        <v>326</v>
      </c>
      <c r="L826" s="347"/>
      <c r="M826" s="348"/>
      <c r="N826" s="346" t="s">
        <v>297</v>
      </c>
      <c r="O826" s="322"/>
      <c r="P826" s="322"/>
      <c r="Q826" s="322"/>
      <c r="R826" s="322"/>
      <c r="S826" s="322"/>
      <c r="T826" s="322"/>
      <c r="U826" s="322"/>
      <c r="V826" s="321"/>
      <c r="W826" s="324"/>
      <c r="X826" s="326" t="s">
        <v>326</v>
      </c>
    </row>
    <row r="827" spans="1:25" ht="14.25">
      <c r="A827" s="346" t="s">
        <v>298</v>
      </c>
      <c r="B827" s="322"/>
      <c r="C827" s="322"/>
      <c r="D827" s="322"/>
      <c r="E827" s="322"/>
      <c r="F827" s="322"/>
      <c r="G827" s="322"/>
      <c r="H827" s="322"/>
      <c r="I827" s="321"/>
      <c r="J827" s="324"/>
      <c r="K827" s="327" t="s">
        <v>327</v>
      </c>
      <c r="L827" s="347"/>
      <c r="M827" s="348"/>
      <c r="N827" s="346" t="s">
        <v>298</v>
      </c>
      <c r="O827" s="322"/>
      <c r="P827" s="322"/>
      <c r="Q827" s="322"/>
      <c r="R827" s="322"/>
      <c r="S827" s="322"/>
      <c r="T827" s="322"/>
      <c r="U827" s="322"/>
      <c r="V827" s="321"/>
      <c r="W827" s="324"/>
      <c r="X827" s="327" t="s">
        <v>327</v>
      </c>
    </row>
    <row r="828" spans="1:25" ht="45.75" customHeight="1">
      <c r="A828" s="349"/>
      <c r="B828" s="350"/>
      <c r="C828" s="350"/>
      <c r="D828" s="350"/>
      <c r="E828" s="350"/>
      <c r="F828" s="350"/>
      <c r="G828" s="350"/>
      <c r="H828" s="350"/>
      <c r="I828" s="350"/>
      <c r="J828" s="351"/>
      <c r="K828" s="352"/>
      <c r="L828" s="347"/>
      <c r="M828" s="353"/>
      <c r="N828" s="349"/>
      <c r="O828" s="350"/>
      <c r="P828" s="350"/>
      <c r="Q828" s="350"/>
      <c r="R828" s="350"/>
      <c r="S828" s="350"/>
      <c r="T828" s="350"/>
      <c r="U828" s="350"/>
      <c r="V828" s="350"/>
      <c r="W828" s="351"/>
      <c r="X828" s="352"/>
    </row>
    <row r="829" spans="1:25" ht="45" customHeight="1">
      <c r="A829" s="354"/>
      <c r="B829" s="355"/>
      <c r="C829" s="355"/>
      <c r="D829" s="355"/>
      <c r="E829" s="355"/>
      <c r="F829" s="355"/>
      <c r="G829" s="355"/>
      <c r="H829" s="355"/>
      <c r="I829" s="355"/>
      <c r="J829" s="356"/>
      <c r="K829" s="357"/>
      <c r="L829" s="358"/>
      <c r="M829" s="359"/>
      <c r="N829" s="354"/>
      <c r="O829" s="355"/>
      <c r="P829" s="355"/>
      <c r="Q829" s="355"/>
      <c r="R829" s="355"/>
      <c r="S829" s="355"/>
      <c r="T829" s="355"/>
      <c r="U829" s="355"/>
      <c r="V829" s="355"/>
      <c r="W829" s="356"/>
      <c r="X829" s="357"/>
      <c r="Y829" s="360"/>
    </row>
    <row r="830" spans="1:25" ht="26.25">
      <c r="A830" s="633" t="s">
        <v>366</v>
      </c>
      <c r="B830" s="633"/>
      <c r="C830" s="633"/>
      <c r="D830" s="633"/>
      <c r="E830" s="633"/>
      <c r="F830" s="633"/>
      <c r="G830" s="633"/>
      <c r="H830" s="633"/>
      <c r="I830" s="633"/>
      <c r="J830" s="633"/>
      <c r="K830" s="633"/>
      <c r="L830" s="333">
        <v>9</v>
      </c>
      <c r="N830" s="633" t="s">
        <v>366</v>
      </c>
      <c r="O830" s="633"/>
      <c r="P830" s="633"/>
      <c r="Q830" s="633"/>
      <c r="R830" s="633"/>
      <c r="S830" s="633"/>
      <c r="T830" s="633"/>
      <c r="U830" s="633"/>
      <c r="V830" s="633"/>
      <c r="W830" s="633"/>
      <c r="X830" s="633"/>
      <c r="Y830" s="293">
        <v>10</v>
      </c>
    </row>
    <row r="831" spans="1:25" ht="14.25" thickBot="1">
      <c r="A831" s="295"/>
      <c r="C831" s="296"/>
      <c r="D831" s="296" t="s">
        <v>332</v>
      </c>
      <c r="J831" s="334" t="s">
        <v>273</v>
      </c>
      <c r="L831" s="333"/>
      <c r="N831" s="295"/>
      <c r="P831" s="296"/>
      <c r="Q831" s="296" t="s">
        <v>332</v>
      </c>
      <c r="W831" s="334" t="s">
        <v>273</v>
      </c>
    </row>
    <row r="832" spans="1:25" ht="19.899999999999999" customHeight="1" thickBot="1">
      <c r="A832" s="298"/>
      <c r="B832" s="634" t="s">
        <v>303</v>
      </c>
      <c r="C832" s="635"/>
      <c r="D832" s="636" t="str">
        <f>IF(②選手情報入力!I49="","",②選手情報入力!I49)</f>
        <v/>
      </c>
      <c r="E832" s="637"/>
      <c r="F832" s="637"/>
      <c r="G832" s="638"/>
      <c r="H832" s="362" t="s">
        <v>304</v>
      </c>
      <c r="I832" s="363"/>
      <c r="J832" s="364"/>
      <c r="K832" s="365"/>
      <c r="L832" s="333"/>
      <c r="N832" s="298"/>
      <c r="O832" s="634" t="s">
        <v>303</v>
      </c>
      <c r="P832" s="635"/>
      <c r="Q832" s="636" t="str">
        <f>IF(②選手情報入力!L49="","",②選手情報入力!L49)</f>
        <v/>
      </c>
      <c r="R832" s="637"/>
      <c r="S832" s="637"/>
      <c r="T832" s="638"/>
      <c r="U832" s="362" t="s">
        <v>304</v>
      </c>
      <c r="V832" s="363"/>
      <c r="W832" s="364"/>
      <c r="X832" s="365"/>
    </row>
    <row r="833" spans="1:24" ht="21" customHeight="1">
      <c r="A833" s="303" t="s">
        <v>306</v>
      </c>
      <c r="B833" s="645" t="str">
        <f>IF(②選手情報入力!$G$49="","",②選手情報入力!$G$49)</f>
        <v/>
      </c>
      <c r="C833" s="646"/>
      <c r="D833" s="639"/>
      <c r="E833" s="640"/>
      <c r="F833" s="640"/>
      <c r="G833" s="641"/>
      <c r="H833" s="649"/>
      <c r="I833" s="650"/>
      <c r="J833" s="650"/>
      <c r="K833" s="651"/>
      <c r="L833" s="333"/>
      <c r="N833" s="303" t="s">
        <v>306</v>
      </c>
      <c r="O833" s="645" t="str">
        <f>IF(②選手情報入力!$G$49="","",②選手情報入力!$G$49)</f>
        <v/>
      </c>
      <c r="P833" s="646"/>
      <c r="Q833" s="639"/>
      <c r="R833" s="640"/>
      <c r="S833" s="640"/>
      <c r="T833" s="641"/>
      <c r="U833" s="649"/>
      <c r="V833" s="650"/>
      <c r="W833" s="650"/>
      <c r="X833" s="651"/>
    </row>
    <row r="834" spans="1:24" ht="19.899999999999999" customHeight="1" thickBot="1">
      <c r="A834" s="306"/>
      <c r="B834" s="647"/>
      <c r="C834" s="648"/>
      <c r="D834" s="642"/>
      <c r="E834" s="643"/>
      <c r="F834" s="643"/>
      <c r="G834" s="644"/>
      <c r="H834" s="652"/>
      <c r="I834" s="653"/>
      <c r="J834" s="653"/>
      <c r="K834" s="654"/>
      <c r="L834" s="333"/>
      <c r="N834" s="306"/>
      <c r="O834" s="647"/>
      <c r="P834" s="648"/>
      <c r="Q834" s="642"/>
      <c r="R834" s="643"/>
      <c r="S834" s="643"/>
      <c r="T834" s="644"/>
      <c r="U834" s="652"/>
      <c r="V834" s="653"/>
      <c r="W834" s="653"/>
      <c r="X834" s="654"/>
    </row>
    <row r="835" spans="1:24" ht="14.25">
      <c r="A835" s="335" t="s">
        <v>6</v>
      </c>
      <c r="B835" s="336"/>
      <c r="C835" s="312" t="s">
        <v>294</v>
      </c>
      <c r="D835" s="658" t="str">
        <f>IF(②選手情報入力!$E$49="","",②選手情報入力!$E$49)</f>
        <v/>
      </c>
      <c r="E835" s="659"/>
      <c r="F835" s="659"/>
      <c r="G835" s="660"/>
      <c r="H835" s="652"/>
      <c r="I835" s="653"/>
      <c r="J835" s="653"/>
      <c r="K835" s="654"/>
      <c r="L835" s="333"/>
      <c r="N835" s="335" t="s">
        <v>6</v>
      </c>
      <c r="O835" s="336"/>
      <c r="P835" s="312" t="s">
        <v>294</v>
      </c>
      <c r="Q835" s="658" t="str">
        <f>IF(②選手情報入力!$E$49="","",②選手情報入力!$E$49)</f>
        <v/>
      </c>
      <c r="R835" s="659"/>
      <c r="S835" s="659"/>
      <c r="T835" s="660"/>
      <c r="U835" s="652"/>
      <c r="V835" s="653"/>
      <c r="W835" s="653"/>
      <c r="X835" s="654"/>
    </row>
    <row r="836" spans="1:24" ht="14.25" customHeight="1">
      <c r="A836" s="661" t="str">
        <f>IF(②選手情報入力!$C$49="","",②選手情報入力!$C$49)</f>
        <v/>
      </c>
      <c r="B836" s="662"/>
      <c r="C836" s="665" t="s">
        <v>311</v>
      </c>
      <c r="D836" s="667" t="str">
        <f>IF(②選手情報入力!$D$49="","",②選手情報入力!$D$49)</f>
        <v/>
      </c>
      <c r="E836" s="668"/>
      <c r="F836" s="668"/>
      <c r="G836" s="669"/>
      <c r="H836" s="652"/>
      <c r="I836" s="653"/>
      <c r="J836" s="653"/>
      <c r="K836" s="654"/>
      <c r="L836" s="333"/>
      <c r="N836" s="661" t="str">
        <f>IF(②選手情報入力!$C$49="","",②選手情報入力!$C$49)</f>
        <v/>
      </c>
      <c r="O836" s="662"/>
      <c r="P836" s="665" t="s">
        <v>311</v>
      </c>
      <c r="Q836" s="667" t="str">
        <f>IF(②選手情報入力!$D$49="","",②選手情報入力!$D$49)</f>
        <v/>
      </c>
      <c r="R836" s="668"/>
      <c r="S836" s="668"/>
      <c r="T836" s="669"/>
      <c r="U836" s="652"/>
      <c r="V836" s="653"/>
      <c r="W836" s="653"/>
      <c r="X836" s="654"/>
    </row>
    <row r="837" spans="1:24" ht="13.9" customHeight="1" thickBot="1">
      <c r="A837" s="663"/>
      <c r="B837" s="664"/>
      <c r="C837" s="666"/>
      <c r="D837" s="670"/>
      <c r="E837" s="671"/>
      <c r="F837" s="671"/>
      <c r="G837" s="672"/>
      <c r="H837" s="655"/>
      <c r="I837" s="656"/>
      <c r="J837" s="656"/>
      <c r="K837" s="657"/>
      <c r="L837" s="333"/>
      <c r="N837" s="663"/>
      <c r="O837" s="664"/>
      <c r="P837" s="666"/>
      <c r="Q837" s="670"/>
      <c r="R837" s="671"/>
      <c r="S837" s="671"/>
      <c r="T837" s="672"/>
      <c r="U837" s="655"/>
      <c r="V837" s="656"/>
      <c r="W837" s="656"/>
      <c r="X837" s="657"/>
    </row>
    <row r="838" spans="1:24" ht="20.45" customHeight="1" thickTop="1" thickBot="1">
      <c r="A838" s="601" t="s">
        <v>314</v>
      </c>
      <c r="B838" s="604" t="s">
        <v>315</v>
      </c>
      <c r="C838" s="605"/>
      <c r="D838" s="605"/>
      <c r="E838" s="606"/>
      <c r="F838" s="607" t="s">
        <v>316</v>
      </c>
      <c r="G838" s="608"/>
      <c r="H838" s="609" t="s">
        <v>333</v>
      </c>
      <c r="I838" s="610"/>
      <c r="J838" s="610"/>
      <c r="K838" s="611"/>
      <c r="L838" s="333"/>
      <c r="N838" s="601" t="s">
        <v>314</v>
      </c>
      <c r="O838" s="604" t="s">
        <v>315</v>
      </c>
      <c r="P838" s="605"/>
      <c r="Q838" s="605"/>
      <c r="R838" s="606"/>
      <c r="S838" s="607" t="s">
        <v>316</v>
      </c>
      <c r="T838" s="608"/>
      <c r="U838" s="609" t="s">
        <v>333</v>
      </c>
      <c r="V838" s="610"/>
      <c r="W838" s="610"/>
      <c r="X838" s="611"/>
    </row>
    <row r="839" spans="1:24" ht="13.15" customHeight="1">
      <c r="A839" s="602"/>
      <c r="B839" s="612"/>
      <c r="C839" s="613"/>
      <c r="D839" s="613"/>
      <c r="E839" s="614"/>
      <c r="F839" s="337" t="s">
        <v>318</v>
      </c>
      <c r="G839" s="312" t="s">
        <v>319</v>
      </c>
      <c r="H839" s="311"/>
      <c r="I839" s="312" t="s">
        <v>287</v>
      </c>
      <c r="J839" s="311"/>
      <c r="K839" s="338" t="s">
        <v>320</v>
      </c>
      <c r="L839" s="339"/>
      <c r="M839" s="340"/>
      <c r="N839" s="602"/>
      <c r="O839" s="612"/>
      <c r="P839" s="613"/>
      <c r="Q839" s="613"/>
      <c r="R839" s="614"/>
      <c r="S839" s="337" t="s">
        <v>318</v>
      </c>
      <c r="T839" s="312" t="s">
        <v>319</v>
      </c>
      <c r="U839" s="311"/>
      <c r="V839" s="312" t="s">
        <v>287</v>
      </c>
      <c r="W839" s="311"/>
      <c r="X839" s="338" t="s">
        <v>320</v>
      </c>
    </row>
    <row r="840" spans="1:24" ht="13.15" customHeight="1">
      <c r="A840" s="602"/>
      <c r="B840" s="615"/>
      <c r="C840" s="616"/>
      <c r="D840" s="616"/>
      <c r="E840" s="617"/>
      <c r="F840" s="621"/>
      <c r="G840" s="623"/>
      <c r="H840" s="624"/>
      <c r="I840" s="627" t="str">
        <f>IF(②選手情報入力!J49="","",②選手情報入力!J49)</f>
        <v/>
      </c>
      <c r="J840" s="628"/>
      <c r="K840" s="631"/>
      <c r="L840" s="333"/>
      <c r="N840" s="602"/>
      <c r="O840" s="615"/>
      <c r="P840" s="616"/>
      <c r="Q840" s="616"/>
      <c r="R840" s="617"/>
      <c r="S840" s="621"/>
      <c r="T840" s="623"/>
      <c r="U840" s="624"/>
      <c r="V840" s="627" t="str">
        <f>IF(②選手情報入力!M49="","",②選手情報入力!M49)</f>
        <v/>
      </c>
      <c r="W840" s="628"/>
      <c r="X840" s="631"/>
    </row>
    <row r="841" spans="1:24" ht="13.15" customHeight="1">
      <c r="A841" s="603"/>
      <c r="B841" s="618"/>
      <c r="C841" s="619"/>
      <c r="D841" s="619"/>
      <c r="E841" s="620"/>
      <c r="F841" s="622"/>
      <c r="G841" s="625"/>
      <c r="H841" s="626"/>
      <c r="I841" s="629"/>
      <c r="J841" s="630"/>
      <c r="K841" s="632"/>
      <c r="L841" s="333"/>
      <c r="N841" s="603"/>
      <c r="O841" s="618"/>
      <c r="P841" s="619"/>
      <c r="Q841" s="619"/>
      <c r="R841" s="620"/>
      <c r="S841" s="622"/>
      <c r="T841" s="625"/>
      <c r="U841" s="626"/>
      <c r="V841" s="629"/>
      <c r="W841" s="630"/>
      <c r="X841" s="632"/>
    </row>
    <row r="842" spans="1:24" ht="14.45" customHeight="1">
      <c r="A842" s="383" t="s">
        <v>321</v>
      </c>
      <c r="B842" s="585"/>
      <c r="C842" s="586"/>
      <c r="D842" s="586"/>
      <c r="E842" s="587"/>
      <c r="F842" s="591"/>
      <c r="G842" s="593"/>
      <c r="H842" s="594"/>
      <c r="I842" s="597" t="str">
        <f>IF(②選手情報入力!K49="","",②選手情報入力!K49)</f>
        <v/>
      </c>
      <c r="J842" s="598"/>
      <c r="K842" s="583"/>
      <c r="L842" s="333"/>
      <c r="N842" s="383" t="s">
        <v>321</v>
      </c>
      <c r="O842" s="585"/>
      <c r="P842" s="586"/>
      <c r="Q842" s="586"/>
      <c r="R842" s="587"/>
      <c r="S842" s="591"/>
      <c r="T842" s="593"/>
      <c r="U842" s="594"/>
      <c r="V842" s="597" t="str">
        <f>IF(②選手情報入力!N49="","",②選手情報入力!N49)</f>
        <v/>
      </c>
      <c r="W842" s="598"/>
      <c r="X842" s="583"/>
    </row>
    <row r="843" spans="1:24" ht="15" customHeight="1" thickBot="1">
      <c r="A843" s="384" t="s">
        <v>322</v>
      </c>
      <c r="B843" s="588"/>
      <c r="C843" s="589"/>
      <c r="D843" s="589"/>
      <c r="E843" s="590"/>
      <c r="F843" s="592"/>
      <c r="G843" s="595"/>
      <c r="H843" s="596"/>
      <c r="I843" s="599"/>
      <c r="J843" s="600"/>
      <c r="K843" s="584"/>
      <c r="L843" s="333"/>
      <c r="N843" s="384" t="s">
        <v>322</v>
      </c>
      <c r="O843" s="588"/>
      <c r="P843" s="589"/>
      <c r="Q843" s="589"/>
      <c r="R843" s="590"/>
      <c r="S843" s="592"/>
      <c r="T843" s="595"/>
      <c r="U843" s="596"/>
      <c r="V843" s="599"/>
      <c r="W843" s="600"/>
      <c r="X843" s="584"/>
    </row>
    <row r="844" spans="1:24" ht="15" thickBot="1">
      <c r="A844" s="341" t="s">
        <v>323</v>
      </c>
      <c r="B844" s="342" t="s">
        <v>324</v>
      </c>
      <c r="C844" s="343"/>
      <c r="D844" s="343"/>
      <c r="E844" s="343"/>
      <c r="F844" s="343"/>
      <c r="G844" s="343"/>
      <c r="H844" s="343"/>
      <c r="I844" s="343"/>
      <c r="J844" s="343"/>
      <c r="K844" s="344"/>
      <c r="L844" s="333"/>
      <c r="N844" s="341" t="s">
        <v>323</v>
      </c>
      <c r="O844" s="342" t="s">
        <v>324</v>
      </c>
      <c r="P844" s="343"/>
      <c r="Q844" s="343"/>
      <c r="R844" s="343"/>
      <c r="S844" s="343"/>
      <c r="T844" s="343"/>
      <c r="U844" s="343"/>
      <c r="V844" s="343"/>
      <c r="W844" s="343"/>
      <c r="X844" s="344"/>
    </row>
    <row r="845" spans="1:24">
      <c r="A845" s="345"/>
      <c r="B845" s="322"/>
      <c r="C845" s="322"/>
      <c r="D845" s="322"/>
      <c r="E845" s="322"/>
      <c r="F845" s="322"/>
      <c r="G845" s="322"/>
      <c r="H845" s="322"/>
      <c r="I845" s="322"/>
      <c r="J845" s="322"/>
      <c r="K845" s="323"/>
      <c r="L845" s="333"/>
      <c r="N845" s="345"/>
      <c r="O845" s="322"/>
      <c r="P845" s="322"/>
      <c r="Q845" s="322"/>
      <c r="R845" s="322"/>
      <c r="S845" s="322"/>
      <c r="T845" s="322"/>
      <c r="U845" s="322"/>
      <c r="V845" s="322"/>
      <c r="W845" s="322"/>
      <c r="X845" s="323"/>
    </row>
    <row r="846" spans="1:24" ht="14.25">
      <c r="A846" s="346" t="s">
        <v>296</v>
      </c>
      <c r="B846" s="322"/>
      <c r="C846" s="322"/>
      <c r="D846" s="322"/>
      <c r="E846" s="322"/>
      <c r="F846" s="322"/>
      <c r="G846" s="322"/>
      <c r="H846" s="322"/>
      <c r="I846" s="321"/>
      <c r="J846" s="324"/>
      <c r="K846" s="325" t="s">
        <v>325</v>
      </c>
      <c r="L846" s="347"/>
      <c r="M846" s="348"/>
      <c r="N846" s="346" t="s">
        <v>296</v>
      </c>
      <c r="O846" s="322"/>
      <c r="P846" s="322"/>
      <c r="Q846" s="322"/>
      <c r="R846" s="322"/>
      <c r="S846" s="322"/>
      <c r="T846" s="322"/>
      <c r="U846" s="322"/>
      <c r="V846" s="321"/>
      <c r="W846" s="324"/>
      <c r="X846" s="325" t="s">
        <v>325</v>
      </c>
    </row>
    <row r="847" spans="1:24" ht="14.25">
      <c r="A847" s="346" t="s">
        <v>297</v>
      </c>
      <c r="B847" s="322"/>
      <c r="C847" s="322"/>
      <c r="D847" s="322"/>
      <c r="E847" s="322"/>
      <c r="F847" s="322"/>
      <c r="G847" s="322"/>
      <c r="H847" s="322"/>
      <c r="I847" s="321"/>
      <c r="J847" s="324"/>
      <c r="K847" s="326" t="s">
        <v>326</v>
      </c>
      <c r="L847" s="347"/>
      <c r="M847" s="348"/>
      <c r="N847" s="346" t="s">
        <v>297</v>
      </c>
      <c r="O847" s="322"/>
      <c r="P847" s="322"/>
      <c r="Q847" s="322"/>
      <c r="R847" s="322"/>
      <c r="S847" s="322"/>
      <c r="T847" s="322"/>
      <c r="U847" s="322"/>
      <c r="V847" s="321"/>
      <c r="W847" s="324"/>
      <c r="X847" s="326" t="s">
        <v>326</v>
      </c>
    </row>
    <row r="848" spans="1:24" ht="14.25">
      <c r="A848" s="346" t="s">
        <v>298</v>
      </c>
      <c r="B848" s="322"/>
      <c r="C848" s="322"/>
      <c r="D848" s="322"/>
      <c r="E848" s="322"/>
      <c r="F848" s="322"/>
      <c r="G848" s="322"/>
      <c r="H848" s="322"/>
      <c r="I848" s="321"/>
      <c r="J848" s="324"/>
      <c r="K848" s="327" t="s">
        <v>327</v>
      </c>
      <c r="L848" s="347"/>
      <c r="M848" s="348"/>
      <c r="N848" s="346" t="s">
        <v>298</v>
      </c>
      <c r="O848" s="322"/>
      <c r="P848" s="322"/>
      <c r="Q848" s="322"/>
      <c r="R848" s="322"/>
      <c r="S848" s="322"/>
      <c r="T848" s="322"/>
      <c r="U848" s="322"/>
      <c r="V848" s="321"/>
      <c r="W848" s="324"/>
      <c r="X848" s="327" t="s">
        <v>327</v>
      </c>
    </row>
    <row r="849" spans="1:24" ht="14.25">
      <c r="A849" s="349"/>
      <c r="B849" s="350"/>
      <c r="C849" s="350"/>
      <c r="D849" s="350"/>
      <c r="E849" s="350"/>
      <c r="F849" s="350"/>
      <c r="G849" s="350"/>
      <c r="H849" s="350"/>
      <c r="I849" s="350"/>
      <c r="J849" s="351"/>
      <c r="K849" s="352"/>
      <c r="L849" s="347"/>
      <c r="M849" s="353"/>
      <c r="N849" s="349"/>
      <c r="O849" s="350"/>
      <c r="P849" s="350"/>
      <c r="Q849" s="350"/>
      <c r="R849" s="350"/>
      <c r="S849" s="350"/>
      <c r="T849" s="350"/>
      <c r="U849" s="350"/>
      <c r="V849" s="350"/>
      <c r="W849" s="351"/>
      <c r="X849" s="352"/>
    </row>
    <row r="850" spans="1:24" ht="39.75" customHeight="1">
      <c r="A850" s="349"/>
      <c r="B850" s="350"/>
      <c r="C850" s="350"/>
      <c r="D850" s="350"/>
      <c r="E850" s="350"/>
      <c r="F850" s="350"/>
      <c r="G850" s="350"/>
      <c r="H850" s="350"/>
      <c r="I850" s="350"/>
      <c r="J850" s="351"/>
      <c r="K850" s="352"/>
      <c r="L850" s="347"/>
      <c r="M850" s="353"/>
      <c r="N850" s="349"/>
      <c r="O850" s="350"/>
      <c r="P850" s="350"/>
      <c r="Q850" s="350"/>
      <c r="R850" s="350"/>
      <c r="S850" s="350"/>
      <c r="T850" s="350"/>
      <c r="U850" s="350"/>
      <c r="V850" s="350"/>
      <c r="W850" s="351"/>
      <c r="X850" s="352"/>
    </row>
  </sheetData>
  <sheetProtection sheet="1" objects="1" scenarios="1"/>
  <mergeCells count="1840">
    <mergeCell ref="A413:A416"/>
    <mergeCell ref="B413:E413"/>
    <mergeCell ref="F413:G413"/>
    <mergeCell ref="H413:K413"/>
    <mergeCell ref="N413:N416"/>
    <mergeCell ref="O413:R413"/>
    <mergeCell ref="S413:T413"/>
    <mergeCell ref="U413:X413"/>
    <mergeCell ref="B414:E416"/>
    <mergeCell ref="O414:R416"/>
    <mergeCell ref="V415:W416"/>
    <mergeCell ref="X415:X416"/>
    <mergeCell ref="F415:F416"/>
    <mergeCell ref="G415:H416"/>
    <mergeCell ref="I415:J416"/>
    <mergeCell ref="K415:K416"/>
    <mergeCell ref="S415:S416"/>
    <mergeCell ref="T415:U416"/>
    <mergeCell ref="B395:E396"/>
    <mergeCell ref="F395:F396"/>
    <mergeCell ref="G395:H396"/>
    <mergeCell ref="I395:J396"/>
    <mergeCell ref="K395:K396"/>
    <mergeCell ref="O395:R396"/>
    <mergeCell ref="S395:S396"/>
    <mergeCell ref="T395:U396"/>
    <mergeCell ref="V395:W396"/>
    <mergeCell ref="X395:X396"/>
    <mergeCell ref="A405:K405"/>
    <mergeCell ref="N405:X405"/>
    <mergeCell ref="B407:C407"/>
    <mergeCell ref="D407:G409"/>
    <mergeCell ref="O407:P407"/>
    <mergeCell ref="Q407:T409"/>
    <mergeCell ref="B408:C409"/>
    <mergeCell ref="H408:K412"/>
    <mergeCell ref="O408:P409"/>
    <mergeCell ref="U408:X412"/>
    <mergeCell ref="D410:G410"/>
    <mergeCell ref="Q410:T410"/>
    <mergeCell ref="A411:B412"/>
    <mergeCell ref="C411:C412"/>
    <mergeCell ref="D411:G412"/>
    <mergeCell ref="N411:O412"/>
    <mergeCell ref="P411:P412"/>
    <mergeCell ref="Q411:T412"/>
    <mergeCell ref="A391:A394"/>
    <mergeCell ref="B391:E391"/>
    <mergeCell ref="F391:G391"/>
    <mergeCell ref="H391:K391"/>
    <mergeCell ref="N391:N394"/>
    <mergeCell ref="O391:R391"/>
    <mergeCell ref="S391:T391"/>
    <mergeCell ref="U391:X391"/>
    <mergeCell ref="B392:E394"/>
    <mergeCell ref="O392:R394"/>
    <mergeCell ref="F393:F394"/>
    <mergeCell ref="G393:H394"/>
    <mergeCell ref="I393:J394"/>
    <mergeCell ref="K393:K394"/>
    <mergeCell ref="S393:S394"/>
    <mergeCell ref="T393:U394"/>
    <mergeCell ref="V393:W394"/>
    <mergeCell ref="X393:X394"/>
    <mergeCell ref="B374:E375"/>
    <mergeCell ref="F374:F375"/>
    <mergeCell ref="G374:H375"/>
    <mergeCell ref="I374:J375"/>
    <mergeCell ref="K374:K375"/>
    <mergeCell ref="O374:R375"/>
    <mergeCell ref="S374:S375"/>
    <mergeCell ref="T374:U375"/>
    <mergeCell ref="V374:W375"/>
    <mergeCell ref="X374:X375"/>
    <mergeCell ref="A383:K383"/>
    <mergeCell ref="N383:X383"/>
    <mergeCell ref="B385:C385"/>
    <mergeCell ref="D385:G387"/>
    <mergeCell ref="O385:P385"/>
    <mergeCell ref="Q385:T387"/>
    <mergeCell ref="B386:C387"/>
    <mergeCell ref="H386:K390"/>
    <mergeCell ref="O386:P387"/>
    <mergeCell ref="U386:X390"/>
    <mergeCell ref="D388:G388"/>
    <mergeCell ref="Q388:T388"/>
    <mergeCell ref="A389:B390"/>
    <mergeCell ref="C389:C390"/>
    <mergeCell ref="D389:G390"/>
    <mergeCell ref="N389:O390"/>
    <mergeCell ref="P389:P390"/>
    <mergeCell ref="Q389:T390"/>
    <mergeCell ref="A370:A373"/>
    <mergeCell ref="B370:E370"/>
    <mergeCell ref="F370:G370"/>
    <mergeCell ref="H370:K370"/>
    <mergeCell ref="N370:N373"/>
    <mergeCell ref="O370:R370"/>
    <mergeCell ref="S370:T370"/>
    <mergeCell ref="U370:X370"/>
    <mergeCell ref="B371:E373"/>
    <mergeCell ref="O371:R373"/>
    <mergeCell ref="F372:F373"/>
    <mergeCell ref="G372:H373"/>
    <mergeCell ref="I372:J373"/>
    <mergeCell ref="K372:K373"/>
    <mergeCell ref="S372:S373"/>
    <mergeCell ref="T372:U373"/>
    <mergeCell ref="V372:W373"/>
    <mergeCell ref="X372:X373"/>
    <mergeCell ref="B353:E354"/>
    <mergeCell ref="F353:F354"/>
    <mergeCell ref="G353:H354"/>
    <mergeCell ref="I353:J354"/>
    <mergeCell ref="K353:K354"/>
    <mergeCell ref="O353:R354"/>
    <mergeCell ref="S353:S354"/>
    <mergeCell ref="T353:U354"/>
    <mergeCell ref="V353:W354"/>
    <mergeCell ref="X353:X354"/>
    <mergeCell ref="A362:K362"/>
    <mergeCell ref="N362:X362"/>
    <mergeCell ref="B364:C364"/>
    <mergeCell ref="D364:G366"/>
    <mergeCell ref="O364:P364"/>
    <mergeCell ref="Q364:T366"/>
    <mergeCell ref="B365:C366"/>
    <mergeCell ref="H365:K369"/>
    <mergeCell ref="O365:P366"/>
    <mergeCell ref="U365:X369"/>
    <mergeCell ref="D367:G367"/>
    <mergeCell ref="Q367:T367"/>
    <mergeCell ref="A368:B369"/>
    <mergeCell ref="C368:C369"/>
    <mergeCell ref="D368:G369"/>
    <mergeCell ref="N368:O369"/>
    <mergeCell ref="P368:P369"/>
    <mergeCell ref="Q368:T369"/>
    <mergeCell ref="A349:A352"/>
    <mergeCell ref="B349:E349"/>
    <mergeCell ref="F349:G349"/>
    <mergeCell ref="H349:K349"/>
    <mergeCell ref="N349:N352"/>
    <mergeCell ref="O349:R349"/>
    <mergeCell ref="S349:T349"/>
    <mergeCell ref="U349:X349"/>
    <mergeCell ref="B350:E352"/>
    <mergeCell ref="O350:R352"/>
    <mergeCell ref="F351:F352"/>
    <mergeCell ref="G351:H352"/>
    <mergeCell ref="I351:J352"/>
    <mergeCell ref="K351:K352"/>
    <mergeCell ref="S351:S352"/>
    <mergeCell ref="T351:U352"/>
    <mergeCell ref="V351:W352"/>
    <mergeCell ref="X351:X352"/>
    <mergeCell ref="B332:E333"/>
    <mergeCell ref="F332:F333"/>
    <mergeCell ref="G332:H333"/>
    <mergeCell ref="I332:J333"/>
    <mergeCell ref="K332:K333"/>
    <mergeCell ref="O332:R333"/>
    <mergeCell ref="S332:S333"/>
    <mergeCell ref="T332:U333"/>
    <mergeCell ref="V332:W333"/>
    <mergeCell ref="X332:X333"/>
    <mergeCell ref="A341:K341"/>
    <mergeCell ref="N341:X341"/>
    <mergeCell ref="B343:C343"/>
    <mergeCell ref="D343:G345"/>
    <mergeCell ref="O343:P343"/>
    <mergeCell ref="Q343:T345"/>
    <mergeCell ref="B344:C345"/>
    <mergeCell ref="H344:K348"/>
    <mergeCell ref="O344:P345"/>
    <mergeCell ref="U344:X348"/>
    <mergeCell ref="D346:G346"/>
    <mergeCell ref="Q346:T346"/>
    <mergeCell ref="A347:B348"/>
    <mergeCell ref="C347:C348"/>
    <mergeCell ref="D347:G348"/>
    <mergeCell ref="N347:O348"/>
    <mergeCell ref="P347:P348"/>
    <mergeCell ref="Q347:T348"/>
    <mergeCell ref="A328:A331"/>
    <mergeCell ref="B328:E328"/>
    <mergeCell ref="F328:G328"/>
    <mergeCell ref="H328:K328"/>
    <mergeCell ref="N328:N331"/>
    <mergeCell ref="O328:R328"/>
    <mergeCell ref="S328:T328"/>
    <mergeCell ref="U328:X328"/>
    <mergeCell ref="B329:E331"/>
    <mergeCell ref="O329:R331"/>
    <mergeCell ref="F330:F331"/>
    <mergeCell ref="G330:H331"/>
    <mergeCell ref="I330:J331"/>
    <mergeCell ref="K330:K331"/>
    <mergeCell ref="S330:S331"/>
    <mergeCell ref="T330:U331"/>
    <mergeCell ref="V330:W331"/>
    <mergeCell ref="X330:X331"/>
    <mergeCell ref="B310:E311"/>
    <mergeCell ref="F310:F311"/>
    <mergeCell ref="G310:H311"/>
    <mergeCell ref="I310:J311"/>
    <mergeCell ref="K310:K311"/>
    <mergeCell ref="O310:R311"/>
    <mergeCell ref="S310:S311"/>
    <mergeCell ref="T310:U311"/>
    <mergeCell ref="V310:W311"/>
    <mergeCell ref="X310:X311"/>
    <mergeCell ref="A320:K320"/>
    <mergeCell ref="N320:X320"/>
    <mergeCell ref="B322:C322"/>
    <mergeCell ref="D322:G324"/>
    <mergeCell ref="O322:P322"/>
    <mergeCell ref="Q322:T324"/>
    <mergeCell ref="B323:C324"/>
    <mergeCell ref="H323:K327"/>
    <mergeCell ref="O323:P324"/>
    <mergeCell ref="U323:X327"/>
    <mergeCell ref="D325:G325"/>
    <mergeCell ref="Q325:T325"/>
    <mergeCell ref="A326:B327"/>
    <mergeCell ref="C326:C327"/>
    <mergeCell ref="D326:G327"/>
    <mergeCell ref="N326:O327"/>
    <mergeCell ref="P326:P327"/>
    <mergeCell ref="Q326:T327"/>
    <mergeCell ref="A306:A309"/>
    <mergeCell ref="B306:E306"/>
    <mergeCell ref="F306:G306"/>
    <mergeCell ref="H306:K306"/>
    <mergeCell ref="N306:N309"/>
    <mergeCell ref="O306:R306"/>
    <mergeCell ref="O301:P302"/>
    <mergeCell ref="U301:X305"/>
    <mergeCell ref="D303:G303"/>
    <mergeCell ref="Q303:T303"/>
    <mergeCell ref="A304:B305"/>
    <mergeCell ref="C304:C305"/>
    <mergeCell ref="D304:G305"/>
    <mergeCell ref="N304:O305"/>
    <mergeCell ref="P304:P305"/>
    <mergeCell ref="Q304:T305"/>
    <mergeCell ref="S306:T306"/>
    <mergeCell ref="U306:X306"/>
    <mergeCell ref="B307:E309"/>
    <mergeCell ref="O307:R309"/>
    <mergeCell ref="F308:F309"/>
    <mergeCell ref="G308:H309"/>
    <mergeCell ref="I308:J309"/>
    <mergeCell ref="K308:K309"/>
    <mergeCell ref="S308:S309"/>
    <mergeCell ref="T308:U309"/>
    <mergeCell ref="V308:W309"/>
    <mergeCell ref="X308:X309"/>
    <mergeCell ref="B289:E290"/>
    <mergeCell ref="F289:F290"/>
    <mergeCell ref="G289:H290"/>
    <mergeCell ref="I289:J290"/>
    <mergeCell ref="K289:K290"/>
    <mergeCell ref="O289:R290"/>
    <mergeCell ref="S289:S290"/>
    <mergeCell ref="T289:U290"/>
    <mergeCell ref="V289:W290"/>
    <mergeCell ref="X289:X290"/>
    <mergeCell ref="A298:K298"/>
    <mergeCell ref="N298:X298"/>
    <mergeCell ref="B300:C300"/>
    <mergeCell ref="O300:P300"/>
    <mergeCell ref="B301:C302"/>
    <mergeCell ref="H301:K305"/>
    <mergeCell ref="D300:G302"/>
    <mergeCell ref="Q300:T302"/>
    <mergeCell ref="A285:A288"/>
    <mergeCell ref="B285:E285"/>
    <mergeCell ref="F285:G285"/>
    <mergeCell ref="H285:K285"/>
    <mergeCell ref="N285:N288"/>
    <mergeCell ref="O285:R285"/>
    <mergeCell ref="O280:P281"/>
    <mergeCell ref="U280:X284"/>
    <mergeCell ref="D282:G282"/>
    <mergeCell ref="Q282:T282"/>
    <mergeCell ref="A283:B284"/>
    <mergeCell ref="C283:C284"/>
    <mergeCell ref="D283:G284"/>
    <mergeCell ref="N283:O284"/>
    <mergeCell ref="P283:P284"/>
    <mergeCell ref="Q283:T284"/>
    <mergeCell ref="S285:T285"/>
    <mergeCell ref="U285:X285"/>
    <mergeCell ref="B286:E288"/>
    <mergeCell ref="O286:R288"/>
    <mergeCell ref="F287:F288"/>
    <mergeCell ref="G287:H288"/>
    <mergeCell ref="I287:J288"/>
    <mergeCell ref="K287:K288"/>
    <mergeCell ref="S287:S288"/>
    <mergeCell ref="T287:U288"/>
    <mergeCell ref="V287:W288"/>
    <mergeCell ref="X287:X288"/>
    <mergeCell ref="B268:E269"/>
    <mergeCell ref="F268:F269"/>
    <mergeCell ref="G268:H269"/>
    <mergeCell ref="I268:J269"/>
    <mergeCell ref="K268:K269"/>
    <mergeCell ref="O268:R269"/>
    <mergeCell ref="S268:S269"/>
    <mergeCell ref="T268:U269"/>
    <mergeCell ref="V268:W269"/>
    <mergeCell ref="X268:X269"/>
    <mergeCell ref="A277:K277"/>
    <mergeCell ref="N277:X277"/>
    <mergeCell ref="B279:C279"/>
    <mergeCell ref="O279:P279"/>
    <mergeCell ref="B280:C281"/>
    <mergeCell ref="H280:K284"/>
    <mergeCell ref="D279:G281"/>
    <mergeCell ref="Q279:T281"/>
    <mergeCell ref="A264:A267"/>
    <mergeCell ref="B264:E264"/>
    <mergeCell ref="F264:G264"/>
    <mergeCell ref="H264:K264"/>
    <mergeCell ref="N264:N267"/>
    <mergeCell ref="O264:R264"/>
    <mergeCell ref="S264:T264"/>
    <mergeCell ref="U264:X264"/>
    <mergeCell ref="B265:E267"/>
    <mergeCell ref="O265:R267"/>
    <mergeCell ref="F266:F267"/>
    <mergeCell ref="G266:H267"/>
    <mergeCell ref="I266:J267"/>
    <mergeCell ref="K266:K267"/>
    <mergeCell ref="S266:S267"/>
    <mergeCell ref="T266:U267"/>
    <mergeCell ref="V266:W267"/>
    <mergeCell ref="X266:X267"/>
    <mergeCell ref="B246:E247"/>
    <mergeCell ref="F246:F247"/>
    <mergeCell ref="G246:H247"/>
    <mergeCell ref="I246:J247"/>
    <mergeCell ref="K246:K247"/>
    <mergeCell ref="O246:R247"/>
    <mergeCell ref="S246:S247"/>
    <mergeCell ref="T246:U247"/>
    <mergeCell ref="V246:W247"/>
    <mergeCell ref="X246:X247"/>
    <mergeCell ref="A256:K256"/>
    <mergeCell ref="N256:X256"/>
    <mergeCell ref="B258:C258"/>
    <mergeCell ref="D258:G260"/>
    <mergeCell ref="O258:P258"/>
    <mergeCell ref="Q258:T260"/>
    <mergeCell ref="B259:C260"/>
    <mergeCell ref="H259:K263"/>
    <mergeCell ref="O259:P260"/>
    <mergeCell ref="U259:X263"/>
    <mergeCell ref="D261:G261"/>
    <mergeCell ref="Q261:T261"/>
    <mergeCell ref="A262:B263"/>
    <mergeCell ref="C262:C263"/>
    <mergeCell ref="D262:G263"/>
    <mergeCell ref="N262:O263"/>
    <mergeCell ref="P262:P263"/>
    <mergeCell ref="Q262:T263"/>
    <mergeCell ref="A242:A245"/>
    <mergeCell ref="B242:E242"/>
    <mergeCell ref="F242:G242"/>
    <mergeCell ref="H242:K242"/>
    <mergeCell ref="N242:N245"/>
    <mergeCell ref="O242:R242"/>
    <mergeCell ref="O237:P238"/>
    <mergeCell ref="U237:X241"/>
    <mergeCell ref="D239:G239"/>
    <mergeCell ref="Q239:T239"/>
    <mergeCell ref="A240:B241"/>
    <mergeCell ref="C240:C241"/>
    <mergeCell ref="D240:G241"/>
    <mergeCell ref="N240:O241"/>
    <mergeCell ref="P240:P241"/>
    <mergeCell ref="Q240:T241"/>
    <mergeCell ref="S242:T242"/>
    <mergeCell ref="U242:X242"/>
    <mergeCell ref="B243:E245"/>
    <mergeCell ref="O243:R245"/>
    <mergeCell ref="F244:F245"/>
    <mergeCell ref="G244:H245"/>
    <mergeCell ref="I244:J245"/>
    <mergeCell ref="K244:K245"/>
    <mergeCell ref="S244:S245"/>
    <mergeCell ref="T244:U245"/>
    <mergeCell ref="V244:W245"/>
    <mergeCell ref="X244:X245"/>
    <mergeCell ref="B225:E226"/>
    <mergeCell ref="F225:F226"/>
    <mergeCell ref="G225:H226"/>
    <mergeCell ref="I225:J226"/>
    <mergeCell ref="K225:K226"/>
    <mergeCell ref="O225:R226"/>
    <mergeCell ref="S225:S226"/>
    <mergeCell ref="T225:U226"/>
    <mergeCell ref="V225:W226"/>
    <mergeCell ref="X225:X226"/>
    <mergeCell ref="A234:K234"/>
    <mergeCell ref="N234:X234"/>
    <mergeCell ref="B236:C236"/>
    <mergeCell ref="O236:P236"/>
    <mergeCell ref="B237:C238"/>
    <mergeCell ref="H237:K241"/>
    <mergeCell ref="D236:G238"/>
    <mergeCell ref="Q236:T238"/>
    <mergeCell ref="A221:A224"/>
    <mergeCell ref="B221:E221"/>
    <mergeCell ref="F221:G221"/>
    <mergeCell ref="H221:K221"/>
    <mergeCell ref="N221:N224"/>
    <mergeCell ref="O221:R221"/>
    <mergeCell ref="O216:P217"/>
    <mergeCell ref="U216:X220"/>
    <mergeCell ref="D218:G218"/>
    <mergeCell ref="Q218:T218"/>
    <mergeCell ref="A219:B220"/>
    <mergeCell ref="C219:C220"/>
    <mergeCell ref="D219:G220"/>
    <mergeCell ref="N219:O220"/>
    <mergeCell ref="P219:P220"/>
    <mergeCell ref="Q219:T220"/>
    <mergeCell ref="S221:T221"/>
    <mergeCell ref="U221:X221"/>
    <mergeCell ref="B222:E224"/>
    <mergeCell ref="O222:R224"/>
    <mergeCell ref="F223:F224"/>
    <mergeCell ref="G223:H224"/>
    <mergeCell ref="I223:J224"/>
    <mergeCell ref="K223:K224"/>
    <mergeCell ref="S223:S224"/>
    <mergeCell ref="T223:U224"/>
    <mergeCell ref="V223:W224"/>
    <mergeCell ref="X223:X224"/>
    <mergeCell ref="B204:E205"/>
    <mergeCell ref="F204:F205"/>
    <mergeCell ref="G204:H205"/>
    <mergeCell ref="I204:J205"/>
    <mergeCell ref="K204:K205"/>
    <mergeCell ref="O204:R205"/>
    <mergeCell ref="S204:S205"/>
    <mergeCell ref="T204:U205"/>
    <mergeCell ref="V204:W205"/>
    <mergeCell ref="X204:X205"/>
    <mergeCell ref="A213:K213"/>
    <mergeCell ref="N213:X213"/>
    <mergeCell ref="B215:C215"/>
    <mergeCell ref="O215:P215"/>
    <mergeCell ref="B216:C217"/>
    <mergeCell ref="H216:K220"/>
    <mergeCell ref="D215:G217"/>
    <mergeCell ref="Q215:T217"/>
    <mergeCell ref="A200:A203"/>
    <mergeCell ref="B200:E200"/>
    <mergeCell ref="F200:G200"/>
    <mergeCell ref="H200:K200"/>
    <mergeCell ref="N200:N203"/>
    <mergeCell ref="O200:R200"/>
    <mergeCell ref="O195:P196"/>
    <mergeCell ref="U195:X199"/>
    <mergeCell ref="D197:G197"/>
    <mergeCell ref="Q197:T197"/>
    <mergeCell ref="A198:B199"/>
    <mergeCell ref="C198:C199"/>
    <mergeCell ref="D198:G199"/>
    <mergeCell ref="N198:O199"/>
    <mergeCell ref="P198:P199"/>
    <mergeCell ref="Q198:T199"/>
    <mergeCell ref="S200:T200"/>
    <mergeCell ref="U200:X200"/>
    <mergeCell ref="B201:E203"/>
    <mergeCell ref="O201:R203"/>
    <mergeCell ref="F202:F203"/>
    <mergeCell ref="G202:H203"/>
    <mergeCell ref="I202:J203"/>
    <mergeCell ref="K202:K203"/>
    <mergeCell ref="S202:S203"/>
    <mergeCell ref="T202:U203"/>
    <mergeCell ref="V202:W203"/>
    <mergeCell ref="X202:X203"/>
    <mergeCell ref="B183:E184"/>
    <mergeCell ref="F183:F184"/>
    <mergeCell ref="G183:H184"/>
    <mergeCell ref="I183:J184"/>
    <mergeCell ref="K183:K184"/>
    <mergeCell ref="O183:R184"/>
    <mergeCell ref="S183:S184"/>
    <mergeCell ref="T183:U184"/>
    <mergeCell ref="V183:W184"/>
    <mergeCell ref="X183:X184"/>
    <mergeCell ref="A192:K192"/>
    <mergeCell ref="N192:X192"/>
    <mergeCell ref="B194:C194"/>
    <mergeCell ref="O194:P194"/>
    <mergeCell ref="B195:C196"/>
    <mergeCell ref="H195:K199"/>
    <mergeCell ref="D194:G196"/>
    <mergeCell ref="Q194:T196"/>
    <mergeCell ref="A179:A182"/>
    <mergeCell ref="B179:E179"/>
    <mergeCell ref="F179:G179"/>
    <mergeCell ref="H179:K179"/>
    <mergeCell ref="N179:N182"/>
    <mergeCell ref="O179:R179"/>
    <mergeCell ref="U174:X178"/>
    <mergeCell ref="D176:G176"/>
    <mergeCell ref="Q176:T176"/>
    <mergeCell ref="A177:B178"/>
    <mergeCell ref="C177:C178"/>
    <mergeCell ref="D177:G178"/>
    <mergeCell ref="N177:O178"/>
    <mergeCell ref="P177:P178"/>
    <mergeCell ref="Q177:T178"/>
    <mergeCell ref="S179:T179"/>
    <mergeCell ref="U179:X179"/>
    <mergeCell ref="B180:E182"/>
    <mergeCell ref="O180:R182"/>
    <mergeCell ref="F181:F182"/>
    <mergeCell ref="G181:H182"/>
    <mergeCell ref="I181:J182"/>
    <mergeCell ref="K181:K182"/>
    <mergeCell ref="S181:S182"/>
    <mergeCell ref="T181:U182"/>
    <mergeCell ref="V181:W182"/>
    <mergeCell ref="X181:X182"/>
    <mergeCell ref="A171:K171"/>
    <mergeCell ref="N171:X171"/>
    <mergeCell ref="Q155:T156"/>
    <mergeCell ref="N157:N160"/>
    <mergeCell ref="O157:R157"/>
    <mergeCell ref="S157:T157"/>
    <mergeCell ref="U157:X157"/>
    <mergeCell ref="O158:R160"/>
    <mergeCell ref="S159:S160"/>
    <mergeCell ref="T159:U160"/>
    <mergeCell ref="V159:W160"/>
    <mergeCell ref="X159:X160"/>
    <mergeCell ref="A157:A160"/>
    <mergeCell ref="B173:C173"/>
    <mergeCell ref="O173:P173"/>
    <mergeCell ref="B174:C175"/>
    <mergeCell ref="H174:K178"/>
    <mergeCell ref="O174:P175"/>
    <mergeCell ref="O161:R162"/>
    <mergeCell ref="S161:S162"/>
    <mergeCell ref="D173:G175"/>
    <mergeCell ref="Q173:T175"/>
    <mergeCell ref="B161:E162"/>
    <mergeCell ref="F161:F162"/>
    <mergeCell ref="G161:H162"/>
    <mergeCell ref="I161:J162"/>
    <mergeCell ref="K161:K162"/>
    <mergeCell ref="D155:G156"/>
    <mergeCell ref="B157:E157"/>
    <mergeCell ref="F157:G157"/>
    <mergeCell ref="H157:K157"/>
    <mergeCell ref="B158:E160"/>
    <mergeCell ref="F159:F160"/>
    <mergeCell ref="G159:H160"/>
    <mergeCell ref="I159:J160"/>
    <mergeCell ref="K159:K160"/>
    <mergeCell ref="T161:U162"/>
    <mergeCell ref="V161:W162"/>
    <mergeCell ref="X161:X162"/>
    <mergeCell ref="B140:E141"/>
    <mergeCell ref="F140:F141"/>
    <mergeCell ref="G140:H141"/>
    <mergeCell ref="I140:J141"/>
    <mergeCell ref="K140:K141"/>
    <mergeCell ref="O140:R141"/>
    <mergeCell ref="S140:S141"/>
    <mergeCell ref="T140:U141"/>
    <mergeCell ref="V140:W141"/>
    <mergeCell ref="X140:X141"/>
    <mergeCell ref="A149:K149"/>
    <mergeCell ref="B151:C151"/>
    <mergeCell ref="B152:C153"/>
    <mergeCell ref="H152:K156"/>
    <mergeCell ref="D154:G154"/>
    <mergeCell ref="A155:B156"/>
    <mergeCell ref="C155:C156"/>
    <mergeCell ref="D151:G153"/>
    <mergeCell ref="Q151:T153"/>
    <mergeCell ref="N149:X149"/>
    <mergeCell ref="O151:P151"/>
    <mergeCell ref="O152:P153"/>
    <mergeCell ref="U152:X156"/>
    <mergeCell ref="Q154:T154"/>
    <mergeCell ref="N155:O156"/>
    <mergeCell ref="P155:P156"/>
    <mergeCell ref="A136:A139"/>
    <mergeCell ref="B136:E136"/>
    <mergeCell ref="F136:G136"/>
    <mergeCell ref="H136:K136"/>
    <mergeCell ref="N136:N139"/>
    <mergeCell ref="O136:R136"/>
    <mergeCell ref="O131:P132"/>
    <mergeCell ref="U131:X135"/>
    <mergeCell ref="D133:G133"/>
    <mergeCell ref="Q133:T133"/>
    <mergeCell ref="A134:B135"/>
    <mergeCell ref="C134:C135"/>
    <mergeCell ref="D134:G135"/>
    <mergeCell ref="N134:O135"/>
    <mergeCell ref="P134:P135"/>
    <mergeCell ref="Q134:T135"/>
    <mergeCell ref="S136:T136"/>
    <mergeCell ref="U136:X136"/>
    <mergeCell ref="B137:E139"/>
    <mergeCell ref="O137:R139"/>
    <mergeCell ref="F138:F139"/>
    <mergeCell ref="G138:H139"/>
    <mergeCell ref="I138:J139"/>
    <mergeCell ref="K138:K139"/>
    <mergeCell ref="S138:S139"/>
    <mergeCell ref="T138:U139"/>
    <mergeCell ref="V138:W139"/>
    <mergeCell ref="X138:X139"/>
    <mergeCell ref="B119:E120"/>
    <mergeCell ref="F119:F120"/>
    <mergeCell ref="G119:H120"/>
    <mergeCell ref="I119:J120"/>
    <mergeCell ref="K119:K120"/>
    <mergeCell ref="O119:R120"/>
    <mergeCell ref="S119:S120"/>
    <mergeCell ref="T119:U120"/>
    <mergeCell ref="V119:W120"/>
    <mergeCell ref="X119:X120"/>
    <mergeCell ref="A128:K128"/>
    <mergeCell ref="N128:X128"/>
    <mergeCell ref="B130:C130"/>
    <mergeCell ref="O130:P130"/>
    <mergeCell ref="B131:C132"/>
    <mergeCell ref="H131:K135"/>
    <mergeCell ref="D130:G132"/>
    <mergeCell ref="Q130:T132"/>
    <mergeCell ref="A115:A118"/>
    <mergeCell ref="B115:E115"/>
    <mergeCell ref="F115:G115"/>
    <mergeCell ref="H115:K115"/>
    <mergeCell ref="N115:N118"/>
    <mergeCell ref="O115:R115"/>
    <mergeCell ref="O110:P111"/>
    <mergeCell ref="U110:X114"/>
    <mergeCell ref="D112:G112"/>
    <mergeCell ref="Q112:T112"/>
    <mergeCell ref="A113:B114"/>
    <mergeCell ref="C113:C114"/>
    <mergeCell ref="D113:G114"/>
    <mergeCell ref="N113:O114"/>
    <mergeCell ref="P113:P114"/>
    <mergeCell ref="Q113:T114"/>
    <mergeCell ref="S115:T115"/>
    <mergeCell ref="U115:X115"/>
    <mergeCell ref="B116:E118"/>
    <mergeCell ref="O116:R118"/>
    <mergeCell ref="F117:F118"/>
    <mergeCell ref="G117:H118"/>
    <mergeCell ref="I117:J118"/>
    <mergeCell ref="K117:K118"/>
    <mergeCell ref="S117:S118"/>
    <mergeCell ref="T117:U118"/>
    <mergeCell ref="V117:W118"/>
    <mergeCell ref="X117:X118"/>
    <mergeCell ref="B97:E98"/>
    <mergeCell ref="F97:F98"/>
    <mergeCell ref="G97:H98"/>
    <mergeCell ref="I97:J98"/>
    <mergeCell ref="K97:K98"/>
    <mergeCell ref="O97:R98"/>
    <mergeCell ref="S97:S98"/>
    <mergeCell ref="T97:U98"/>
    <mergeCell ref="V97:W98"/>
    <mergeCell ref="X97:X98"/>
    <mergeCell ref="A107:K107"/>
    <mergeCell ref="N107:X107"/>
    <mergeCell ref="B109:C109"/>
    <mergeCell ref="O109:P109"/>
    <mergeCell ref="B110:C111"/>
    <mergeCell ref="H110:K114"/>
    <mergeCell ref="D109:G111"/>
    <mergeCell ref="Q109:T111"/>
    <mergeCell ref="A93:A96"/>
    <mergeCell ref="B93:E93"/>
    <mergeCell ref="F93:G93"/>
    <mergeCell ref="H93:K93"/>
    <mergeCell ref="N93:N96"/>
    <mergeCell ref="O93:R93"/>
    <mergeCell ref="O88:P89"/>
    <mergeCell ref="U88:X92"/>
    <mergeCell ref="D90:G90"/>
    <mergeCell ref="Q90:T90"/>
    <mergeCell ref="A91:B92"/>
    <mergeCell ref="C91:C92"/>
    <mergeCell ref="D91:G92"/>
    <mergeCell ref="N91:O92"/>
    <mergeCell ref="P91:P92"/>
    <mergeCell ref="Q91:T92"/>
    <mergeCell ref="S93:T93"/>
    <mergeCell ref="U93:X93"/>
    <mergeCell ref="B94:E96"/>
    <mergeCell ref="O94:R96"/>
    <mergeCell ref="F95:F96"/>
    <mergeCell ref="G95:H96"/>
    <mergeCell ref="I95:J96"/>
    <mergeCell ref="K95:K96"/>
    <mergeCell ref="S95:S96"/>
    <mergeCell ref="T95:U96"/>
    <mergeCell ref="V95:W96"/>
    <mergeCell ref="X95:X96"/>
    <mergeCell ref="B76:E77"/>
    <mergeCell ref="F76:F77"/>
    <mergeCell ref="G76:H77"/>
    <mergeCell ref="I76:J77"/>
    <mergeCell ref="K76:K77"/>
    <mergeCell ref="O76:R77"/>
    <mergeCell ref="S76:S77"/>
    <mergeCell ref="T76:U77"/>
    <mergeCell ref="V76:W77"/>
    <mergeCell ref="X76:X77"/>
    <mergeCell ref="A85:K85"/>
    <mergeCell ref="N85:X85"/>
    <mergeCell ref="B87:C87"/>
    <mergeCell ref="O87:P87"/>
    <mergeCell ref="B88:C89"/>
    <mergeCell ref="H88:K92"/>
    <mergeCell ref="D87:G89"/>
    <mergeCell ref="Q87:T89"/>
    <mergeCell ref="A72:A75"/>
    <mergeCell ref="B72:E72"/>
    <mergeCell ref="F72:G72"/>
    <mergeCell ref="H72:K72"/>
    <mergeCell ref="N72:N75"/>
    <mergeCell ref="O72:R72"/>
    <mergeCell ref="O67:P68"/>
    <mergeCell ref="U67:X71"/>
    <mergeCell ref="D69:G69"/>
    <mergeCell ref="Q69:T69"/>
    <mergeCell ref="A70:B71"/>
    <mergeCell ref="C70:C71"/>
    <mergeCell ref="D70:G71"/>
    <mergeCell ref="N70:O71"/>
    <mergeCell ref="P70:P71"/>
    <mergeCell ref="Q70:T71"/>
    <mergeCell ref="S72:T72"/>
    <mergeCell ref="U72:X72"/>
    <mergeCell ref="B73:E75"/>
    <mergeCell ref="O73:R75"/>
    <mergeCell ref="F74:F75"/>
    <mergeCell ref="G74:H75"/>
    <mergeCell ref="I74:J75"/>
    <mergeCell ref="K74:K75"/>
    <mergeCell ref="S74:S75"/>
    <mergeCell ref="T74:U75"/>
    <mergeCell ref="V74:W75"/>
    <mergeCell ref="X74:X75"/>
    <mergeCell ref="B55:E56"/>
    <mergeCell ref="F55:F56"/>
    <mergeCell ref="G55:H56"/>
    <mergeCell ref="I55:J56"/>
    <mergeCell ref="K55:K56"/>
    <mergeCell ref="O55:R56"/>
    <mergeCell ref="S55:S56"/>
    <mergeCell ref="T55:U56"/>
    <mergeCell ref="V55:W56"/>
    <mergeCell ref="X55:X56"/>
    <mergeCell ref="A64:K64"/>
    <mergeCell ref="N64:X64"/>
    <mergeCell ref="B66:C66"/>
    <mergeCell ref="O66:P66"/>
    <mergeCell ref="B67:C68"/>
    <mergeCell ref="H67:K71"/>
    <mergeCell ref="D66:G68"/>
    <mergeCell ref="Q66:T68"/>
    <mergeCell ref="A51:A54"/>
    <mergeCell ref="B51:E51"/>
    <mergeCell ref="F51:G51"/>
    <mergeCell ref="H51:K51"/>
    <mergeCell ref="N51:N54"/>
    <mergeCell ref="O51:R51"/>
    <mergeCell ref="O46:P47"/>
    <mergeCell ref="U46:X50"/>
    <mergeCell ref="D48:G48"/>
    <mergeCell ref="Q48:T48"/>
    <mergeCell ref="A49:B50"/>
    <mergeCell ref="C49:C50"/>
    <mergeCell ref="D49:G50"/>
    <mergeCell ref="N49:O50"/>
    <mergeCell ref="P49:P50"/>
    <mergeCell ref="Q49:T50"/>
    <mergeCell ref="S51:T51"/>
    <mergeCell ref="U51:X51"/>
    <mergeCell ref="B52:E54"/>
    <mergeCell ref="O52:R54"/>
    <mergeCell ref="F53:F54"/>
    <mergeCell ref="G53:H54"/>
    <mergeCell ref="I53:J54"/>
    <mergeCell ref="K53:K54"/>
    <mergeCell ref="S53:S54"/>
    <mergeCell ref="T53:U54"/>
    <mergeCell ref="V53:W54"/>
    <mergeCell ref="X53:X54"/>
    <mergeCell ref="B34:E35"/>
    <mergeCell ref="F34:F35"/>
    <mergeCell ref="G34:H35"/>
    <mergeCell ref="I34:J35"/>
    <mergeCell ref="K34:K35"/>
    <mergeCell ref="O34:R35"/>
    <mergeCell ref="S34:S35"/>
    <mergeCell ref="T34:U35"/>
    <mergeCell ref="V34:W35"/>
    <mergeCell ref="X34:X35"/>
    <mergeCell ref="A43:K43"/>
    <mergeCell ref="N43:X43"/>
    <mergeCell ref="B45:C45"/>
    <mergeCell ref="O45:P45"/>
    <mergeCell ref="B46:C47"/>
    <mergeCell ref="H46:K50"/>
    <mergeCell ref="D45:G47"/>
    <mergeCell ref="Q45:T47"/>
    <mergeCell ref="B25:C26"/>
    <mergeCell ref="H25:K29"/>
    <mergeCell ref="D24:G26"/>
    <mergeCell ref="Q24:T26"/>
    <mergeCell ref="A30:A33"/>
    <mergeCell ref="B30:E30"/>
    <mergeCell ref="F30:G30"/>
    <mergeCell ref="H30:K30"/>
    <mergeCell ref="N30:N33"/>
    <mergeCell ref="O30:R30"/>
    <mergeCell ref="O25:P26"/>
    <mergeCell ref="U25:X29"/>
    <mergeCell ref="D27:G27"/>
    <mergeCell ref="Q27:T27"/>
    <mergeCell ref="A28:B29"/>
    <mergeCell ref="C28:C29"/>
    <mergeCell ref="D28:G29"/>
    <mergeCell ref="N28:O29"/>
    <mergeCell ref="P28:P29"/>
    <mergeCell ref="Q28:T29"/>
    <mergeCell ref="S30:T30"/>
    <mergeCell ref="U30:X30"/>
    <mergeCell ref="B31:E33"/>
    <mergeCell ref="O31:R33"/>
    <mergeCell ref="F32:F33"/>
    <mergeCell ref="G32:H33"/>
    <mergeCell ref="I32:J33"/>
    <mergeCell ref="K32:K33"/>
    <mergeCell ref="S32:S33"/>
    <mergeCell ref="T32:U33"/>
    <mergeCell ref="V32:W33"/>
    <mergeCell ref="X32:X33"/>
    <mergeCell ref="S11:S12"/>
    <mergeCell ref="T11:U12"/>
    <mergeCell ref="V11:W12"/>
    <mergeCell ref="X11:X12"/>
    <mergeCell ref="B13:E14"/>
    <mergeCell ref="F13:F14"/>
    <mergeCell ref="G13:H14"/>
    <mergeCell ref="I13:J14"/>
    <mergeCell ref="K13:K14"/>
    <mergeCell ref="O13:R14"/>
    <mergeCell ref="S13:S14"/>
    <mergeCell ref="T13:U14"/>
    <mergeCell ref="V13:W14"/>
    <mergeCell ref="X13:X14"/>
    <mergeCell ref="A22:K22"/>
    <mergeCell ref="N22:X22"/>
    <mergeCell ref="B24:C24"/>
    <mergeCell ref="O24:P24"/>
    <mergeCell ref="A1:K1"/>
    <mergeCell ref="N1:X1"/>
    <mergeCell ref="B3:C3"/>
    <mergeCell ref="O3:P3"/>
    <mergeCell ref="B4:C5"/>
    <mergeCell ref="H4:K8"/>
    <mergeCell ref="O4:P5"/>
    <mergeCell ref="U4:X8"/>
    <mergeCell ref="D3:G5"/>
    <mergeCell ref="Q3:T5"/>
    <mergeCell ref="A9:A12"/>
    <mergeCell ref="B9:E9"/>
    <mergeCell ref="F9:G9"/>
    <mergeCell ref="H9:K9"/>
    <mergeCell ref="N9:N12"/>
    <mergeCell ref="O9:R9"/>
    <mergeCell ref="D6:G6"/>
    <mergeCell ref="Q6:T6"/>
    <mergeCell ref="A7:B8"/>
    <mergeCell ref="C7:C8"/>
    <mergeCell ref="D7:G8"/>
    <mergeCell ref="N7:O8"/>
    <mergeCell ref="P7:P8"/>
    <mergeCell ref="Q7:T8"/>
    <mergeCell ref="S9:T9"/>
    <mergeCell ref="U9:X9"/>
    <mergeCell ref="B10:E12"/>
    <mergeCell ref="O10:R12"/>
    <mergeCell ref="F11:F12"/>
    <mergeCell ref="G11:H12"/>
    <mergeCell ref="I11:J12"/>
    <mergeCell ref="K11:K12"/>
    <mergeCell ref="X417:X418"/>
    <mergeCell ref="A426:K426"/>
    <mergeCell ref="N426:X426"/>
    <mergeCell ref="B428:C428"/>
    <mergeCell ref="D428:G430"/>
    <mergeCell ref="O428:P428"/>
    <mergeCell ref="Q428:T430"/>
    <mergeCell ref="B429:C430"/>
    <mergeCell ref="H429:K433"/>
    <mergeCell ref="O429:P430"/>
    <mergeCell ref="U429:X433"/>
    <mergeCell ref="D431:G431"/>
    <mergeCell ref="Q431:T431"/>
    <mergeCell ref="A432:B433"/>
    <mergeCell ref="C432:C433"/>
    <mergeCell ref="D432:G433"/>
    <mergeCell ref="N432:O433"/>
    <mergeCell ref="P432:P433"/>
    <mergeCell ref="Q432:T433"/>
    <mergeCell ref="B417:E418"/>
    <mergeCell ref="F417:F418"/>
    <mergeCell ref="G417:H418"/>
    <mergeCell ref="I417:J418"/>
    <mergeCell ref="K417:K418"/>
    <mergeCell ref="O417:R418"/>
    <mergeCell ref="S417:S418"/>
    <mergeCell ref="T417:U418"/>
    <mergeCell ref="V417:W418"/>
    <mergeCell ref="A434:A437"/>
    <mergeCell ref="B434:E434"/>
    <mergeCell ref="F434:G434"/>
    <mergeCell ref="H434:K434"/>
    <mergeCell ref="N434:N437"/>
    <mergeCell ref="O434:R434"/>
    <mergeCell ref="S434:T434"/>
    <mergeCell ref="U434:X434"/>
    <mergeCell ref="B435:E437"/>
    <mergeCell ref="O435:R437"/>
    <mergeCell ref="F436:F437"/>
    <mergeCell ref="G436:H437"/>
    <mergeCell ref="I436:J437"/>
    <mergeCell ref="K436:K437"/>
    <mergeCell ref="S436:S437"/>
    <mergeCell ref="T436:U437"/>
    <mergeCell ref="V436:W437"/>
    <mergeCell ref="X436:X437"/>
    <mergeCell ref="X438:X439"/>
    <mergeCell ref="A447:K447"/>
    <mergeCell ref="N447:X447"/>
    <mergeCell ref="B449:C449"/>
    <mergeCell ref="D449:G451"/>
    <mergeCell ref="O449:P449"/>
    <mergeCell ref="Q449:T451"/>
    <mergeCell ref="B450:C451"/>
    <mergeCell ref="H450:K454"/>
    <mergeCell ref="O450:P451"/>
    <mergeCell ref="U450:X454"/>
    <mergeCell ref="D452:G452"/>
    <mergeCell ref="Q452:T452"/>
    <mergeCell ref="A453:B454"/>
    <mergeCell ref="C453:C454"/>
    <mergeCell ref="D453:G454"/>
    <mergeCell ref="N453:O454"/>
    <mergeCell ref="P453:P454"/>
    <mergeCell ref="Q453:T454"/>
    <mergeCell ref="B438:E439"/>
    <mergeCell ref="F438:F439"/>
    <mergeCell ref="G438:H439"/>
    <mergeCell ref="I438:J439"/>
    <mergeCell ref="K438:K439"/>
    <mergeCell ref="O438:R439"/>
    <mergeCell ref="S438:S439"/>
    <mergeCell ref="T438:U439"/>
    <mergeCell ref="V438:W439"/>
    <mergeCell ref="A455:A458"/>
    <mergeCell ref="B455:E455"/>
    <mergeCell ref="F455:G455"/>
    <mergeCell ref="H455:K455"/>
    <mergeCell ref="N455:N458"/>
    <mergeCell ref="O455:R455"/>
    <mergeCell ref="S455:T455"/>
    <mergeCell ref="U455:X455"/>
    <mergeCell ref="B456:E458"/>
    <mergeCell ref="O456:R458"/>
    <mergeCell ref="F457:F458"/>
    <mergeCell ref="G457:H458"/>
    <mergeCell ref="I457:J458"/>
    <mergeCell ref="K457:K458"/>
    <mergeCell ref="S457:S458"/>
    <mergeCell ref="T457:U458"/>
    <mergeCell ref="V457:W458"/>
    <mergeCell ref="X457:X458"/>
    <mergeCell ref="X459:X460"/>
    <mergeCell ref="A469:K469"/>
    <mergeCell ref="N469:X469"/>
    <mergeCell ref="B471:C471"/>
    <mergeCell ref="D471:G473"/>
    <mergeCell ref="O471:P471"/>
    <mergeCell ref="Q471:T473"/>
    <mergeCell ref="B472:C473"/>
    <mergeCell ref="H472:K476"/>
    <mergeCell ref="O472:P473"/>
    <mergeCell ref="U472:X476"/>
    <mergeCell ref="D474:G474"/>
    <mergeCell ref="Q474:T474"/>
    <mergeCell ref="A475:B476"/>
    <mergeCell ref="C475:C476"/>
    <mergeCell ref="D475:G476"/>
    <mergeCell ref="N475:O476"/>
    <mergeCell ref="P475:P476"/>
    <mergeCell ref="Q475:T476"/>
    <mergeCell ref="B459:E460"/>
    <mergeCell ref="F459:F460"/>
    <mergeCell ref="G459:H460"/>
    <mergeCell ref="I459:J460"/>
    <mergeCell ref="K459:K460"/>
    <mergeCell ref="O459:R460"/>
    <mergeCell ref="S459:S460"/>
    <mergeCell ref="T459:U460"/>
    <mergeCell ref="V459:W460"/>
    <mergeCell ref="A477:A480"/>
    <mergeCell ref="B477:E477"/>
    <mergeCell ref="F477:G477"/>
    <mergeCell ref="H477:K477"/>
    <mergeCell ref="N477:N480"/>
    <mergeCell ref="O477:R477"/>
    <mergeCell ref="S477:T477"/>
    <mergeCell ref="U477:X477"/>
    <mergeCell ref="B478:E480"/>
    <mergeCell ref="O478:R480"/>
    <mergeCell ref="F479:F480"/>
    <mergeCell ref="G479:H480"/>
    <mergeCell ref="I479:J480"/>
    <mergeCell ref="K479:K480"/>
    <mergeCell ref="S479:S480"/>
    <mergeCell ref="T479:U480"/>
    <mergeCell ref="V479:W480"/>
    <mergeCell ref="X479:X480"/>
    <mergeCell ref="X481:X482"/>
    <mergeCell ref="A490:K490"/>
    <mergeCell ref="N490:X490"/>
    <mergeCell ref="B492:C492"/>
    <mergeCell ref="D492:G494"/>
    <mergeCell ref="O492:P492"/>
    <mergeCell ref="Q492:T494"/>
    <mergeCell ref="B493:C494"/>
    <mergeCell ref="H493:K497"/>
    <mergeCell ref="O493:P494"/>
    <mergeCell ref="U493:X497"/>
    <mergeCell ref="D495:G495"/>
    <mergeCell ref="Q495:T495"/>
    <mergeCell ref="A496:B497"/>
    <mergeCell ref="C496:C497"/>
    <mergeCell ref="D496:G497"/>
    <mergeCell ref="N496:O497"/>
    <mergeCell ref="P496:P497"/>
    <mergeCell ref="Q496:T497"/>
    <mergeCell ref="B481:E482"/>
    <mergeCell ref="F481:F482"/>
    <mergeCell ref="G481:H482"/>
    <mergeCell ref="I481:J482"/>
    <mergeCell ref="K481:K482"/>
    <mergeCell ref="O481:R482"/>
    <mergeCell ref="S481:S482"/>
    <mergeCell ref="T481:U482"/>
    <mergeCell ref="V481:W482"/>
    <mergeCell ref="A498:A501"/>
    <mergeCell ref="B498:E498"/>
    <mergeCell ref="F498:G498"/>
    <mergeCell ref="H498:K498"/>
    <mergeCell ref="N498:N501"/>
    <mergeCell ref="O498:R498"/>
    <mergeCell ref="S498:T498"/>
    <mergeCell ref="U498:X498"/>
    <mergeCell ref="B499:E501"/>
    <mergeCell ref="O499:R501"/>
    <mergeCell ref="F500:F501"/>
    <mergeCell ref="G500:H501"/>
    <mergeCell ref="I500:J501"/>
    <mergeCell ref="K500:K501"/>
    <mergeCell ref="S500:S501"/>
    <mergeCell ref="T500:U501"/>
    <mergeCell ref="V500:W501"/>
    <mergeCell ref="X500:X501"/>
    <mergeCell ref="X502:X503"/>
    <mergeCell ref="A511:K511"/>
    <mergeCell ref="N511:X511"/>
    <mergeCell ref="B513:C513"/>
    <mergeCell ref="D513:G515"/>
    <mergeCell ref="O513:P513"/>
    <mergeCell ref="Q513:T515"/>
    <mergeCell ref="B514:C515"/>
    <mergeCell ref="H514:K518"/>
    <mergeCell ref="O514:P515"/>
    <mergeCell ref="U514:X518"/>
    <mergeCell ref="D516:G516"/>
    <mergeCell ref="Q516:T516"/>
    <mergeCell ref="A517:B518"/>
    <mergeCell ref="C517:C518"/>
    <mergeCell ref="D517:G518"/>
    <mergeCell ref="N517:O518"/>
    <mergeCell ref="P517:P518"/>
    <mergeCell ref="Q517:T518"/>
    <mergeCell ref="B502:E503"/>
    <mergeCell ref="F502:F503"/>
    <mergeCell ref="G502:H503"/>
    <mergeCell ref="I502:J503"/>
    <mergeCell ref="K502:K503"/>
    <mergeCell ref="O502:R503"/>
    <mergeCell ref="S502:S503"/>
    <mergeCell ref="T502:U503"/>
    <mergeCell ref="V502:W503"/>
    <mergeCell ref="A519:A522"/>
    <mergeCell ref="B519:E519"/>
    <mergeCell ref="F519:G519"/>
    <mergeCell ref="H519:K519"/>
    <mergeCell ref="N519:N522"/>
    <mergeCell ref="O519:R519"/>
    <mergeCell ref="S519:T519"/>
    <mergeCell ref="U519:X519"/>
    <mergeCell ref="B520:E522"/>
    <mergeCell ref="O520:R522"/>
    <mergeCell ref="F521:F522"/>
    <mergeCell ref="G521:H522"/>
    <mergeCell ref="I521:J522"/>
    <mergeCell ref="K521:K522"/>
    <mergeCell ref="S521:S522"/>
    <mergeCell ref="T521:U522"/>
    <mergeCell ref="V521:W522"/>
    <mergeCell ref="X521:X522"/>
    <mergeCell ref="X523:X524"/>
    <mergeCell ref="A532:K532"/>
    <mergeCell ref="N532:X532"/>
    <mergeCell ref="B534:C534"/>
    <mergeCell ref="D534:G536"/>
    <mergeCell ref="O534:P534"/>
    <mergeCell ref="Q534:T536"/>
    <mergeCell ref="B535:C536"/>
    <mergeCell ref="H535:K539"/>
    <mergeCell ref="O535:P536"/>
    <mergeCell ref="U535:X539"/>
    <mergeCell ref="D537:G537"/>
    <mergeCell ref="Q537:T537"/>
    <mergeCell ref="A538:B539"/>
    <mergeCell ref="C538:C539"/>
    <mergeCell ref="D538:G539"/>
    <mergeCell ref="N538:O539"/>
    <mergeCell ref="P538:P539"/>
    <mergeCell ref="Q538:T539"/>
    <mergeCell ref="B523:E524"/>
    <mergeCell ref="F523:F524"/>
    <mergeCell ref="G523:H524"/>
    <mergeCell ref="I523:J524"/>
    <mergeCell ref="K523:K524"/>
    <mergeCell ref="O523:R524"/>
    <mergeCell ref="S523:S524"/>
    <mergeCell ref="T523:U524"/>
    <mergeCell ref="V523:W524"/>
    <mergeCell ref="A540:A543"/>
    <mergeCell ref="B540:E540"/>
    <mergeCell ref="F540:G540"/>
    <mergeCell ref="H540:K540"/>
    <mergeCell ref="N540:N543"/>
    <mergeCell ref="O540:R540"/>
    <mergeCell ref="S540:T540"/>
    <mergeCell ref="U540:X540"/>
    <mergeCell ref="B541:E543"/>
    <mergeCell ref="O541:R543"/>
    <mergeCell ref="F542:F543"/>
    <mergeCell ref="G542:H543"/>
    <mergeCell ref="I542:J543"/>
    <mergeCell ref="K542:K543"/>
    <mergeCell ref="S542:S543"/>
    <mergeCell ref="T542:U543"/>
    <mergeCell ref="V542:W543"/>
    <mergeCell ref="X542:X543"/>
    <mergeCell ref="X544:X545"/>
    <mergeCell ref="A554:K554"/>
    <mergeCell ref="N554:X554"/>
    <mergeCell ref="B556:C556"/>
    <mergeCell ref="D556:G558"/>
    <mergeCell ref="O556:P556"/>
    <mergeCell ref="Q556:T558"/>
    <mergeCell ref="B557:C558"/>
    <mergeCell ref="H557:K561"/>
    <mergeCell ref="O557:P558"/>
    <mergeCell ref="U557:X561"/>
    <mergeCell ref="D559:G559"/>
    <mergeCell ref="Q559:T559"/>
    <mergeCell ref="A560:B561"/>
    <mergeCell ref="C560:C561"/>
    <mergeCell ref="D560:G561"/>
    <mergeCell ref="N560:O561"/>
    <mergeCell ref="P560:P561"/>
    <mergeCell ref="Q560:T561"/>
    <mergeCell ref="B544:E545"/>
    <mergeCell ref="F544:F545"/>
    <mergeCell ref="G544:H545"/>
    <mergeCell ref="I544:J545"/>
    <mergeCell ref="K544:K545"/>
    <mergeCell ref="O544:R545"/>
    <mergeCell ref="S544:S545"/>
    <mergeCell ref="T544:U545"/>
    <mergeCell ref="V544:W545"/>
    <mergeCell ref="A562:A565"/>
    <mergeCell ref="B562:E562"/>
    <mergeCell ref="F562:G562"/>
    <mergeCell ref="H562:K562"/>
    <mergeCell ref="N562:N565"/>
    <mergeCell ref="O562:R562"/>
    <mergeCell ref="S562:T562"/>
    <mergeCell ref="U562:X562"/>
    <mergeCell ref="B563:E565"/>
    <mergeCell ref="O563:R565"/>
    <mergeCell ref="F564:F565"/>
    <mergeCell ref="G564:H565"/>
    <mergeCell ref="I564:J565"/>
    <mergeCell ref="K564:K565"/>
    <mergeCell ref="S564:S565"/>
    <mergeCell ref="T564:U565"/>
    <mergeCell ref="V564:W565"/>
    <mergeCell ref="X564:X565"/>
    <mergeCell ref="X566:X567"/>
    <mergeCell ref="A575:K575"/>
    <mergeCell ref="N575:X575"/>
    <mergeCell ref="B577:C577"/>
    <mergeCell ref="D577:G579"/>
    <mergeCell ref="O577:P577"/>
    <mergeCell ref="Q577:T579"/>
    <mergeCell ref="B578:C579"/>
    <mergeCell ref="H578:K582"/>
    <mergeCell ref="O578:P579"/>
    <mergeCell ref="U578:X582"/>
    <mergeCell ref="D580:G580"/>
    <mergeCell ref="Q580:T580"/>
    <mergeCell ref="A581:B582"/>
    <mergeCell ref="C581:C582"/>
    <mergeCell ref="D581:G582"/>
    <mergeCell ref="N581:O582"/>
    <mergeCell ref="P581:P582"/>
    <mergeCell ref="Q581:T582"/>
    <mergeCell ref="B566:E567"/>
    <mergeCell ref="F566:F567"/>
    <mergeCell ref="G566:H567"/>
    <mergeCell ref="I566:J567"/>
    <mergeCell ref="K566:K567"/>
    <mergeCell ref="O566:R567"/>
    <mergeCell ref="S566:S567"/>
    <mergeCell ref="T566:U567"/>
    <mergeCell ref="V566:W567"/>
    <mergeCell ref="A583:A586"/>
    <mergeCell ref="B583:E583"/>
    <mergeCell ref="F583:G583"/>
    <mergeCell ref="H583:K583"/>
    <mergeCell ref="N583:N586"/>
    <mergeCell ref="O583:R583"/>
    <mergeCell ref="S583:T583"/>
    <mergeCell ref="U583:X583"/>
    <mergeCell ref="B584:E586"/>
    <mergeCell ref="O584:R586"/>
    <mergeCell ref="F585:F586"/>
    <mergeCell ref="G585:H586"/>
    <mergeCell ref="I585:J586"/>
    <mergeCell ref="K585:K586"/>
    <mergeCell ref="S585:S586"/>
    <mergeCell ref="T585:U586"/>
    <mergeCell ref="V585:W586"/>
    <mergeCell ref="X585:X586"/>
    <mergeCell ref="X587:X588"/>
    <mergeCell ref="A596:K596"/>
    <mergeCell ref="N596:X596"/>
    <mergeCell ref="B598:C598"/>
    <mergeCell ref="D598:G600"/>
    <mergeCell ref="O598:P598"/>
    <mergeCell ref="Q598:T600"/>
    <mergeCell ref="B599:C600"/>
    <mergeCell ref="H599:K603"/>
    <mergeCell ref="O599:P600"/>
    <mergeCell ref="U599:X603"/>
    <mergeCell ref="D601:G601"/>
    <mergeCell ref="Q601:T601"/>
    <mergeCell ref="A602:B603"/>
    <mergeCell ref="C602:C603"/>
    <mergeCell ref="D602:G603"/>
    <mergeCell ref="N602:O603"/>
    <mergeCell ref="P602:P603"/>
    <mergeCell ref="Q602:T603"/>
    <mergeCell ref="B587:E588"/>
    <mergeCell ref="F587:F588"/>
    <mergeCell ref="G587:H588"/>
    <mergeCell ref="I587:J588"/>
    <mergeCell ref="K587:K588"/>
    <mergeCell ref="O587:R588"/>
    <mergeCell ref="S587:S588"/>
    <mergeCell ref="T587:U588"/>
    <mergeCell ref="V587:W588"/>
    <mergeCell ref="A604:A607"/>
    <mergeCell ref="B604:E604"/>
    <mergeCell ref="F604:G604"/>
    <mergeCell ref="H604:K604"/>
    <mergeCell ref="N604:N607"/>
    <mergeCell ref="O604:R604"/>
    <mergeCell ref="S604:T604"/>
    <mergeCell ref="U604:X604"/>
    <mergeCell ref="B605:E607"/>
    <mergeCell ref="O605:R607"/>
    <mergeCell ref="F606:F607"/>
    <mergeCell ref="G606:H607"/>
    <mergeCell ref="I606:J607"/>
    <mergeCell ref="K606:K607"/>
    <mergeCell ref="S606:S607"/>
    <mergeCell ref="T606:U607"/>
    <mergeCell ref="V606:W607"/>
    <mergeCell ref="X606:X607"/>
    <mergeCell ref="X608:X609"/>
    <mergeCell ref="A618:K618"/>
    <mergeCell ref="N618:X618"/>
    <mergeCell ref="B620:C620"/>
    <mergeCell ref="D620:G622"/>
    <mergeCell ref="O620:P620"/>
    <mergeCell ref="Q620:T622"/>
    <mergeCell ref="B621:C622"/>
    <mergeCell ref="H621:K625"/>
    <mergeCell ref="O621:P622"/>
    <mergeCell ref="U621:X625"/>
    <mergeCell ref="D623:G623"/>
    <mergeCell ref="Q623:T623"/>
    <mergeCell ref="A624:B625"/>
    <mergeCell ref="C624:C625"/>
    <mergeCell ref="D624:G625"/>
    <mergeCell ref="N624:O625"/>
    <mergeCell ref="P624:P625"/>
    <mergeCell ref="Q624:T625"/>
    <mergeCell ref="B608:E609"/>
    <mergeCell ref="F608:F609"/>
    <mergeCell ref="G608:H609"/>
    <mergeCell ref="I608:J609"/>
    <mergeCell ref="K608:K609"/>
    <mergeCell ref="O608:R609"/>
    <mergeCell ref="S608:S609"/>
    <mergeCell ref="T608:U609"/>
    <mergeCell ref="V608:W609"/>
    <mergeCell ref="A626:A629"/>
    <mergeCell ref="B626:E626"/>
    <mergeCell ref="F626:G626"/>
    <mergeCell ref="H626:K626"/>
    <mergeCell ref="N626:N629"/>
    <mergeCell ref="O626:R626"/>
    <mergeCell ref="S626:T626"/>
    <mergeCell ref="U626:X626"/>
    <mergeCell ref="B627:E629"/>
    <mergeCell ref="O627:R629"/>
    <mergeCell ref="F628:F629"/>
    <mergeCell ref="G628:H629"/>
    <mergeCell ref="I628:J629"/>
    <mergeCell ref="K628:K629"/>
    <mergeCell ref="S628:S629"/>
    <mergeCell ref="T628:U629"/>
    <mergeCell ref="V628:W629"/>
    <mergeCell ref="X628:X629"/>
    <mergeCell ref="X630:X631"/>
    <mergeCell ref="A639:K639"/>
    <mergeCell ref="N639:X639"/>
    <mergeCell ref="B641:C641"/>
    <mergeCell ref="D641:G643"/>
    <mergeCell ref="O641:P641"/>
    <mergeCell ref="Q641:T643"/>
    <mergeCell ref="B642:C643"/>
    <mergeCell ref="H642:K646"/>
    <mergeCell ref="O642:P643"/>
    <mergeCell ref="U642:X646"/>
    <mergeCell ref="D644:G644"/>
    <mergeCell ref="Q644:T644"/>
    <mergeCell ref="A645:B646"/>
    <mergeCell ref="C645:C646"/>
    <mergeCell ref="D645:G646"/>
    <mergeCell ref="N645:O646"/>
    <mergeCell ref="P645:P646"/>
    <mergeCell ref="Q645:T646"/>
    <mergeCell ref="B630:E631"/>
    <mergeCell ref="F630:F631"/>
    <mergeCell ref="G630:H631"/>
    <mergeCell ref="I630:J631"/>
    <mergeCell ref="K630:K631"/>
    <mergeCell ref="O630:R631"/>
    <mergeCell ref="S630:S631"/>
    <mergeCell ref="T630:U631"/>
    <mergeCell ref="V630:W631"/>
    <mergeCell ref="A647:A650"/>
    <mergeCell ref="B647:E647"/>
    <mergeCell ref="F647:G647"/>
    <mergeCell ref="H647:K647"/>
    <mergeCell ref="N647:N650"/>
    <mergeCell ref="O647:R647"/>
    <mergeCell ref="S647:T647"/>
    <mergeCell ref="U647:X647"/>
    <mergeCell ref="B648:E650"/>
    <mergeCell ref="O648:R650"/>
    <mergeCell ref="F649:F650"/>
    <mergeCell ref="G649:H650"/>
    <mergeCell ref="I649:J650"/>
    <mergeCell ref="K649:K650"/>
    <mergeCell ref="S649:S650"/>
    <mergeCell ref="T649:U650"/>
    <mergeCell ref="V649:W650"/>
    <mergeCell ref="X649:X650"/>
    <mergeCell ref="X651:X652"/>
    <mergeCell ref="A660:K660"/>
    <mergeCell ref="N660:X660"/>
    <mergeCell ref="B662:C662"/>
    <mergeCell ref="D662:G664"/>
    <mergeCell ref="O662:P662"/>
    <mergeCell ref="Q662:T664"/>
    <mergeCell ref="B663:C664"/>
    <mergeCell ref="H663:K667"/>
    <mergeCell ref="O663:P664"/>
    <mergeCell ref="U663:X667"/>
    <mergeCell ref="D665:G665"/>
    <mergeCell ref="Q665:T665"/>
    <mergeCell ref="A666:B667"/>
    <mergeCell ref="C666:C667"/>
    <mergeCell ref="D666:G667"/>
    <mergeCell ref="N666:O667"/>
    <mergeCell ref="P666:P667"/>
    <mergeCell ref="Q666:T667"/>
    <mergeCell ref="B651:E652"/>
    <mergeCell ref="F651:F652"/>
    <mergeCell ref="G651:H652"/>
    <mergeCell ref="I651:J652"/>
    <mergeCell ref="K651:K652"/>
    <mergeCell ref="O651:R652"/>
    <mergeCell ref="S651:S652"/>
    <mergeCell ref="T651:U652"/>
    <mergeCell ref="V651:W652"/>
    <mergeCell ref="A668:A671"/>
    <mergeCell ref="B668:E668"/>
    <mergeCell ref="F668:G668"/>
    <mergeCell ref="H668:K668"/>
    <mergeCell ref="N668:N671"/>
    <mergeCell ref="O668:R668"/>
    <mergeCell ref="S668:T668"/>
    <mergeCell ref="U668:X668"/>
    <mergeCell ref="B669:E671"/>
    <mergeCell ref="O669:R671"/>
    <mergeCell ref="F670:F671"/>
    <mergeCell ref="G670:H671"/>
    <mergeCell ref="I670:J671"/>
    <mergeCell ref="K670:K671"/>
    <mergeCell ref="S670:S671"/>
    <mergeCell ref="T670:U671"/>
    <mergeCell ref="V670:W671"/>
    <mergeCell ref="X670:X671"/>
    <mergeCell ref="X672:X673"/>
    <mergeCell ref="A681:K681"/>
    <mergeCell ref="N681:X681"/>
    <mergeCell ref="B683:C683"/>
    <mergeCell ref="D683:G685"/>
    <mergeCell ref="O683:P683"/>
    <mergeCell ref="Q683:T685"/>
    <mergeCell ref="B684:C685"/>
    <mergeCell ref="H684:K688"/>
    <mergeCell ref="O684:P685"/>
    <mergeCell ref="U684:X688"/>
    <mergeCell ref="D686:G686"/>
    <mergeCell ref="Q686:T686"/>
    <mergeCell ref="A687:B688"/>
    <mergeCell ref="C687:C688"/>
    <mergeCell ref="D687:G688"/>
    <mergeCell ref="N687:O688"/>
    <mergeCell ref="P687:P688"/>
    <mergeCell ref="Q687:T688"/>
    <mergeCell ref="B672:E673"/>
    <mergeCell ref="F672:F673"/>
    <mergeCell ref="G672:H673"/>
    <mergeCell ref="I672:J673"/>
    <mergeCell ref="K672:K673"/>
    <mergeCell ref="O672:R673"/>
    <mergeCell ref="S672:S673"/>
    <mergeCell ref="T672:U673"/>
    <mergeCell ref="V672:W673"/>
    <mergeCell ref="A689:A692"/>
    <mergeCell ref="B689:E689"/>
    <mergeCell ref="F689:G689"/>
    <mergeCell ref="H689:K689"/>
    <mergeCell ref="N689:N692"/>
    <mergeCell ref="O689:R689"/>
    <mergeCell ref="S689:T689"/>
    <mergeCell ref="U689:X689"/>
    <mergeCell ref="B690:E692"/>
    <mergeCell ref="O690:R692"/>
    <mergeCell ref="F691:F692"/>
    <mergeCell ref="G691:H692"/>
    <mergeCell ref="I691:J692"/>
    <mergeCell ref="K691:K692"/>
    <mergeCell ref="S691:S692"/>
    <mergeCell ref="T691:U692"/>
    <mergeCell ref="V691:W692"/>
    <mergeCell ref="X691:X692"/>
    <mergeCell ref="X693:X694"/>
    <mergeCell ref="A703:K703"/>
    <mergeCell ref="N703:X703"/>
    <mergeCell ref="B705:C705"/>
    <mergeCell ref="D705:G707"/>
    <mergeCell ref="O705:P705"/>
    <mergeCell ref="Q705:T707"/>
    <mergeCell ref="B706:C707"/>
    <mergeCell ref="H706:K710"/>
    <mergeCell ref="O706:P707"/>
    <mergeCell ref="U706:X710"/>
    <mergeCell ref="D708:G708"/>
    <mergeCell ref="Q708:T708"/>
    <mergeCell ref="A709:B710"/>
    <mergeCell ref="C709:C710"/>
    <mergeCell ref="D709:G710"/>
    <mergeCell ref="N709:O710"/>
    <mergeCell ref="P709:P710"/>
    <mergeCell ref="Q709:T710"/>
    <mergeCell ref="B693:E694"/>
    <mergeCell ref="F693:F694"/>
    <mergeCell ref="G693:H694"/>
    <mergeCell ref="I693:J694"/>
    <mergeCell ref="K693:K694"/>
    <mergeCell ref="O693:R694"/>
    <mergeCell ref="S693:S694"/>
    <mergeCell ref="T693:U694"/>
    <mergeCell ref="V693:W694"/>
    <mergeCell ref="A711:A714"/>
    <mergeCell ref="B711:E711"/>
    <mergeCell ref="F711:G711"/>
    <mergeCell ref="H711:K711"/>
    <mergeCell ref="N711:N714"/>
    <mergeCell ref="O711:R711"/>
    <mergeCell ref="S711:T711"/>
    <mergeCell ref="U711:X711"/>
    <mergeCell ref="B712:E714"/>
    <mergeCell ref="O712:R714"/>
    <mergeCell ref="F713:F714"/>
    <mergeCell ref="G713:H714"/>
    <mergeCell ref="I713:J714"/>
    <mergeCell ref="K713:K714"/>
    <mergeCell ref="S713:S714"/>
    <mergeCell ref="T713:U714"/>
    <mergeCell ref="V713:W714"/>
    <mergeCell ref="X713:X714"/>
    <mergeCell ref="X715:X716"/>
    <mergeCell ref="A724:K724"/>
    <mergeCell ref="N724:X724"/>
    <mergeCell ref="B726:C726"/>
    <mergeCell ref="D726:G728"/>
    <mergeCell ref="O726:P726"/>
    <mergeCell ref="Q726:T728"/>
    <mergeCell ref="B727:C728"/>
    <mergeCell ref="H727:K731"/>
    <mergeCell ref="O727:P728"/>
    <mergeCell ref="U727:X731"/>
    <mergeCell ref="D729:G729"/>
    <mergeCell ref="Q729:T729"/>
    <mergeCell ref="A730:B731"/>
    <mergeCell ref="C730:C731"/>
    <mergeCell ref="D730:G731"/>
    <mergeCell ref="N730:O731"/>
    <mergeCell ref="P730:P731"/>
    <mergeCell ref="Q730:T731"/>
    <mergeCell ref="B715:E716"/>
    <mergeCell ref="F715:F716"/>
    <mergeCell ref="G715:H716"/>
    <mergeCell ref="I715:J716"/>
    <mergeCell ref="K715:K716"/>
    <mergeCell ref="O715:R716"/>
    <mergeCell ref="S715:S716"/>
    <mergeCell ref="T715:U716"/>
    <mergeCell ref="V715:W716"/>
    <mergeCell ref="A732:A735"/>
    <mergeCell ref="B732:E732"/>
    <mergeCell ref="F732:G732"/>
    <mergeCell ref="H732:K732"/>
    <mergeCell ref="N732:N735"/>
    <mergeCell ref="O732:R732"/>
    <mergeCell ref="S732:T732"/>
    <mergeCell ref="U732:X732"/>
    <mergeCell ref="B733:E735"/>
    <mergeCell ref="O733:R735"/>
    <mergeCell ref="F734:F735"/>
    <mergeCell ref="G734:H735"/>
    <mergeCell ref="I734:J735"/>
    <mergeCell ref="K734:K735"/>
    <mergeCell ref="S734:S735"/>
    <mergeCell ref="T734:U735"/>
    <mergeCell ref="V734:W735"/>
    <mergeCell ref="X734:X735"/>
    <mergeCell ref="X736:X737"/>
    <mergeCell ref="A745:K745"/>
    <mergeCell ref="N745:X745"/>
    <mergeCell ref="B747:C747"/>
    <mergeCell ref="D747:G749"/>
    <mergeCell ref="O747:P747"/>
    <mergeCell ref="Q747:T749"/>
    <mergeCell ref="B748:C749"/>
    <mergeCell ref="H748:K752"/>
    <mergeCell ref="O748:P749"/>
    <mergeCell ref="U748:X752"/>
    <mergeCell ref="D750:G750"/>
    <mergeCell ref="Q750:T750"/>
    <mergeCell ref="A751:B752"/>
    <mergeCell ref="C751:C752"/>
    <mergeCell ref="D751:G752"/>
    <mergeCell ref="N751:O752"/>
    <mergeCell ref="P751:P752"/>
    <mergeCell ref="Q751:T752"/>
    <mergeCell ref="B736:E737"/>
    <mergeCell ref="F736:F737"/>
    <mergeCell ref="G736:H737"/>
    <mergeCell ref="I736:J737"/>
    <mergeCell ref="K736:K737"/>
    <mergeCell ref="O736:R737"/>
    <mergeCell ref="S736:S737"/>
    <mergeCell ref="T736:U737"/>
    <mergeCell ref="V736:W737"/>
    <mergeCell ref="A753:A756"/>
    <mergeCell ref="B753:E753"/>
    <mergeCell ref="F753:G753"/>
    <mergeCell ref="H753:K753"/>
    <mergeCell ref="N753:N756"/>
    <mergeCell ref="O753:R753"/>
    <mergeCell ref="S753:T753"/>
    <mergeCell ref="U753:X753"/>
    <mergeCell ref="B754:E756"/>
    <mergeCell ref="O754:R756"/>
    <mergeCell ref="F755:F756"/>
    <mergeCell ref="G755:H756"/>
    <mergeCell ref="I755:J756"/>
    <mergeCell ref="K755:K756"/>
    <mergeCell ref="S755:S756"/>
    <mergeCell ref="T755:U756"/>
    <mergeCell ref="V755:W756"/>
    <mergeCell ref="X755:X756"/>
    <mergeCell ref="X757:X758"/>
    <mergeCell ref="A767:K767"/>
    <mergeCell ref="N767:X767"/>
    <mergeCell ref="B769:C769"/>
    <mergeCell ref="D769:G771"/>
    <mergeCell ref="O769:P769"/>
    <mergeCell ref="Q769:T771"/>
    <mergeCell ref="B770:C771"/>
    <mergeCell ref="H770:K774"/>
    <mergeCell ref="O770:P771"/>
    <mergeCell ref="U770:X774"/>
    <mergeCell ref="D772:G772"/>
    <mergeCell ref="Q772:T772"/>
    <mergeCell ref="A773:B774"/>
    <mergeCell ref="C773:C774"/>
    <mergeCell ref="D773:G774"/>
    <mergeCell ref="N773:O774"/>
    <mergeCell ref="P773:P774"/>
    <mergeCell ref="Q773:T774"/>
    <mergeCell ref="B757:E758"/>
    <mergeCell ref="F757:F758"/>
    <mergeCell ref="G757:H758"/>
    <mergeCell ref="I757:J758"/>
    <mergeCell ref="K757:K758"/>
    <mergeCell ref="O757:R758"/>
    <mergeCell ref="S757:S758"/>
    <mergeCell ref="T757:U758"/>
    <mergeCell ref="V757:W758"/>
    <mergeCell ref="A775:A778"/>
    <mergeCell ref="B775:E775"/>
    <mergeCell ref="F775:G775"/>
    <mergeCell ref="H775:K775"/>
    <mergeCell ref="N775:N778"/>
    <mergeCell ref="O775:R775"/>
    <mergeCell ref="S775:T775"/>
    <mergeCell ref="U775:X775"/>
    <mergeCell ref="B776:E778"/>
    <mergeCell ref="O776:R778"/>
    <mergeCell ref="F777:F778"/>
    <mergeCell ref="G777:H778"/>
    <mergeCell ref="I777:J778"/>
    <mergeCell ref="K777:K778"/>
    <mergeCell ref="S777:S778"/>
    <mergeCell ref="T777:U778"/>
    <mergeCell ref="V777:W778"/>
    <mergeCell ref="X777:X778"/>
    <mergeCell ref="X779:X780"/>
    <mergeCell ref="A788:K788"/>
    <mergeCell ref="N788:X788"/>
    <mergeCell ref="B790:C790"/>
    <mergeCell ref="D790:G792"/>
    <mergeCell ref="O790:P790"/>
    <mergeCell ref="Q790:T792"/>
    <mergeCell ref="B791:C792"/>
    <mergeCell ref="H791:K795"/>
    <mergeCell ref="O791:P792"/>
    <mergeCell ref="U791:X795"/>
    <mergeCell ref="D793:G793"/>
    <mergeCell ref="Q793:T793"/>
    <mergeCell ref="A794:B795"/>
    <mergeCell ref="C794:C795"/>
    <mergeCell ref="D794:G795"/>
    <mergeCell ref="N794:O795"/>
    <mergeCell ref="P794:P795"/>
    <mergeCell ref="Q794:T795"/>
    <mergeCell ref="B779:E780"/>
    <mergeCell ref="F779:F780"/>
    <mergeCell ref="G779:H780"/>
    <mergeCell ref="I779:J780"/>
    <mergeCell ref="K779:K780"/>
    <mergeCell ref="O779:R780"/>
    <mergeCell ref="S779:S780"/>
    <mergeCell ref="T779:U780"/>
    <mergeCell ref="V779:W780"/>
    <mergeCell ref="A796:A799"/>
    <mergeCell ref="B796:E796"/>
    <mergeCell ref="F796:G796"/>
    <mergeCell ref="H796:K796"/>
    <mergeCell ref="N796:N799"/>
    <mergeCell ref="O796:R796"/>
    <mergeCell ref="S796:T796"/>
    <mergeCell ref="U796:X796"/>
    <mergeCell ref="B797:E799"/>
    <mergeCell ref="O797:R799"/>
    <mergeCell ref="F798:F799"/>
    <mergeCell ref="G798:H799"/>
    <mergeCell ref="I798:J799"/>
    <mergeCell ref="K798:K799"/>
    <mergeCell ref="S798:S799"/>
    <mergeCell ref="T798:U799"/>
    <mergeCell ref="V798:W799"/>
    <mergeCell ref="X798:X799"/>
    <mergeCell ref="X800:X801"/>
    <mergeCell ref="A809:K809"/>
    <mergeCell ref="N809:X809"/>
    <mergeCell ref="B811:C811"/>
    <mergeCell ref="D811:G813"/>
    <mergeCell ref="O811:P811"/>
    <mergeCell ref="Q811:T813"/>
    <mergeCell ref="B812:C813"/>
    <mergeCell ref="H812:K816"/>
    <mergeCell ref="O812:P813"/>
    <mergeCell ref="U812:X816"/>
    <mergeCell ref="D814:G814"/>
    <mergeCell ref="Q814:T814"/>
    <mergeCell ref="A815:B816"/>
    <mergeCell ref="C815:C816"/>
    <mergeCell ref="D815:G816"/>
    <mergeCell ref="N815:O816"/>
    <mergeCell ref="P815:P816"/>
    <mergeCell ref="Q815:T816"/>
    <mergeCell ref="B800:E801"/>
    <mergeCell ref="F800:F801"/>
    <mergeCell ref="G800:H801"/>
    <mergeCell ref="I800:J801"/>
    <mergeCell ref="K800:K801"/>
    <mergeCell ref="O800:R801"/>
    <mergeCell ref="S800:S801"/>
    <mergeCell ref="T800:U801"/>
    <mergeCell ref="V800:W801"/>
    <mergeCell ref="A817:A820"/>
    <mergeCell ref="B817:E817"/>
    <mergeCell ref="F817:G817"/>
    <mergeCell ref="H817:K817"/>
    <mergeCell ref="N817:N820"/>
    <mergeCell ref="O817:R817"/>
    <mergeCell ref="S817:T817"/>
    <mergeCell ref="U817:X817"/>
    <mergeCell ref="B818:E820"/>
    <mergeCell ref="O818:R820"/>
    <mergeCell ref="F819:F820"/>
    <mergeCell ref="G819:H820"/>
    <mergeCell ref="I819:J820"/>
    <mergeCell ref="K819:K820"/>
    <mergeCell ref="S819:S820"/>
    <mergeCell ref="T819:U820"/>
    <mergeCell ref="V819:W820"/>
    <mergeCell ref="X819:X820"/>
    <mergeCell ref="X821:X822"/>
    <mergeCell ref="A830:K830"/>
    <mergeCell ref="N830:X830"/>
    <mergeCell ref="B832:C832"/>
    <mergeCell ref="D832:G834"/>
    <mergeCell ref="O832:P832"/>
    <mergeCell ref="Q832:T834"/>
    <mergeCell ref="B833:C834"/>
    <mergeCell ref="H833:K837"/>
    <mergeCell ref="O833:P834"/>
    <mergeCell ref="U833:X837"/>
    <mergeCell ref="D835:G835"/>
    <mergeCell ref="Q835:T835"/>
    <mergeCell ref="A836:B837"/>
    <mergeCell ref="C836:C837"/>
    <mergeCell ref="D836:G837"/>
    <mergeCell ref="N836:O837"/>
    <mergeCell ref="P836:P837"/>
    <mergeCell ref="Q836:T837"/>
    <mergeCell ref="B821:E822"/>
    <mergeCell ref="F821:F822"/>
    <mergeCell ref="G821:H822"/>
    <mergeCell ref="I821:J822"/>
    <mergeCell ref="K821:K822"/>
    <mergeCell ref="O821:R822"/>
    <mergeCell ref="S821:S822"/>
    <mergeCell ref="T821:U822"/>
    <mergeCell ref="V821:W822"/>
    <mergeCell ref="X842:X843"/>
    <mergeCell ref="B842:E843"/>
    <mergeCell ref="F842:F843"/>
    <mergeCell ref="G842:H843"/>
    <mergeCell ref="I842:J843"/>
    <mergeCell ref="K842:K843"/>
    <mergeCell ref="O842:R843"/>
    <mergeCell ref="S842:S843"/>
    <mergeCell ref="T842:U843"/>
    <mergeCell ref="V842:W843"/>
    <mergeCell ref="A838:A841"/>
    <mergeCell ref="B838:E838"/>
    <mergeCell ref="F838:G838"/>
    <mergeCell ref="H838:K838"/>
    <mergeCell ref="N838:N841"/>
    <mergeCell ref="O838:R838"/>
    <mergeCell ref="S838:T838"/>
    <mergeCell ref="U838:X838"/>
    <mergeCell ref="B839:E841"/>
    <mergeCell ref="O839:R841"/>
    <mergeCell ref="F840:F841"/>
    <mergeCell ref="G840:H841"/>
    <mergeCell ref="I840:J841"/>
    <mergeCell ref="K840:K841"/>
    <mergeCell ref="S840:S841"/>
    <mergeCell ref="T840:U841"/>
    <mergeCell ref="V840:W841"/>
    <mergeCell ref="X840:X841"/>
  </mergeCells>
  <phoneticPr fontId="42"/>
  <dataValidations count="1">
    <dataValidation type="list" allowBlank="1" showInputMessage="1" showErrorMessage="1" sqref="H4:K8 H216:K220 U216:X220 U4:X8 H25:K29 U25:X29 H46:K50 U46:X50 H67:K71 U67:X71 H152:K156 U152:X156 H88:K92 U88:X92 H131:K135 U131:X135 H301:K305 U301:X305 H110:K114 U110:X114 H237:K241 U237:X241 H280:K284 U280:X284 H259:K263 U259:X263 H174:K178 U174:X178 H195:K199 U195:X199 H323:K327 U323:X327 H344:K348 U344:X348 H365:K369 U365:X369 H450:K454 U450:X454 H386:K390 U386:X390 H429:K433 U429:X433 H408:K412 U408:X412 H472:K476 U472:X476 H493:K497 U493:X497 H514:K518 U514:X518 H599:K603 U599:X603 H535:K539 U535:X539 H578:K582 U578:X582 H557:K561 U557:X561 H621:K625 U621:X625 H642:K646 U642:X646 H663:K667 U663:X667 H748:K752 U748:X752 H684:K688 U684:X688 H727:K731 U727:X731 H706:K710 U706:X710 H770:K774 U770:X774 H791:K795 U791:X795 H812:K816 U812:X816 H833:K837 U833:X837">
      <formula1>$AB$3:$AB$9</formula1>
    </dataValidation>
  </dataValidations>
  <pageMargins left="0.70866141732283472" right="0.70866141732283472" top="0.74803149606299213" bottom="0.74803149606299213" header="0.31496062992125984" footer="0.31496062992125984"/>
  <pageSetup paperSize="9" scale="60" pageOrder="overThenDown" orientation="landscape" verticalDpi="0" r:id="rId1"/>
  <rowBreaks count="19" manualBreakCount="19">
    <brk id="41" max="24" man="1"/>
    <brk id="83" max="24" man="1"/>
    <brk id="126" max="24" man="1"/>
    <brk id="169" max="24" man="1"/>
    <brk id="211" max="24" man="1"/>
    <brk id="254" max="24" man="1"/>
    <brk id="296" max="24" man="1"/>
    <brk id="339" max="24" man="1"/>
    <brk id="381" max="24" man="1"/>
    <brk id="424" max="24" man="1"/>
    <brk id="467" max="24" man="1"/>
    <brk id="509" max="24" man="1"/>
    <brk id="552" max="24" man="1"/>
    <brk id="594" max="24" man="1"/>
    <brk id="637" max="24" man="1"/>
    <brk id="679" max="24" man="1"/>
    <brk id="722" max="24" man="1"/>
    <brk id="765" max="24" man="1"/>
    <brk id="807" max="24" man="1"/>
  </rowBreaks>
  <colBreaks count="1" manualBreakCount="1">
    <brk id="2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資格</xm:f>
          </x14:formula1>
          <xm:sqref>WVP983091:WVS983095 JD4:JG8 SZ4:TC8 ACV4:ACY8 AMR4:AMU8 AWN4:AWQ8 BGJ4:BGM8 BQF4:BQI8 CAB4:CAE8 CJX4:CKA8 CTT4:CTW8 DDP4:DDS8 DNL4:DNO8 DXH4:DXK8 EHD4:EHG8 EQZ4:ERC8 FAV4:FAY8 FKR4:FKU8 FUN4:FUQ8 GEJ4:GEM8 GOF4:GOI8 GYB4:GYE8 HHX4:HIA8 HRT4:HRW8 IBP4:IBS8 ILL4:ILO8 IVH4:IVK8 JFD4:JFG8 JOZ4:JPC8 JYV4:JYY8 KIR4:KIU8 KSN4:KSQ8 LCJ4:LCM8 LMF4:LMI8 LWB4:LWE8 MFX4:MGA8 MPT4:MPW8 MZP4:MZS8 NJL4:NJO8 NTH4:NTK8 ODD4:ODG8 OMZ4:ONC8 OWV4:OWY8 PGR4:PGU8 PQN4:PQQ8 QAJ4:QAM8 QKF4:QKI8 QUB4:QUE8 RDX4:REA8 RNT4:RNW8 RXP4:RXS8 SHL4:SHO8 SRH4:SRK8 TBD4:TBG8 TKZ4:TLC8 TUV4:TUY8 UER4:UEU8 UON4:UOQ8 UYJ4:UYM8 VIF4:VII8 VSB4:VSE8 WBX4:WCA8 WLT4:WLW8 WVP4:WVS8 H65439:K65443 JD65439:JG65443 SZ65439:TC65443 ACV65439:ACY65443 AMR65439:AMU65443 AWN65439:AWQ65443 BGJ65439:BGM65443 BQF65439:BQI65443 CAB65439:CAE65443 CJX65439:CKA65443 CTT65439:CTW65443 DDP65439:DDS65443 DNL65439:DNO65443 DXH65439:DXK65443 EHD65439:EHG65443 EQZ65439:ERC65443 FAV65439:FAY65443 FKR65439:FKU65443 FUN65439:FUQ65443 GEJ65439:GEM65443 GOF65439:GOI65443 GYB65439:GYE65443 HHX65439:HIA65443 HRT65439:HRW65443 IBP65439:IBS65443 ILL65439:ILO65443 IVH65439:IVK65443 JFD65439:JFG65443 JOZ65439:JPC65443 JYV65439:JYY65443 KIR65439:KIU65443 KSN65439:KSQ65443 LCJ65439:LCM65443 LMF65439:LMI65443 LWB65439:LWE65443 MFX65439:MGA65443 MPT65439:MPW65443 MZP65439:MZS65443 NJL65439:NJO65443 NTH65439:NTK65443 ODD65439:ODG65443 OMZ65439:ONC65443 OWV65439:OWY65443 PGR65439:PGU65443 PQN65439:PQQ65443 QAJ65439:QAM65443 QKF65439:QKI65443 QUB65439:QUE65443 RDX65439:REA65443 RNT65439:RNW65443 RXP65439:RXS65443 SHL65439:SHO65443 SRH65439:SRK65443 TBD65439:TBG65443 TKZ65439:TLC65443 TUV65439:TUY65443 UER65439:UEU65443 UON65439:UOQ65443 UYJ65439:UYM65443 VIF65439:VII65443 VSB65439:VSE65443 WBX65439:WCA65443 WLT65439:WLW65443 WVP65439:WVS65443 H130975:K130979 JD130975:JG130979 SZ130975:TC130979 ACV130975:ACY130979 AMR130975:AMU130979 AWN130975:AWQ130979 BGJ130975:BGM130979 BQF130975:BQI130979 CAB130975:CAE130979 CJX130975:CKA130979 CTT130975:CTW130979 DDP130975:DDS130979 DNL130975:DNO130979 DXH130975:DXK130979 EHD130975:EHG130979 EQZ130975:ERC130979 FAV130975:FAY130979 FKR130975:FKU130979 FUN130975:FUQ130979 GEJ130975:GEM130979 GOF130975:GOI130979 GYB130975:GYE130979 HHX130975:HIA130979 HRT130975:HRW130979 IBP130975:IBS130979 ILL130975:ILO130979 IVH130975:IVK130979 JFD130975:JFG130979 JOZ130975:JPC130979 JYV130975:JYY130979 KIR130975:KIU130979 KSN130975:KSQ130979 LCJ130975:LCM130979 LMF130975:LMI130979 LWB130975:LWE130979 MFX130975:MGA130979 MPT130975:MPW130979 MZP130975:MZS130979 NJL130975:NJO130979 NTH130975:NTK130979 ODD130975:ODG130979 OMZ130975:ONC130979 OWV130975:OWY130979 PGR130975:PGU130979 PQN130975:PQQ130979 QAJ130975:QAM130979 QKF130975:QKI130979 QUB130975:QUE130979 RDX130975:REA130979 RNT130975:RNW130979 RXP130975:RXS130979 SHL130975:SHO130979 SRH130975:SRK130979 TBD130975:TBG130979 TKZ130975:TLC130979 TUV130975:TUY130979 UER130975:UEU130979 UON130975:UOQ130979 UYJ130975:UYM130979 VIF130975:VII130979 VSB130975:VSE130979 WBX130975:WCA130979 WLT130975:WLW130979 WVP130975:WVS130979 H196511:K196515 JD196511:JG196515 SZ196511:TC196515 ACV196511:ACY196515 AMR196511:AMU196515 AWN196511:AWQ196515 BGJ196511:BGM196515 BQF196511:BQI196515 CAB196511:CAE196515 CJX196511:CKA196515 CTT196511:CTW196515 DDP196511:DDS196515 DNL196511:DNO196515 DXH196511:DXK196515 EHD196511:EHG196515 EQZ196511:ERC196515 FAV196511:FAY196515 FKR196511:FKU196515 FUN196511:FUQ196515 GEJ196511:GEM196515 GOF196511:GOI196515 GYB196511:GYE196515 HHX196511:HIA196515 HRT196511:HRW196515 IBP196511:IBS196515 ILL196511:ILO196515 IVH196511:IVK196515 JFD196511:JFG196515 JOZ196511:JPC196515 JYV196511:JYY196515 KIR196511:KIU196515 KSN196511:KSQ196515 LCJ196511:LCM196515 LMF196511:LMI196515 LWB196511:LWE196515 MFX196511:MGA196515 MPT196511:MPW196515 MZP196511:MZS196515 NJL196511:NJO196515 NTH196511:NTK196515 ODD196511:ODG196515 OMZ196511:ONC196515 OWV196511:OWY196515 PGR196511:PGU196515 PQN196511:PQQ196515 QAJ196511:QAM196515 QKF196511:QKI196515 QUB196511:QUE196515 RDX196511:REA196515 RNT196511:RNW196515 RXP196511:RXS196515 SHL196511:SHO196515 SRH196511:SRK196515 TBD196511:TBG196515 TKZ196511:TLC196515 TUV196511:TUY196515 UER196511:UEU196515 UON196511:UOQ196515 UYJ196511:UYM196515 VIF196511:VII196515 VSB196511:VSE196515 WBX196511:WCA196515 WLT196511:WLW196515 WVP196511:WVS196515 H262047:K262051 JD262047:JG262051 SZ262047:TC262051 ACV262047:ACY262051 AMR262047:AMU262051 AWN262047:AWQ262051 BGJ262047:BGM262051 BQF262047:BQI262051 CAB262047:CAE262051 CJX262047:CKA262051 CTT262047:CTW262051 DDP262047:DDS262051 DNL262047:DNO262051 DXH262047:DXK262051 EHD262047:EHG262051 EQZ262047:ERC262051 FAV262047:FAY262051 FKR262047:FKU262051 FUN262047:FUQ262051 GEJ262047:GEM262051 GOF262047:GOI262051 GYB262047:GYE262051 HHX262047:HIA262051 HRT262047:HRW262051 IBP262047:IBS262051 ILL262047:ILO262051 IVH262047:IVK262051 JFD262047:JFG262051 JOZ262047:JPC262051 JYV262047:JYY262051 KIR262047:KIU262051 KSN262047:KSQ262051 LCJ262047:LCM262051 LMF262047:LMI262051 LWB262047:LWE262051 MFX262047:MGA262051 MPT262047:MPW262051 MZP262047:MZS262051 NJL262047:NJO262051 NTH262047:NTK262051 ODD262047:ODG262051 OMZ262047:ONC262051 OWV262047:OWY262051 PGR262047:PGU262051 PQN262047:PQQ262051 QAJ262047:QAM262051 QKF262047:QKI262051 QUB262047:QUE262051 RDX262047:REA262051 RNT262047:RNW262051 RXP262047:RXS262051 SHL262047:SHO262051 SRH262047:SRK262051 TBD262047:TBG262051 TKZ262047:TLC262051 TUV262047:TUY262051 UER262047:UEU262051 UON262047:UOQ262051 UYJ262047:UYM262051 VIF262047:VII262051 VSB262047:VSE262051 WBX262047:WCA262051 WLT262047:WLW262051 WVP262047:WVS262051 H327583:K327587 JD327583:JG327587 SZ327583:TC327587 ACV327583:ACY327587 AMR327583:AMU327587 AWN327583:AWQ327587 BGJ327583:BGM327587 BQF327583:BQI327587 CAB327583:CAE327587 CJX327583:CKA327587 CTT327583:CTW327587 DDP327583:DDS327587 DNL327583:DNO327587 DXH327583:DXK327587 EHD327583:EHG327587 EQZ327583:ERC327587 FAV327583:FAY327587 FKR327583:FKU327587 FUN327583:FUQ327587 GEJ327583:GEM327587 GOF327583:GOI327587 GYB327583:GYE327587 HHX327583:HIA327587 HRT327583:HRW327587 IBP327583:IBS327587 ILL327583:ILO327587 IVH327583:IVK327587 JFD327583:JFG327587 JOZ327583:JPC327587 JYV327583:JYY327587 KIR327583:KIU327587 KSN327583:KSQ327587 LCJ327583:LCM327587 LMF327583:LMI327587 LWB327583:LWE327587 MFX327583:MGA327587 MPT327583:MPW327587 MZP327583:MZS327587 NJL327583:NJO327587 NTH327583:NTK327587 ODD327583:ODG327587 OMZ327583:ONC327587 OWV327583:OWY327587 PGR327583:PGU327587 PQN327583:PQQ327587 QAJ327583:QAM327587 QKF327583:QKI327587 QUB327583:QUE327587 RDX327583:REA327587 RNT327583:RNW327587 RXP327583:RXS327587 SHL327583:SHO327587 SRH327583:SRK327587 TBD327583:TBG327587 TKZ327583:TLC327587 TUV327583:TUY327587 UER327583:UEU327587 UON327583:UOQ327587 UYJ327583:UYM327587 VIF327583:VII327587 VSB327583:VSE327587 WBX327583:WCA327587 WLT327583:WLW327587 WVP327583:WVS327587 H393119:K393123 JD393119:JG393123 SZ393119:TC393123 ACV393119:ACY393123 AMR393119:AMU393123 AWN393119:AWQ393123 BGJ393119:BGM393123 BQF393119:BQI393123 CAB393119:CAE393123 CJX393119:CKA393123 CTT393119:CTW393123 DDP393119:DDS393123 DNL393119:DNO393123 DXH393119:DXK393123 EHD393119:EHG393123 EQZ393119:ERC393123 FAV393119:FAY393123 FKR393119:FKU393123 FUN393119:FUQ393123 GEJ393119:GEM393123 GOF393119:GOI393123 GYB393119:GYE393123 HHX393119:HIA393123 HRT393119:HRW393123 IBP393119:IBS393123 ILL393119:ILO393123 IVH393119:IVK393123 JFD393119:JFG393123 JOZ393119:JPC393123 JYV393119:JYY393123 KIR393119:KIU393123 KSN393119:KSQ393123 LCJ393119:LCM393123 LMF393119:LMI393123 LWB393119:LWE393123 MFX393119:MGA393123 MPT393119:MPW393123 MZP393119:MZS393123 NJL393119:NJO393123 NTH393119:NTK393123 ODD393119:ODG393123 OMZ393119:ONC393123 OWV393119:OWY393123 PGR393119:PGU393123 PQN393119:PQQ393123 QAJ393119:QAM393123 QKF393119:QKI393123 QUB393119:QUE393123 RDX393119:REA393123 RNT393119:RNW393123 RXP393119:RXS393123 SHL393119:SHO393123 SRH393119:SRK393123 TBD393119:TBG393123 TKZ393119:TLC393123 TUV393119:TUY393123 UER393119:UEU393123 UON393119:UOQ393123 UYJ393119:UYM393123 VIF393119:VII393123 VSB393119:VSE393123 WBX393119:WCA393123 WLT393119:WLW393123 WVP393119:WVS393123 H458655:K458659 JD458655:JG458659 SZ458655:TC458659 ACV458655:ACY458659 AMR458655:AMU458659 AWN458655:AWQ458659 BGJ458655:BGM458659 BQF458655:BQI458659 CAB458655:CAE458659 CJX458655:CKA458659 CTT458655:CTW458659 DDP458655:DDS458659 DNL458655:DNO458659 DXH458655:DXK458659 EHD458655:EHG458659 EQZ458655:ERC458659 FAV458655:FAY458659 FKR458655:FKU458659 FUN458655:FUQ458659 GEJ458655:GEM458659 GOF458655:GOI458659 GYB458655:GYE458659 HHX458655:HIA458659 HRT458655:HRW458659 IBP458655:IBS458659 ILL458655:ILO458659 IVH458655:IVK458659 JFD458655:JFG458659 JOZ458655:JPC458659 JYV458655:JYY458659 KIR458655:KIU458659 KSN458655:KSQ458659 LCJ458655:LCM458659 LMF458655:LMI458659 LWB458655:LWE458659 MFX458655:MGA458659 MPT458655:MPW458659 MZP458655:MZS458659 NJL458655:NJO458659 NTH458655:NTK458659 ODD458655:ODG458659 OMZ458655:ONC458659 OWV458655:OWY458659 PGR458655:PGU458659 PQN458655:PQQ458659 QAJ458655:QAM458659 QKF458655:QKI458659 QUB458655:QUE458659 RDX458655:REA458659 RNT458655:RNW458659 RXP458655:RXS458659 SHL458655:SHO458659 SRH458655:SRK458659 TBD458655:TBG458659 TKZ458655:TLC458659 TUV458655:TUY458659 UER458655:UEU458659 UON458655:UOQ458659 UYJ458655:UYM458659 VIF458655:VII458659 VSB458655:VSE458659 WBX458655:WCA458659 WLT458655:WLW458659 WVP458655:WVS458659 H524191:K524195 JD524191:JG524195 SZ524191:TC524195 ACV524191:ACY524195 AMR524191:AMU524195 AWN524191:AWQ524195 BGJ524191:BGM524195 BQF524191:BQI524195 CAB524191:CAE524195 CJX524191:CKA524195 CTT524191:CTW524195 DDP524191:DDS524195 DNL524191:DNO524195 DXH524191:DXK524195 EHD524191:EHG524195 EQZ524191:ERC524195 FAV524191:FAY524195 FKR524191:FKU524195 FUN524191:FUQ524195 GEJ524191:GEM524195 GOF524191:GOI524195 GYB524191:GYE524195 HHX524191:HIA524195 HRT524191:HRW524195 IBP524191:IBS524195 ILL524191:ILO524195 IVH524191:IVK524195 JFD524191:JFG524195 JOZ524191:JPC524195 JYV524191:JYY524195 KIR524191:KIU524195 KSN524191:KSQ524195 LCJ524191:LCM524195 LMF524191:LMI524195 LWB524191:LWE524195 MFX524191:MGA524195 MPT524191:MPW524195 MZP524191:MZS524195 NJL524191:NJO524195 NTH524191:NTK524195 ODD524191:ODG524195 OMZ524191:ONC524195 OWV524191:OWY524195 PGR524191:PGU524195 PQN524191:PQQ524195 QAJ524191:QAM524195 QKF524191:QKI524195 QUB524191:QUE524195 RDX524191:REA524195 RNT524191:RNW524195 RXP524191:RXS524195 SHL524191:SHO524195 SRH524191:SRK524195 TBD524191:TBG524195 TKZ524191:TLC524195 TUV524191:TUY524195 UER524191:UEU524195 UON524191:UOQ524195 UYJ524191:UYM524195 VIF524191:VII524195 VSB524191:VSE524195 WBX524191:WCA524195 WLT524191:WLW524195 WVP524191:WVS524195 H589727:K589731 JD589727:JG589731 SZ589727:TC589731 ACV589727:ACY589731 AMR589727:AMU589731 AWN589727:AWQ589731 BGJ589727:BGM589731 BQF589727:BQI589731 CAB589727:CAE589731 CJX589727:CKA589731 CTT589727:CTW589731 DDP589727:DDS589731 DNL589727:DNO589731 DXH589727:DXK589731 EHD589727:EHG589731 EQZ589727:ERC589731 FAV589727:FAY589731 FKR589727:FKU589731 FUN589727:FUQ589731 GEJ589727:GEM589731 GOF589727:GOI589731 GYB589727:GYE589731 HHX589727:HIA589731 HRT589727:HRW589731 IBP589727:IBS589731 ILL589727:ILO589731 IVH589727:IVK589731 JFD589727:JFG589731 JOZ589727:JPC589731 JYV589727:JYY589731 KIR589727:KIU589731 KSN589727:KSQ589731 LCJ589727:LCM589731 LMF589727:LMI589731 LWB589727:LWE589731 MFX589727:MGA589731 MPT589727:MPW589731 MZP589727:MZS589731 NJL589727:NJO589731 NTH589727:NTK589731 ODD589727:ODG589731 OMZ589727:ONC589731 OWV589727:OWY589731 PGR589727:PGU589731 PQN589727:PQQ589731 QAJ589727:QAM589731 QKF589727:QKI589731 QUB589727:QUE589731 RDX589727:REA589731 RNT589727:RNW589731 RXP589727:RXS589731 SHL589727:SHO589731 SRH589727:SRK589731 TBD589727:TBG589731 TKZ589727:TLC589731 TUV589727:TUY589731 UER589727:UEU589731 UON589727:UOQ589731 UYJ589727:UYM589731 VIF589727:VII589731 VSB589727:VSE589731 WBX589727:WCA589731 WLT589727:WLW589731 WVP589727:WVS589731 H655263:K655267 JD655263:JG655267 SZ655263:TC655267 ACV655263:ACY655267 AMR655263:AMU655267 AWN655263:AWQ655267 BGJ655263:BGM655267 BQF655263:BQI655267 CAB655263:CAE655267 CJX655263:CKA655267 CTT655263:CTW655267 DDP655263:DDS655267 DNL655263:DNO655267 DXH655263:DXK655267 EHD655263:EHG655267 EQZ655263:ERC655267 FAV655263:FAY655267 FKR655263:FKU655267 FUN655263:FUQ655267 GEJ655263:GEM655267 GOF655263:GOI655267 GYB655263:GYE655267 HHX655263:HIA655267 HRT655263:HRW655267 IBP655263:IBS655267 ILL655263:ILO655267 IVH655263:IVK655267 JFD655263:JFG655267 JOZ655263:JPC655267 JYV655263:JYY655267 KIR655263:KIU655267 KSN655263:KSQ655267 LCJ655263:LCM655267 LMF655263:LMI655267 LWB655263:LWE655267 MFX655263:MGA655267 MPT655263:MPW655267 MZP655263:MZS655267 NJL655263:NJO655267 NTH655263:NTK655267 ODD655263:ODG655267 OMZ655263:ONC655267 OWV655263:OWY655267 PGR655263:PGU655267 PQN655263:PQQ655267 QAJ655263:QAM655267 QKF655263:QKI655267 QUB655263:QUE655267 RDX655263:REA655267 RNT655263:RNW655267 RXP655263:RXS655267 SHL655263:SHO655267 SRH655263:SRK655267 TBD655263:TBG655267 TKZ655263:TLC655267 TUV655263:TUY655267 UER655263:UEU655267 UON655263:UOQ655267 UYJ655263:UYM655267 VIF655263:VII655267 VSB655263:VSE655267 WBX655263:WCA655267 WLT655263:WLW655267 WVP655263:WVS655267 H720799:K720803 JD720799:JG720803 SZ720799:TC720803 ACV720799:ACY720803 AMR720799:AMU720803 AWN720799:AWQ720803 BGJ720799:BGM720803 BQF720799:BQI720803 CAB720799:CAE720803 CJX720799:CKA720803 CTT720799:CTW720803 DDP720799:DDS720803 DNL720799:DNO720803 DXH720799:DXK720803 EHD720799:EHG720803 EQZ720799:ERC720803 FAV720799:FAY720803 FKR720799:FKU720803 FUN720799:FUQ720803 GEJ720799:GEM720803 GOF720799:GOI720803 GYB720799:GYE720803 HHX720799:HIA720803 HRT720799:HRW720803 IBP720799:IBS720803 ILL720799:ILO720803 IVH720799:IVK720803 JFD720799:JFG720803 JOZ720799:JPC720803 JYV720799:JYY720803 KIR720799:KIU720803 KSN720799:KSQ720803 LCJ720799:LCM720803 LMF720799:LMI720803 LWB720799:LWE720803 MFX720799:MGA720803 MPT720799:MPW720803 MZP720799:MZS720803 NJL720799:NJO720803 NTH720799:NTK720803 ODD720799:ODG720803 OMZ720799:ONC720803 OWV720799:OWY720803 PGR720799:PGU720803 PQN720799:PQQ720803 QAJ720799:QAM720803 QKF720799:QKI720803 QUB720799:QUE720803 RDX720799:REA720803 RNT720799:RNW720803 RXP720799:RXS720803 SHL720799:SHO720803 SRH720799:SRK720803 TBD720799:TBG720803 TKZ720799:TLC720803 TUV720799:TUY720803 UER720799:UEU720803 UON720799:UOQ720803 UYJ720799:UYM720803 VIF720799:VII720803 VSB720799:VSE720803 WBX720799:WCA720803 WLT720799:WLW720803 WVP720799:WVS720803 H786335:K786339 JD786335:JG786339 SZ786335:TC786339 ACV786335:ACY786339 AMR786335:AMU786339 AWN786335:AWQ786339 BGJ786335:BGM786339 BQF786335:BQI786339 CAB786335:CAE786339 CJX786335:CKA786339 CTT786335:CTW786339 DDP786335:DDS786339 DNL786335:DNO786339 DXH786335:DXK786339 EHD786335:EHG786339 EQZ786335:ERC786339 FAV786335:FAY786339 FKR786335:FKU786339 FUN786335:FUQ786339 GEJ786335:GEM786339 GOF786335:GOI786339 GYB786335:GYE786339 HHX786335:HIA786339 HRT786335:HRW786339 IBP786335:IBS786339 ILL786335:ILO786339 IVH786335:IVK786339 JFD786335:JFG786339 JOZ786335:JPC786339 JYV786335:JYY786339 KIR786335:KIU786339 KSN786335:KSQ786339 LCJ786335:LCM786339 LMF786335:LMI786339 LWB786335:LWE786339 MFX786335:MGA786339 MPT786335:MPW786339 MZP786335:MZS786339 NJL786335:NJO786339 NTH786335:NTK786339 ODD786335:ODG786339 OMZ786335:ONC786339 OWV786335:OWY786339 PGR786335:PGU786339 PQN786335:PQQ786339 QAJ786335:QAM786339 QKF786335:QKI786339 QUB786335:QUE786339 RDX786335:REA786339 RNT786335:RNW786339 RXP786335:RXS786339 SHL786335:SHO786339 SRH786335:SRK786339 TBD786335:TBG786339 TKZ786335:TLC786339 TUV786335:TUY786339 UER786335:UEU786339 UON786335:UOQ786339 UYJ786335:UYM786339 VIF786335:VII786339 VSB786335:VSE786339 WBX786335:WCA786339 WLT786335:WLW786339 WVP786335:WVS786339 H851871:K851875 JD851871:JG851875 SZ851871:TC851875 ACV851871:ACY851875 AMR851871:AMU851875 AWN851871:AWQ851875 BGJ851871:BGM851875 BQF851871:BQI851875 CAB851871:CAE851875 CJX851871:CKA851875 CTT851871:CTW851875 DDP851871:DDS851875 DNL851871:DNO851875 DXH851871:DXK851875 EHD851871:EHG851875 EQZ851871:ERC851875 FAV851871:FAY851875 FKR851871:FKU851875 FUN851871:FUQ851875 GEJ851871:GEM851875 GOF851871:GOI851875 GYB851871:GYE851875 HHX851871:HIA851875 HRT851871:HRW851875 IBP851871:IBS851875 ILL851871:ILO851875 IVH851871:IVK851875 JFD851871:JFG851875 JOZ851871:JPC851875 JYV851871:JYY851875 KIR851871:KIU851875 KSN851871:KSQ851875 LCJ851871:LCM851875 LMF851871:LMI851875 LWB851871:LWE851875 MFX851871:MGA851875 MPT851871:MPW851875 MZP851871:MZS851875 NJL851871:NJO851875 NTH851871:NTK851875 ODD851871:ODG851875 OMZ851871:ONC851875 OWV851871:OWY851875 PGR851871:PGU851875 PQN851871:PQQ851875 QAJ851871:QAM851875 QKF851871:QKI851875 QUB851871:QUE851875 RDX851871:REA851875 RNT851871:RNW851875 RXP851871:RXS851875 SHL851871:SHO851875 SRH851871:SRK851875 TBD851871:TBG851875 TKZ851871:TLC851875 TUV851871:TUY851875 UER851871:UEU851875 UON851871:UOQ851875 UYJ851871:UYM851875 VIF851871:VII851875 VSB851871:VSE851875 WBX851871:WCA851875 WLT851871:WLW851875 WVP851871:WVS851875 H917407:K917411 JD917407:JG917411 SZ917407:TC917411 ACV917407:ACY917411 AMR917407:AMU917411 AWN917407:AWQ917411 BGJ917407:BGM917411 BQF917407:BQI917411 CAB917407:CAE917411 CJX917407:CKA917411 CTT917407:CTW917411 DDP917407:DDS917411 DNL917407:DNO917411 DXH917407:DXK917411 EHD917407:EHG917411 EQZ917407:ERC917411 FAV917407:FAY917411 FKR917407:FKU917411 FUN917407:FUQ917411 GEJ917407:GEM917411 GOF917407:GOI917411 GYB917407:GYE917411 HHX917407:HIA917411 HRT917407:HRW917411 IBP917407:IBS917411 ILL917407:ILO917411 IVH917407:IVK917411 JFD917407:JFG917411 JOZ917407:JPC917411 JYV917407:JYY917411 KIR917407:KIU917411 KSN917407:KSQ917411 LCJ917407:LCM917411 LMF917407:LMI917411 LWB917407:LWE917411 MFX917407:MGA917411 MPT917407:MPW917411 MZP917407:MZS917411 NJL917407:NJO917411 NTH917407:NTK917411 ODD917407:ODG917411 OMZ917407:ONC917411 OWV917407:OWY917411 PGR917407:PGU917411 PQN917407:PQQ917411 QAJ917407:QAM917411 QKF917407:QKI917411 QUB917407:QUE917411 RDX917407:REA917411 RNT917407:RNW917411 RXP917407:RXS917411 SHL917407:SHO917411 SRH917407:SRK917411 TBD917407:TBG917411 TKZ917407:TLC917411 TUV917407:TUY917411 UER917407:UEU917411 UON917407:UOQ917411 UYJ917407:UYM917411 VIF917407:VII917411 VSB917407:VSE917411 WBX917407:WCA917411 WLT917407:WLW917411 WVP917407:WVS917411 H982943:K982947 JD982943:JG982947 SZ982943:TC982947 ACV982943:ACY982947 AMR982943:AMU982947 AWN982943:AWQ982947 BGJ982943:BGM982947 BQF982943:BQI982947 CAB982943:CAE982947 CJX982943:CKA982947 CTT982943:CTW982947 DDP982943:DDS982947 DNL982943:DNO982947 DXH982943:DXK982947 EHD982943:EHG982947 EQZ982943:ERC982947 FAV982943:FAY982947 FKR982943:FKU982947 FUN982943:FUQ982947 GEJ982943:GEM982947 GOF982943:GOI982947 GYB982943:GYE982947 HHX982943:HIA982947 HRT982943:HRW982947 IBP982943:IBS982947 ILL982943:ILO982947 IVH982943:IVK982947 JFD982943:JFG982947 JOZ982943:JPC982947 JYV982943:JYY982947 KIR982943:KIU982947 KSN982943:KSQ982947 LCJ982943:LCM982947 LMF982943:LMI982947 LWB982943:LWE982947 MFX982943:MGA982947 MPT982943:MPW982947 MZP982943:MZS982947 NJL982943:NJO982947 NTH982943:NTK982947 ODD982943:ODG982947 OMZ982943:ONC982947 OWV982943:OWY982947 PGR982943:PGU982947 PQN982943:PQQ982947 QAJ982943:QAM982947 QKF982943:QKI982947 QUB982943:QUE982947 RDX982943:REA982947 RNT982943:RNW982947 RXP982943:RXS982947 SHL982943:SHO982947 SRH982943:SRK982947 TBD982943:TBG982947 TKZ982943:TLC982947 TUV982943:TUY982947 UER982943:UEU982947 UON982943:UOQ982947 UYJ982943:UYM982947 VIF982943:VII982947 VSB982943:VSE982947 WBX982943:WCA982947 WLT982943:WLW982947 WVP982943:WVS982947 WLT983091:WLW983095 JQ4:JT8 TM4:TP8 ADI4:ADL8 ANE4:ANH8 AXA4:AXD8 BGW4:BGZ8 BQS4:BQV8 CAO4:CAR8 CKK4:CKN8 CUG4:CUJ8 DEC4:DEF8 DNY4:DOB8 DXU4:DXX8 EHQ4:EHT8 ERM4:ERP8 FBI4:FBL8 FLE4:FLH8 FVA4:FVD8 GEW4:GEZ8 GOS4:GOV8 GYO4:GYR8 HIK4:HIN8 HSG4:HSJ8 ICC4:ICF8 ILY4:IMB8 IVU4:IVX8 JFQ4:JFT8 JPM4:JPP8 JZI4:JZL8 KJE4:KJH8 KTA4:KTD8 LCW4:LCZ8 LMS4:LMV8 LWO4:LWR8 MGK4:MGN8 MQG4:MQJ8 NAC4:NAF8 NJY4:NKB8 NTU4:NTX8 ODQ4:ODT8 ONM4:ONP8 OXI4:OXL8 PHE4:PHH8 PRA4:PRD8 QAW4:QAZ8 QKS4:QKV8 QUO4:QUR8 REK4:REN8 ROG4:ROJ8 RYC4:RYF8 SHY4:SIB8 SRU4:SRX8 TBQ4:TBT8 TLM4:TLP8 TVI4:TVL8 UFE4:UFH8 UPA4:UPD8 UYW4:UYZ8 VIS4:VIV8 VSO4:VSR8 WCK4:WCN8 WMG4:WMJ8 WWC4:WWF8 U65439:X65443 JQ65439:JT65443 TM65439:TP65443 ADI65439:ADL65443 ANE65439:ANH65443 AXA65439:AXD65443 BGW65439:BGZ65443 BQS65439:BQV65443 CAO65439:CAR65443 CKK65439:CKN65443 CUG65439:CUJ65443 DEC65439:DEF65443 DNY65439:DOB65443 DXU65439:DXX65443 EHQ65439:EHT65443 ERM65439:ERP65443 FBI65439:FBL65443 FLE65439:FLH65443 FVA65439:FVD65443 GEW65439:GEZ65443 GOS65439:GOV65443 GYO65439:GYR65443 HIK65439:HIN65443 HSG65439:HSJ65443 ICC65439:ICF65443 ILY65439:IMB65443 IVU65439:IVX65443 JFQ65439:JFT65443 JPM65439:JPP65443 JZI65439:JZL65443 KJE65439:KJH65443 KTA65439:KTD65443 LCW65439:LCZ65443 LMS65439:LMV65443 LWO65439:LWR65443 MGK65439:MGN65443 MQG65439:MQJ65443 NAC65439:NAF65443 NJY65439:NKB65443 NTU65439:NTX65443 ODQ65439:ODT65443 ONM65439:ONP65443 OXI65439:OXL65443 PHE65439:PHH65443 PRA65439:PRD65443 QAW65439:QAZ65443 QKS65439:QKV65443 QUO65439:QUR65443 REK65439:REN65443 ROG65439:ROJ65443 RYC65439:RYF65443 SHY65439:SIB65443 SRU65439:SRX65443 TBQ65439:TBT65443 TLM65439:TLP65443 TVI65439:TVL65443 UFE65439:UFH65443 UPA65439:UPD65443 UYW65439:UYZ65443 VIS65439:VIV65443 VSO65439:VSR65443 WCK65439:WCN65443 WMG65439:WMJ65443 WWC65439:WWF65443 U130975:X130979 JQ130975:JT130979 TM130975:TP130979 ADI130975:ADL130979 ANE130975:ANH130979 AXA130975:AXD130979 BGW130975:BGZ130979 BQS130975:BQV130979 CAO130975:CAR130979 CKK130975:CKN130979 CUG130975:CUJ130979 DEC130975:DEF130979 DNY130975:DOB130979 DXU130975:DXX130979 EHQ130975:EHT130979 ERM130975:ERP130979 FBI130975:FBL130979 FLE130975:FLH130979 FVA130975:FVD130979 GEW130975:GEZ130979 GOS130975:GOV130979 GYO130975:GYR130979 HIK130975:HIN130979 HSG130975:HSJ130979 ICC130975:ICF130979 ILY130975:IMB130979 IVU130975:IVX130979 JFQ130975:JFT130979 JPM130975:JPP130979 JZI130975:JZL130979 KJE130975:KJH130979 KTA130975:KTD130979 LCW130975:LCZ130979 LMS130975:LMV130979 LWO130975:LWR130979 MGK130975:MGN130979 MQG130975:MQJ130979 NAC130975:NAF130979 NJY130975:NKB130979 NTU130975:NTX130979 ODQ130975:ODT130979 ONM130975:ONP130979 OXI130975:OXL130979 PHE130975:PHH130979 PRA130975:PRD130979 QAW130975:QAZ130979 QKS130975:QKV130979 QUO130975:QUR130979 REK130975:REN130979 ROG130975:ROJ130979 RYC130975:RYF130979 SHY130975:SIB130979 SRU130975:SRX130979 TBQ130975:TBT130979 TLM130975:TLP130979 TVI130975:TVL130979 UFE130975:UFH130979 UPA130975:UPD130979 UYW130975:UYZ130979 VIS130975:VIV130979 VSO130975:VSR130979 WCK130975:WCN130979 WMG130975:WMJ130979 WWC130975:WWF130979 U196511:X196515 JQ196511:JT196515 TM196511:TP196515 ADI196511:ADL196515 ANE196511:ANH196515 AXA196511:AXD196515 BGW196511:BGZ196515 BQS196511:BQV196515 CAO196511:CAR196515 CKK196511:CKN196515 CUG196511:CUJ196515 DEC196511:DEF196515 DNY196511:DOB196515 DXU196511:DXX196515 EHQ196511:EHT196515 ERM196511:ERP196515 FBI196511:FBL196515 FLE196511:FLH196515 FVA196511:FVD196515 GEW196511:GEZ196515 GOS196511:GOV196515 GYO196511:GYR196515 HIK196511:HIN196515 HSG196511:HSJ196515 ICC196511:ICF196515 ILY196511:IMB196515 IVU196511:IVX196515 JFQ196511:JFT196515 JPM196511:JPP196515 JZI196511:JZL196515 KJE196511:KJH196515 KTA196511:KTD196515 LCW196511:LCZ196515 LMS196511:LMV196515 LWO196511:LWR196515 MGK196511:MGN196515 MQG196511:MQJ196515 NAC196511:NAF196515 NJY196511:NKB196515 NTU196511:NTX196515 ODQ196511:ODT196515 ONM196511:ONP196515 OXI196511:OXL196515 PHE196511:PHH196515 PRA196511:PRD196515 QAW196511:QAZ196515 QKS196511:QKV196515 QUO196511:QUR196515 REK196511:REN196515 ROG196511:ROJ196515 RYC196511:RYF196515 SHY196511:SIB196515 SRU196511:SRX196515 TBQ196511:TBT196515 TLM196511:TLP196515 TVI196511:TVL196515 UFE196511:UFH196515 UPA196511:UPD196515 UYW196511:UYZ196515 VIS196511:VIV196515 VSO196511:VSR196515 WCK196511:WCN196515 WMG196511:WMJ196515 WWC196511:WWF196515 U262047:X262051 JQ262047:JT262051 TM262047:TP262051 ADI262047:ADL262051 ANE262047:ANH262051 AXA262047:AXD262051 BGW262047:BGZ262051 BQS262047:BQV262051 CAO262047:CAR262051 CKK262047:CKN262051 CUG262047:CUJ262051 DEC262047:DEF262051 DNY262047:DOB262051 DXU262047:DXX262051 EHQ262047:EHT262051 ERM262047:ERP262051 FBI262047:FBL262051 FLE262047:FLH262051 FVA262047:FVD262051 GEW262047:GEZ262051 GOS262047:GOV262051 GYO262047:GYR262051 HIK262047:HIN262051 HSG262047:HSJ262051 ICC262047:ICF262051 ILY262047:IMB262051 IVU262047:IVX262051 JFQ262047:JFT262051 JPM262047:JPP262051 JZI262047:JZL262051 KJE262047:KJH262051 KTA262047:KTD262051 LCW262047:LCZ262051 LMS262047:LMV262051 LWO262047:LWR262051 MGK262047:MGN262051 MQG262047:MQJ262051 NAC262047:NAF262051 NJY262047:NKB262051 NTU262047:NTX262051 ODQ262047:ODT262051 ONM262047:ONP262051 OXI262047:OXL262051 PHE262047:PHH262051 PRA262047:PRD262051 QAW262047:QAZ262051 QKS262047:QKV262051 QUO262047:QUR262051 REK262047:REN262051 ROG262047:ROJ262051 RYC262047:RYF262051 SHY262047:SIB262051 SRU262047:SRX262051 TBQ262047:TBT262051 TLM262047:TLP262051 TVI262047:TVL262051 UFE262047:UFH262051 UPA262047:UPD262051 UYW262047:UYZ262051 VIS262047:VIV262051 VSO262047:VSR262051 WCK262047:WCN262051 WMG262047:WMJ262051 WWC262047:WWF262051 U327583:X327587 JQ327583:JT327587 TM327583:TP327587 ADI327583:ADL327587 ANE327583:ANH327587 AXA327583:AXD327587 BGW327583:BGZ327587 BQS327583:BQV327587 CAO327583:CAR327587 CKK327583:CKN327587 CUG327583:CUJ327587 DEC327583:DEF327587 DNY327583:DOB327587 DXU327583:DXX327587 EHQ327583:EHT327587 ERM327583:ERP327587 FBI327583:FBL327587 FLE327583:FLH327587 FVA327583:FVD327587 GEW327583:GEZ327587 GOS327583:GOV327587 GYO327583:GYR327587 HIK327583:HIN327587 HSG327583:HSJ327587 ICC327583:ICF327587 ILY327583:IMB327587 IVU327583:IVX327587 JFQ327583:JFT327587 JPM327583:JPP327587 JZI327583:JZL327587 KJE327583:KJH327587 KTA327583:KTD327587 LCW327583:LCZ327587 LMS327583:LMV327587 LWO327583:LWR327587 MGK327583:MGN327587 MQG327583:MQJ327587 NAC327583:NAF327587 NJY327583:NKB327587 NTU327583:NTX327587 ODQ327583:ODT327587 ONM327583:ONP327587 OXI327583:OXL327587 PHE327583:PHH327587 PRA327583:PRD327587 QAW327583:QAZ327587 QKS327583:QKV327587 QUO327583:QUR327587 REK327583:REN327587 ROG327583:ROJ327587 RYC327583:RYF327587 SHY327583:SIB327587 SRU327583:SRX327587 TBQ327583:TBT327587 TLM327583:TLP327587 TVI327583:TVL327587 UFE327583:UFH327587 UPA327583:UPD327587 UYW327583:UYZ327587 VIS327583:VIV327587 VSO327583:VSR327587 WCK327583:WCN327587 WMG327583:WMJ327587 WWC327583:WWF327587 U393119:X393123 JQ393119:JT393123 TM393119:TP393123 ADI393119:ADL393123 ANE393119:ANH393123 AXA393119:AXD393123 BGW393119:BGZ393123 BQS393119:BQV393123 CAO393119:CAR393123 CKK393119:CKN393123 CUG393119:CUJ393123 DEC393119:DEF393123 DNY393119:DOB393123 DXU393119:DXX393123 EHQ393119:EHT393123 ERM393119:ERP393123 FBI393119:FBL393123 FLE393119:FLH393123 FVA393119:FVD393123 GEW393119:GEZ393123 GOS393119:GOV393123 GYO393119:GYR393123 HIK393119:HIN393123 HSG393119:HSJ393123 ICC393119:ICF393123 ILY393119:IMB393123 IVU393119:IVX393123 JFQ393119:JFT393123 JPM393119:JPP393123 JZI393119:JZL393123 KJE393119:KJH393123 KTA393119:KTD393123 LCW393119:LCZ393123 LMS393119:LMV393123 LWO393119:LWR393123 MGK393119:MGN393123 MQG393119:MQJ393123 NAC393119:NAF393123 NJY393119:NKB393123 NTU393119:NTX393123 ODQ393119:ODT393123 ONM393119:ONP393123 OXI393119:OXL393123 PHE393119:PHH393123 PRA393119:PRD393123 QAW393119:QAZ393123 QKS393119:QKV393123 QUO393119:QUR393123 REK393119:REN393123 ROG393119:ROJ393123 RYC393119:RYF393123 SHY393119:SIB393123 SRU393119:SRX393123 TBQ393119:TBT393123 TLM393119:TLP393123 TVI393119:TVL393123 UFE393119:UFH393123 UPA393119:UPD393123 UYW393119:UYZ393123 VIS393119:VIV393123 VSO393119:VSR393123 WCK393119:WCN393123 WMG393119:WMJ393123 WWC393119:WWF393123 U458655:X458659 JQ458655:JT458659 TM458655:TP458659 ADI458655:ADL458659 ANE458655:ANH458659 AXA458655:AXD458659 BGW458655:BGZ458659 BQS458655:BQV458659 CAO458655:CAR458659 CKK458655:CKN458659 CUG458655:CUJ458659 DEC458655:DEF458659 DNY458655:DOB458659 DXU458655:DXX458659 EHQ458655:EHT458659 ERM458655:ERP458659 FBI458655:FBL458659 FLE458655:FLH458659 FVA458655:FVD458659 GEW458655:GEZ458659 GOS458655:GOV458659 GYO458655:GYR458659 HIK458655:HIN458659 HSG458655:HSJ458659 ICC458655:ICF458659 ILY458655:IMB458659 IVU458655:IVX458659 JFQ458655:JFT458659 JPM458655:JPP458659 JZI458655:JZL458659 KJE458655:KJH458659 KTA458655:KTD458659 LCW458655:LCZ458659 LMS458655:LMV458659 LWO458655:LWR458659 MGK458655:MGN458659 MQG458655:MQJ458659 NAC458655:NAF458659 NJY458655:NKB458659 NTU458655:NTX458659 ODQ458655:ODT458659 ONM458655:ONP458659 OXI458655:OXL458659 PHE458655:PHH458659 PRA458655:PRD458659 QAW458655:QAZ458659 QKS458655:QKV458659 QUO458655:QUR458659 REK458655:REN458659 ROG458655:ROJ458659 RYC458655:RYF458659 SHY458655:SIB458659 SRU458655:SRX458659 TBQ458655:TBT458659 TLM458655:TLP458659 TVI458655:TVL458659 UFE458655:UFH458659 UPA458655:UPD458659 UYW458655:UYZ458659 VIS458655:VIV458659 VSO458655:VSR458659 WCK458655:WCN458659 WMG458655:WMJ458659 WWC458655:WWF458659 U524191:X524195 JQ524191:JT524195 TM524191:TP524195 ADI524191:ADL524195 ANE524191:ANH524195 AXA524191:AXD524195 BGW524191:BGZ524195 BQS524191:BQV524195 CAO524191:CAR524195 CKK524191:CKN524195 CUG524191:CUJ524195 DEC524191:DEF524195 DNY524191:DOB524195 DXU524191:DXX524195 EHQ524191:EHT524195 ERM524191:ERP524195 FBI524191:FBL524195 FLE524191:FLH524195 FVA524191:FVD524195 GEW524191:GEZ524195 GOS524191:GOV524195 GYO524191:GYR524195 HIK524191:HIN524195 HSG524191:HSJ524195 ICC524191:ICF524195 ILY524191:IMB524195 IVU524191:IVX524195 JFQ524191:JFT524195 JPM524191:JPP524195 JZI524191:JZL524195 KJE524191:KJH524195 KTA524191:KTD524195 LCW524191:LCZ524195 LMS524191:LMV524195 LWO524191:LWR524195 MGK524191:MGN524195 MQG524191:MQJ524195 NAC524191:NAF524195 NJY524191:NKB524195 NTU524191:NTX524195 ODQ524191:ODT524195 ONM524191:ONP524195 OXI524191:OXL524195 PHE524191:PHH524195 PRA524191:PRD524195 QAW524191:QAZ524195 QKS524191:QKV524195 QUO524191:QUR524195 REK524191:REN524195 ROG524191:ROJ524195 RYC524191:RYF524195 SHY524191:SIB524195 SRU524191:SRX524195 TBQ524191:TBT524195 TLM524191:TLP524195 TVI524191:TVL524195 UFE524191:UFH524195 UPA524191:UPD524195 UYW524191:UYZ524195 VIS524191:VIV524195 VSO524191:VSR524195 WCK524191:WCN524195 WMG524191:WMJ524195 WWC524191:WWF524195 U589727:X589731 JQ589727:JT589731 TM589727:TP589731 ADI589727:ADL589731 ANE589727:ANH589731 AXA589727:AXD589731 BGW589727:BGZ589731 BQS589727:BQV589731 CAO589727:CAR589731 CKK589727:CKN589731 CUG589727:CUJ589731 DEC589727:DEF589731 DNY589727:DOB589731 DXU589727:DXX589731 EHQ589727:EHT589731 ERM589727:ERP589731 FBI589727:FBL589731 FLE589727:FLH589731 FVA589727:FVD589731 GEW589727:GEZ589731 GOS589727:GOV589731 GYO589727:GYR589731 HIK589727:HIN589731 HSG589727:HSJ589731 ICC589727:ICF589731 ILY589727:IMB589731 IVU589727:IVX589731 JFQ589727:JFT589731 JPM589727:JPP589731 JZI589727:JZL589731 KJE589727:KJH589731 KTA589727:KTD589731 LCW589727:LCZ589731 LMS589727:LMV589731 LWO589727:LWR589731 MGK589727:MGN589731 MQG589727:MQJ589731 NAC589727:NAF589731 NJY589727:NKB589731 NTU589727:NTX589731 ODQ589727:ODT589731 ONM589727:ONP589731 OXI589727:OXL589731 PHE589727:PHH589731 PRA589727:PRD589731 QAW589727:QAZ589731 QKS589727:QKV589731 QUO589727:QUR589731 REK589727:REN589731 ROG589727:ROJ589731 RYC589727:RYF589731 SHY589727:SIB589731 SRU589727:SRX589731 TBQ589727:TBT589731 TLM589727:TLP589731 TVI589727:TVL589731 UFE589727:UFH589731 UPA589727:UPD589731 UYW589727:UYZ589731 VIS589727:VIV589731 VSO589727:VSR589731 WCK589727:WCN589731 WMG589727:WMJ589731 WWC589727:WWF589731 U655263:X655267 JQ655263:JT655267 TM655263:TP655267 ADI655263:ADL655267 ANE655263:ANH655267 AXA655263:AXD655267 BGW655263:BGZ655267 BQS655263:BQV655267 CAO655263:CAR655267 CKK655263:CKN655267 CUG655263:CUJ655267 DEC655263:DEF655267 DNY655263:DOB655267 DXU655263:DXX655267 EHQ655263:EHT655267 ERM655263:ERP655267 FBI655263:FBL655267 FLE655263:FLH655267 FVA655263:FVD655267 GEW655263:GEZ655267 GOS655263:GOV655267 GYO655263:GYR655267 HIK655263:HIN655267 HSG655263:HSJ655267 ICC655263:ICF655267 ILY655263:IMB655267 IVU655263:IVX655267 JFQ655263:JFT655267 JPM655263:JPP655267 JZI655263:JZL655267 KJE655263:KJH655267 KTA655263:KTD655267 LCW655263:LCZ655267 LMS655263:LMV655267 LWO655263:LWR655267 MGK655263:MGN655267 MQG655263:MQJ655267 NAC655263:NAF655267 NJY655263:NKB655267 NTU655263:NTX655267 ODQ655263:ODT655267 ONM655263:ONP655267 OXI655263:OXL655267 PHE655263:PHH655267 PRA655263:PRD655267 QAW655263:QAZ655267 QKS655263:QKV655267 QUO655263:QUR655267 REK655263:REN655267 ROG655263:ROJ655267 RYC655263:RYF655267 SHY655263:SIB655267 SRU655263:SRX655267 TBQ655263:TBT655267 TLM655263:TLP655267 TVI655263:TVL655267 UFE655263:UFH655267 UPA655263:UPD655267 UYW655263:UYZ655267 VIS655263:VIV655267 VSO655263:VSR655267 WCK655263:WCN655267 WMG655263:WMJ655267 WWC655263:WWF655267 U720799:X720803 JQ720799:JT720803 TM720799:TP720803 ADI720799:ADL720803 ANE720799:ANH720803 AXA720799:AXD720803 BGW720799:BGZ720803 BQS720799:BQV720803 CAO720799:CAR720803 CKK720799:CKN720803 CUG720799:CUJ720803 DEC720799:DEF720803 DNY720799:DOB720803 DXU720799:DXX720803 EHQ720799:EHT720803 ERM720799:ERP720803 FBI720799:FBL720803 FLE720799:FLH720803 FVA720799:FVD720803 GEW720799:GEZ720803 GOS720799:GOV720803 GYO720799:GYR720803 HIK720799:HIN720803 HSG720799:HSJ720803 ICC720799:ICF720803 ILY720799:IMB720803 IVU720799:IVX720803 JFQ720799:JFT720803 JPM720799:JPP720803 JZI720799:JZL720803 KJE720799:KJH720803 KTA720799:KTD720803 LCW720799:LCZ720803 LMS720799:LMV720803 LWO720799:LWR720803 MGK720799:MGN720803 MQG720799:MQJ720803 NAC720799:NAF720803 NJY720799:NKB720803 NTU720799:NTX720803 ODQ720799:ODT720803 ONM720799:ONP720803 OXI720799:OXL720803 PHE720799:PHH720803 PRA720799:PRD720803 QAW720799:QAZ720803 QKS720799:QKV720803 QUO720799:QUR720803 REK720799:REN720803 ROG720799:ROJ720803 RYC720799:RYF720803 SHY720799:SIB720803 SRU720799:SRX720803 TBQ720799:TBT720803 TLM720799:TLP720803 TVI720799:TVL720803 UFE720799:UFH720803 UPA720799:UPD720803 UYW720799:UYZ720803 VIS720799:VIV720803 VSO720799:VSR720803 WCK720799:WCN720803 WMG720799:WMJ720803 WWC720799:WWF720803 U786335:X786339 JQ786335:JT786339 TM786335:TP786339 ADI786335:ADL786339 ANE786335:ANH786339 AXA786335:AXD786339 BGW786335:BGZ786339 BQS786335:BQV786339 CAO786335:CAR786339 CKK786335:CKN786339 CUG786335:CUJ786339 DEC786335:DEF786339 DNY786335:DOB786339 DXU786335:DXX786339 EHQ786335:EHT786339 ERM786335:ERP786339 FBI786335:FBL786339 FLE786335:FLH786339 FVA786335:FVD786339 GEW786335:GEZ786339 GOS786335:GOV786339 GYO786335:GYR786339 HIK786335:HIN786339 HSG786335:HSJ786339 ICC786335:ICF786339 ILY786335:IMB786339 IVU786335:IVX786339 JFQ786335:JFT786339 JPM786335:JPP786339 JZI786335:JZL786339 KJE786335:KJH786339 KTA786335:KTD786339 LCW786335:LCZ786339 LMS786335:LMV786339 LWO786335:LWR786339 MGK786335:MGN786339 MQG786335:MQJ786339 NAC786335:NAF786339 NJY786335:NKB786339 NTU786335:NTX786339 ODQ786335:ODT786339 ONM786335:ONP786339 OXI786335:OXL786339 PHE786335:PHH786339 PRA786335:PRD786339 QAW786335:QAZ786339 QKS786335:QKV786339 QUO786335:QUR786339 REK786335:REN786339 ROG786335:ROJ786339 RYC786335:RYF786339 SHY786335:SIB786339 SRU786335:SRX786339 TBQ786335:TBT786339 TLM786335:TLP786339 TVI786335:TVL786339 UFE786335:UFH786339 UPA786335:UPD786339 UYW786335:UYZ786339 VIS786335:VIV786339 VSO786335:VSR786339 WCK786335:WCN786339 WMG786335:WMJ786339 WWC786335:WWF786339 U851871:X851875 JQ851871:JT851875 TM851871:TP851875 ADI851871:ADL851875 ANE851871:ANH851875 AXA851871:AXD851875 BGW851871:BGZ851875 BQS851871:BQV851875 CAO851871:CAR851875 CKK851871:CKN851875 CUG851871:CUJ851875 DEC851871:DEF851875 DNY851871:DOB851875 DXU851871:DXX851875 EHQ851871:EHT851875 ERM851871:ERP851875 FBI851871:FBL851875 FLE851871:FLH851875 FVA851871:FVD851875 GEW851871:GEZ851875 GOS851871:GOV851875 GYO851871:GYR851875 HIK851871:HIN851875 HSG851871:HSJ851875 ICC851871:ICF851875 ILY851871:IMB851875 IVU851871:IVX851875 JFQ851871:JFT851875 JPM851871:JPP851875 JZI851871:JZL851875 KJE851871:KJH851875 KTA851871:KTD851875 LCW851871:LCZ851875 LMS851871:LMV851875 LWO851871:LWR851875 MGK851871:MGN851875 MQG851871:MQJ851875 NAC851871:NAF851875 NJY851871:NKB851875 NTU851871:NTX851875 ODQ851871:ODT851875 ONM851871:ONP851875 OXI851871:OXL851875 PHE851871:PHH851875 PRA851871:PRD851875 QAW851871:QAZ851875 QKS851871:QKV851875 QUO851871:QUR851875 REK851871:REN851875 ROG851871:ROJ851875 RYC851871:RYF851875 SHY851871:SIB851875 SRU851871:SRX851875 TBQ851871:TBT851875 TLM851871:TLP851875 TVI851871:TVL851875 UFE851871:UFH851875 UPA851871:UPD851875 UYW851871:UYZ851875 VIS851871:VIV851875 VSO851871:VSR851875 WCK851871:WCN851875 WMG851871:WMJ851875 WWC851871:WWF851875 U917407:X917411 JQ917407:JT917411 TM917407:TP917411 ADI917407:ADL917411 ANE917407:ANH917411 AXA917407:AXD917411 BGW917407:BGZ917411 BQS917407:BQV917411 CAO917407:CAR917411 CKK917407:CKN917411 CUG917407:CUJ917411 DEC917407:DEF917411 DNY917407:DOB917411 DXU917407:DXX917411 EHQ917407:EHT917411 ERM917407:ERP917411 FBI917407:FBL917411 FLE917407:FLH917411 FVA917407:FVD917411 GEW917407:GEZ917411 GOS917407:GOV917411 GYO917407:GYR917411 HIK917407:HIN917411 HSG917407:HSJ917411 ICC917407:ICF917411 ILY917407:IMB917411 IVU917407:IVX917411 JFQ917407:JFT917411 JPM917407:JPP917411 JZI917407:JZL917411 KJE917407:KJH917411 KTA917407:KTD917411 LCW917407:LCZ917411 LMS917407:LMV917411 LWO917407:LWR917411 MGK917407:MGN917411 MQG917407:MQJ917411 NAC917407:NAF917411 NJY917407:NKB917411 NTU917407:NTX917411 ODQ917407:ODT917411 ONM917407:ONP917411 OXI917407:OXL917411 PHE917407:PHH917411 PRA917407:PRD917411 QAW917407:QAZ917411 QKS917407:QKV917411 QUO917407:QUR917411 REK917407:REN917411 ROG917407:ROJ917411 RYC917407:RYF917411 SHY917407:SIB917411 SRU917407:SRX917411 TBQ917407:TBT917411 TLM917407:TLP917411 TVI917407:TVL917411 UFE917407:UFH917411 UPA917407:UPD917411 UYW917407:UYZ917411 VIS917407:VIV917411 VSO917407:VSR917411 WCK917407:WCN917411 WMG917407:WMJ917411 WWC917407:WWF917411 U982943:X982947 JQ982943:JT982947 TM982943:TP982947 ADI982943:ADL982947 ANE982943:ANH982947 AXA982943:AXD982947 BGW982943:BGZ982947 BQS982943:BQV982947 CAO982943:CAR982947 CKK982943:CKN982947 CUG982943:CUJ982947 DEC982943:DEF982947 DNY982943:DOB982947 DXU982943:DXX982947 EHQ982943:EHT982947 ERM982943:ERP982947 FBI982943:FBL982947 FLE982943:FLH982947 FVA982943:FVD982947 GEW982943:GEZ982947 GOS982943:GOV982947 GYO982943:GYR982947 HIK982943:HIN982947 HSG982943:HSJ982947 ICC982943:ICF982947 ILY982943:IMB982947 IVU982943:IVX982947 JFQ982943:JFT982947 JPM982943:JPP982947 JZI982943:JZL982947 KJE982943:KJH982947 KTA982943:KTD982947 LCW982943:LCZ982947 LMS982943:LMV982947 LWO982943:LWR982947 MGK982943:MGN982947 MQG982943:MQJ982947 NAC982943:NAF982947 NJY982943:NKB982947 NTU982943:NTX982947 ODQ982943:ODT982947 ONM982943:ONP982947 OXI982943:OXL982947 PHE982943:PHH982947 PRA982943:PRD982947 QAW982943:QAZ982947 QKS982943:QKV982947 QUO982943:QUR982947 REK982943:REN982947 ROG982943:ROJ982947 RYC982943:RYF982947 SHY982943:SIB982947 SRU982943:SRX982947 TBQ982943:TBT982947 TLM982943:TLP982947 TVI982943:TVL982947 UFE982943:UFH982947 UPA982943:UPD982947 UYW982943:UYZ982947 VIS982943:VIV982947 VSO982943:VSR982947 WCK982943:WCN982947 WMG982943:WMJ982947 WWC982943:WWF982947 WBX983091:WCA983095 JD25:JG29 SZ25:TC29 ACV25:ACY29 AMR25:AMU29 AWN25:AWQ29 BGJ25:BGM29 BQF25:BQI29 CAB25:CAE29 CJX25:CKA29 CTT25:CTW29 DDP25:DDS29 DNL25:DNO29 DXH25:DXK29 EHD25:EHG29 EQZ25:ERC29 FAV25:FAY29 FKR25:FKU29 FUN25:FUQ29 GEJ25:GEM29 GOF25:GOI29 GYB25:GYE29 HHX25:HIA29 HRT25:HRW29 IBP25:IBS29 ILL25:ILO29 IVH25:IVK29 JFD25:JFG29 JOZ25:JPC29 JYV25:JYY29 KIR25:KIU29 KSN25:KSQ29 LCJ25:LCM29 LMF25:LMI29 LWB25:LWE29 MFX25:MGA29 MPT25:MPW29 MZP25:MZS29 NJL25:NJO29 NTH25:NTK29 ODD25:ODG29 OMZ25:ONC29 OWV25:OWY29 PGR25:PGU29 PQN25:PQQ29 QAJ25:QAM29 QKF25:QKI29 QUB25:QUE29 RDX25:REA29 RNT25:RNW29 RXP25:RXS29 SHL25:SHO29 SRH25:SRK29 TBD25:TBG29 TKZ25:TLC29 TUV25:TUY29 UER25:UEU29 UON25:UOQ29 UYJ25:UYM29 VIF25:VII29 VSB25:VSE29 WBX25:WCA29 WLT25:WLW29 WVP25:WVS29 H65460:K65464 JD65460:JG65464 SZ65460:TC65464 ACV65460:ACY65464 AMR65460:AMU65464 AWN65460:AWQ65464 BGJ65460:BGM65464 BQF65460:BQI65464 CAB65460:CAE65464 CJX65460:CKA65464 CTT65460:CTW65464 DDP65460:DDS65464 DNL65460:DNO65464 DXH65460:DXK65464 EHD65460:EHG65464 EQZ65460:ERC65464 FAV65460:FAY65464 FKR65460:FKU65464 FUN65460:FUQ65464 GEJ65460:GEM65464 GOF65460:GOI65464 GYB65460:GYE65464 HHX65460:HIA65464 HRT65460:HRW65464 IBP65460:IBS65464 ILL65460:ILO65464 IVH65460:IVK65464 JFD65460:JFG65464 JOZ65460:JPC65464 JYV65460:JYY65464 KIR65460:KIU65464 KSN65460:KSQ65464 LCJ65460:LCM65464 LMF65460:LMI65464 LWB65460:LWE65464 MFX65460:MGA65464 MPT65460:MPW65464 MZP65460:MZS65464 NJL65460:NJO65464 NTH65460:NTK65464 ODD65460:ODG65464 OMZ65460:ONC65464 OWV65460:OWY65464 PGR65460:PGU65464 PQN65460:PQQ65464 QAJ65460:QAM65464 QKF65460:QKI65464 QUB65460:QUE65464 RDX65460:REA65464 RNT65460:RNW65464 RXP65460:RXS65464 SHL65460:SHO65464 SRH65460:SRK65464 TBD65460:TBG65464 TKZ65460:TLC65464 TUV65460:TUY65464 UER65460:UEU65464 UON65460:UOQ65464 UYJ65460:UYM65464 VIF65460:VII65464 VSB65460:VSE65464 WBX65460:WCA65464 WLT65460:WLW65464 WVP65460:WVS65464 H130996:K131000 JD130996:JG131000 SZ130996:TC131000 ACV130996:ACY131000 AMR130996:AMU131000 AWN130996:AWQ131000 BGJ130996:BGM131000 BQF130996:BQI131000 CAB130996:CAE131000 CJX130996:CKA131000 CTT130996:CTW131000 DDP130996:DDS131000 DNL130996:DNO131000 DXH130996:DXK131000 EHD130996:EHG131000 EQZ130996:ERC131000 FAV130996:FAY131000 FKR130996:FKU131000 FUN130996:FUQ131000 GEJ130996:GEM131000 GOF130996:GOI131000 GYB130996:GYE131000 HHX130996:HIA131000 HRT130996:HRW131000 IBP130996:IBS131000 ILL130996:ILO131000 IVH130996:IVK131000 JFD130996:JFG131000 JOZ130996:JPC131000 JYV130996:JYY131000 KIR130996:KIU131000 KSN130996:KSQ131000 LCJ130996:LCM131000 LMF130996:LMI131000 LWB130996:LWE131000 MFX130996:MGA131000 MPT130996:MPW131000 MZP130996:MZS131000 NJL130996:NJO131000 NTH130996:NTK131000 ODD130996:ODG131000 OMZ130996:ONC131000 OWV130996:OWY131000 PGR130996:PGU131000 PQN130996:PQQ131000 QAJ130996:QAM131000 QKF130996:QKI131000 QUB130996:QUE131000 RDX130996:REA131000 RNT130996:RNW131000 RXP130996:RXS131000 SHL130996:SHO131000 SRH130996:SRK131000 TBD130996:TBG131000 TKZ130996:TLC131000 TUV130996:TUY131000 UER130996:UEU131000 UON130996:UOQ131000 UYJ130996:UYM131000 VIF130996:VII131000 VSB130996:VSE131000 WBX130996:WCA131000 WLT130996:WLW131000 WVP130996:WVS131000 H196532:K196536 JD196532:JG196536 SZ196532:TC196536 ACV196532:ACY196536 AMR196532:AMU196536 AWN196532:AWQ196536 BGJ196532:BGM196536 BQF196532:BQI196536 CAB196532:CAE196536 CJX196532:CKA196536 CTT196532:CTW196536 DDP196532:DDS196536 DNL196532:DNO196536 DXH196532:DXK196536 EHD196532:EHG196536 EQZ196532:ERC196536 FAV196532:FAY196536 FKR196532:FKU196536 FUN196532:FUQ196536 GEJ196532:GEM196536 GOF196532:GOI196536 GYB196532:GYE196536 HHX196532:HIA196536 HRT196532:HRW196536 IBP196532:IBS196536 ILL196532:ILO196536 IVH196532:IVK196536 JFD196532:JFG196536 JOZ196532:JPC196536 JYV196532:JYY196536 KIR196532:KIU196536 KSN196532:KSQ196536 LCJ196532:LCM196536 LMF196532:LMI196536 LWB196532:LWE196536 MFX196532:MGA196536 MPT196532:MPW196536 MZP196532:MZS196536 NJL196532:NJO196536 NTH196532:NTK196536 ODD196532:ODG196536 OMZ196532:ONC196536 OWV196532:OWY196536 PGR196532:PGU196536 PQN196532:PQQ196536 QAJ196532:QAM196536 QKF196532:QKI196536 QUB196532:QUE196536 RDX196532:REA196536 RNT196532:RNW196536 RXP196532:RXS196536 SHL196532:SHO196536 SRH196532:SRK196536 TBD196532:TBG196536 TKZ196532:TLC196536 TUV196532:TUY196536 UER196532:UEU196536 UON196532:UOQ196536 UYJ196532:UYM196536 VIF196532:VII196536 VSB196532:VSE196536 WBX196532:WCA196536 WLT196532:WLW196536 WVP196532:WVS196536 H262068:K262072 JD262068:JG262072 SZ262068:TC262072 ACV262068:ACY262072 AMR262068:AMU262072 AWN262068:AWQ262072 BGJ262068:BGM262072 BQF262068:BQI262072 CAB262068:CAE262072 CJX262068:CKA262072 CTT262068:CTW262072 DDP262068:DDS262072 DNL262068:DNO262072 DXH262068:DXK262072 EHD262068:EHG262072 EQZ262068:ERC262072 FAV262068:FAY262072 FKR262068:FKU262072 FUN262068:FUQ262072 GEJ262068:GEM262072 GOF262068:GOI262072 GYB262068:GYE262072 HHX262068:HIA262072 HRT262068:HRW262072 IBP262068:IBS262072 ILL262068:ILO262072 IVH262068:IVK262072 JFD262068:JFG262072 JOZ262068:JPC262072 JYV262068:JYY262072 KIR262068:KIU262072 KSN262068:KSQ262072 LCJ262068:LCM262072 LMF262068:LMI262072 LWB262068:LWE262072 MFX262068:MGA262072 MPT262068:MPW262072 MZP262068:MZS262072 NJL262068:NJO262072 NTH262068:NTK262072 ODD262068:ODG262072 OMZ262068:ONC262072 OWV262068:OWY262072 PGR262068:PGU262072 PQN262068:PQQ262072 QAJ262068:QAM262072 QKF262068:QKI262072 QUB262068:QUE262072 RDX262068:REA262072 RNT262068:RNW262072 RXP262068:RXS262072 SHL262068:SHO262072 SRH262068:SRK262072 TBD262068:TBG262072 TKZ262068:TLC262072 TUV262068:TUY262072 UER262068:UEU262072 UON262068:UOQ262072 UYJ262068:UYM262072 VIF262068:VII262072 VSB262068:VSE262072 WBX262068:WCA262072 WLT262068:WLW262072 WVP262068:WVS262072 H327604:K327608 JD327604:JG327608 SZ327604:TC327608 ACV327604:ACY327608 AMR327604:AMU327608 AWN327604:AWQ327608 BGJ327604:BGM327608 BQF327604:BQI327608 CAB327604:CAE327608 CJX327604:CKA327608 CTT327604:CTW327608 DDP327604:DDS327608 DNL327604:DNO327608 DXH327604:DXK327608 EHD327604:EHG327608 EQZ327604:ERC327608 FAV327604:FAY327608 FKR327604:FKU327608 FUN327604:FUQ327608 GEJ327604:GEM327608 GOF327604:GOI327608 GYB327604:GYE327608 HHX327604:HIA327608 HRT327604:HRW327608 IBP327604:IBS327608 ILL327604:ILO327608 IVH327604:IVK327608 JFD327604:JFG327608 JOZ327604:JPC327608 JYV327604:JYY327608 KIR327604:KIU327608 KSN327604:KSQ327608 LCJ327604:LCM327608 LMF327604:LMI327608 LWB327604:LWE327608 MFX327604:MGA327608 MPT327604:MPW327608 MZP327604:MZS327608 NJL327604:NJO327608 NTH327604:NTK327608 ODD327604:ODG327608 OMZ327604:ONC327608 OWV327604:OWY327608 PGR327604:PGU327608 PQN327604:PQQ327608 QAJ327604:QAM327608 QKF327604:QKI327608 QUB327604:QUE327608 RDX327604:REA327608 RNT327604:RNW327608 RXP327604:RXS327608 SHL327604:SHO327608 SRH327604:SRK327608 TBD327604:TBG327608 TKZ327604:TLC327608 TUV327604:TUY327608 UER327604:UEU327608 UON327604:UOQ327608 UYJ327604:UYM327608 VIF327604:VII327608 VSB327604:VSE327608 WBX327604:WCA327608 WLT327604:WLW327608 WVP327604:WVS327608 H393140:K393144 JD393140:JG393144 SZ393140:TC393144 ACV393140:ACY393144 AMR393140:AMU393144 AWN393140:AWQ393144 BGJ393140:BGM393144 BQF393140:BQI393144 CAB393140:CAE393144 CJX393140:CKA393144 CTT393140:CTW393144 DDP393140:DDS393144 DNL393140:DNO393144 DXH393140:DXK393144 EHD393140:EHG393144 EQZ393140:ERC393144 FAV393140:FAY393144 FKR393140:FKU393144 FUN393140:FUQ393144 GEJ393140:GEM393144 GOF393140:GOI393144 GYB393140:GYE393144 HHX393140:HIA393144 HRT393140:HRW393144 IBP393140:IBS393144 ILL393140:ILO393144 IVH393140:IVK393144 JFD393140:JFG393144 JOZ393140:JPC393144 JYV393140:JYY393144 KIR393140:KIU393144 KSN393140:KSQ393144 LCJ393140:LCM393144 LMF393140:LMI393144 LWB393140:LWE393144 MFX393140:MGA393144 MPT393140:MPW393144 MZP393140:MZS393144 NJL393140:NJO393144 NTH393140:NTK393144 ODD393140:ODG393144 OMZ393140:ONC393144 OWV393140:OWY393144 PGR393140:PGU393144 PQN393140:PQQ393144 QAJ393140:QAM393144 QKF393140:QKI393144 QUB393140:QUE393144 RDX393140:REA393144 RNT393140:RNW393144 RXP393140:RXS393144 SHL393140:SHO393144 SRH393140:SRK393144 TBD393140:TBG393144 TKZ393140:TLC393144 TUV393140:TUY393144 UER393140:UEU393144 UON393140:UOQ393144 UYJ393140:UYM393144 VIF393140:VII393144 VSB393140:VSE393144 WBX393140:WCA393144 WLT393140:WLW393144 WVP393140:WVS393144 H458676:K458680 JD458676:JG458680 SZ458676:TC458680 ACV458676:ACY458680 AMR458676:AMU458680 AWN458676:AWQ458680 BGJ458676:BGM458680 BQF458676:BQI458680 CAB458676:CAE458680 CJX458676:CKA458680 CTT458676:CTW458680 DDP458676:DDS458680 DNL458676:DNO458680 DXH458676:DXK458680 EHD458676:EHG458680 EQZ458676:ERC458680 FAV458676:FAY458680 FKR458676:FKU458680 FUN458676:FUQ458680 GEJ458676:GEM458680 GOF458676:GOI458680 GYB458676:GYE458680 HHX458676:HIA458680 HRT458676:HRW458680 IBP458676:IBS458680 ILL458676:ILO458680 IVH458676:IVK458680 JFD458676:JFG458680 JOZ458676:JPC458680 JYV458676:JYY458680 KIR458676:KIU458680 KSN458676:KSQ458680 LCJ458676:LCM458680 LMF458676:LMI458680 LWB458676:LWE458680 MFX458676:MGA458680 MPT458676:MPW458680 MZP458676:MZS458680 NJL458676:NJO458680 NTH458676:NTK458680 ODD458676:ODG458680 OMZ458676:ONC458680 OWV458676:OWY458680 PGR458676:PGU458680 PQN458676:PQQ458680 QAJ458676:QAM458680 QKF458676:QKI458680 QUB458676:QUE458680 RDX458676:REA458680 RNT458676:RNW458680 RXP458676:RXS458680 SHL458676:SHO458680 SRH458676:SRK458680 TBD458676:TBG458680 TKZ458676:TLC458680 TUV458676:TUY458680 UER458676:UEU458680 UON458676:UOQ458680 UYJ458676:UYM458680 VIF458676:VII458680 VSB458676:VSE458680 WBX458676:WCA458680 WLT458676:WLW458680 WVP458676:WVS458680 H524212:K524216 JD524212:JG524216 SZ524212:TC524216 ACV524212:ACY524216 AMR524212:AMU524216 AWN524212:AWQ524216 BGJ524212:BGM524216 BQF524212:BQI524216 CAB524212:CAE524216 CJX524212:CKA524216 CTT524212:CTW524216 DDP524212:DDS524216 DNL524212:DNO524216 DXH524212:DXK524216 EHD524212:EHG524216 EQZ524212:ERC524216 FAV524212:FAY524216 FKR524212:FKU524216 FUN524212:FUQ524216 GEJ524212:GEM524216 GOF524212:GOI524216 GYB524212:GYE524216 HHX524212:HIA524216 HRT524212:HRW524216 IBP524212:IBS524216 ILL524212:ILO524216 IVH524212:IVK524216 JFD524212:JFG524216 JOZ524212:JPC524216 JYV524212:JYY524216 KIR524212:KIU524216 KSN524212:KSQ524216 LCJ524212:LCM524216 LMF524212:LMI524216 LWB524212:LWE524216 MFX524212:MGA524216 MPT524212:MPW524216 MZP524212:MZS524216 NJL524212:NJO524216 NTH524212:NTK524216 ODD524212:ODG524216 OMZ524212:ONC524216 OWV524212:OWY524216 PGR524212:PGU524216 PQN524212:PQQ524216 QAJ524212:QAM524216 QKF524212:QKI524216 QUB524212:QUE524216 RDX524212:REA524216 RNT524212:RNW524216 RXP524212:RXS524216 SHL524212:SHO524216 SRH524212:SRK524216 TBD524212:TBG524216 TKZ524212:TLC524216 TUV524212:TUY524216 UER524212:UEU524216 UON524212:UOQ524216 UYJ524212:UYM524216 VIF524212:VII524216 VSB524212:VSE524216 WBX524212:WCA524216 WLT524212:WLW524216 WVP524212:WVS524216 H589748:K589752 JD589748:JG589752 SZ589748:TC589752 ACV589748:ACY589752 AMR589748:AMU589752 AWN589748:AWQ589752 BGJ589748:BGM589752 BQF589748:BQI589752 CAB589748:CAE589752 CJX589748:CKA589752 CTT589748:CTW589752 DDP589748:DDS589752 DNL589748:DNO589752 DXH589748:DXK589752 EHD589748:EHG589752 EQZ589748:ERC589752 FAV589748:FAY589752 FKR589748:FKU589752 FUN589748:FUQ589752 GEJ589748:GEM589752 GOF589748:GOI589752 GYB589748:GYE589752 HHX589748:HIA589752 HRT589748:HRW589752 IBP589748:IBS589752 ILL589748:ILO589752 IVH589748:IVK589752 JFD589748:JFG589752 JOZ589748:JPC589752 JYV589748:JYY589752 KIR589748:KIU589752 KSN589748:KSQ589752 LCJ589748:LCM589752 LMF589748:LMI589752 LWB589748:LWE589752 MFX589748:MGA589752 MPT589748:MPW589752 MZP589748:MZS589752 NJL589748:NJO589752 NTH589748:NTK589752 ODD589748:ODG589752 OMZ589748:ONC589752 OWV589748:OWY589752 PGR589748:PGU589752 PQN589748:PQQ589752 QAJ589748:QAM589752 QKF589748:QKI589752 QUB589748:QUE589752 RDX589748:REA589752 RNT589748:RNW589752 RXP589748:RXS589752 SHL589748:SHO589752 SRH589748:SRK589752 TBD589748:TBG589752 TKZ589748:TLC589752 TUV589748:TUY589752 UER589748:UEU589752 UON589748:UOQ589752 UYJ589748:UYM589752 VIF589748:VII589752 VSB589748:VSE589752 WBX589748:WCA589752 WLT589748:WLW589752 WVP589748:WVS589752 H655284:K655288 JD655284:JG655288 SZ655284:TC655288 ACV655284:ACY655288 AMR655284:AMU655288 AWN655284:AWQ655288 BGJ655284:BGM655288 BQF655284:BQI655288 CAB655284:CAE655288 CJX655284:CKA655288 CTT655284:CTW655288 DDP655284:DDS655288 DNL655284:DNO655288 DXH655284:DXK655288 EHD655284:EHG655288 EQZ655284:ERC655288 FAV655284:FAY655288 FKR655284:FKU655288 FUN655284:FUQ655288 GEJ655284:GEM655288 GOF655284:GOI655288 GYB655284:GYE655288 HHX655284:HIA655288 HRT655284:HRW655288 IBP655284:IBS655288 ILL655284:ILO655288 IVH655284:IVK655288 JFD655284:JFG655288 JOZ655284:JPC655288 JYV655284:JYY655288 KIR655284:KIU655288 KSN655284:KSQ655288 LCJ655284:LCM655288 LMF655284:LMI655288 LWB655284:LWE655288 MFX655284:MGA655288 MPT655284:MPW655288 MZP655284:MZS655288 NJL655284:NJO655288 NTH655284:NTK655288 ODD655284:ODG655288 OMZ655284:ONC655288 OWV655284:OWY655288 PGR655284:PGU655288 PQN655284:PQQ655288 QAJ655284:QAM655288 QKF655284:QKI655288 QUB655284:QUE655288 RDX655284:REA655288 RNT655284:RNW655288 RXP655284:RXS655288 SHL655284:SHO655288 SRH655284:SRK655288 TBD655284:TBG655288 TKZ655284:TLC655288 TUV655284:TUY655288 UER655284:UEU655288 UON655284:UOQ655288 UYJ655284:UYM655288 VIF655284:VII655288 VSB655284:VSE655288 WBX655284:WCA655288 WLT655284:WLW655288 WVP655284:WVS655288 H720820:K720824 JD720820:JG720824 SZ720820:TC720824 ACV720820:ACY720824 AMR720820:AMU720824 AWN720820:AWQ720824 BGJ720820:BGM720824 BQF720820:BQI720824 CAB720820:CAE720824 CJX720820:CKA720824 CTT720820:CTW720824 DDP720820:DDS720824 DNL720820:DNO720824 DXH720820:DXK720824 EHD720820:EHG720824 EQZ720820:ERC720824 FAV720820:FAY720824 FKR720820:FKU720824 FUN720820:FUQ720824 GEJ720820:GEM720824 GOF720820:GOI720824 GYB720820:GYE720824 HHX720820:HIA720824 HRT720820:HRW720824 IBP720820:IBS720824 ILL720820:ILO720824 IVH720820:IVK720824 JFD720820:JFG720824 JOZ720820:JPC720824 JYV720820:JYY720824 KIR720820:KIU720824 KSN720820:KSQ720824 LCJ720820:LCM720824 LMF720820:LMI720824 LWB720820:LWE720824 MFX720820:MGA720824 MPT720820:MPW720824 MZP720820:MZS720824 NJL720820:NJO720824 NTH720820:NTK720824 ODD720820:ODG720824 OMZ720820:ONC720824 OWV720820:OWY720824 PGR720820:PGU720824 PQN720820:PQQ720824 QAJ720820:QAM720824 QKF720820:QKI720824 QUB720820:QUE720824 RDX720820:REA720824 RNT720820:RNW720824 RXP720820:RXS720824 SHL720820:SHO720824 SRH720820:SRK720824 TBD720820:TBG720824 TKZ720820:TLC720824 TUV720820:TUY720824 UER720820:UEU720824 UON720820:UOQ720824 UYJ720820:UYM720824 VIF720820:VII720824 VSB720820:VSE720824 WBX720820:WCA720824 WLT720820:WLW720824 WVP720820:WVS720824 H786356:K786360 JD786356:JG786360 SZ786356:TC786360 ACV786356:ACY786360 AMR786356:AMU786360 AWN786356:AWQ786360 BGJ786356:BGM786360 BQF786356:BQI786360 CAB786356:CAE786360 CJX786356:CKA786360 CTT786356:CTW786360 DDP786356:DDS786360 DNL786356:DNO786360 DXH786356:DXK786360 EHD786356:EHG786360 EQZ786356:ERC786360 FAV786356:FAY786360 FKR786356:FKU786360 FUN786356:FUQ786360 GEJ786356:GEM786360 GOF786356:GOI786360 GYB786356:GYE786360 HHX786356:HIA786360 HRT786356:HRW786360 IBP786356:IBS786360 ILL786356:ILO786360 IVH786356:IVK786360 JFD786356:JFG786360 JOZ786356:JPC786360 JYV786356:JYY786360 KIR786356:KIU786360 KSN786356:KSQ786360 LCJ786356:LCM786360 LMF786356:LMI786360 LWB786356:LWE786360 MFX786356:MGA786360 MPT786356:MPW786360 MZP786356:MZS786360 NJL786356:NJO786360 NTH786356:NTK786360 ODD786356:ODG786360 OMZ786356:ONC786360 OWV786356:OWY786360 PGR786356:PGU786360 PQN786356:PQQ786360 QAJ786356:QAM786360 QKF786356:QKI786360 QUB786356:QUE786360 RDX786356:REA786360 RNT786356:RNW786360 RXP786356:RXS786360 SHL786356:SHO786360 SRH786356:SRK786360 TBD786356:TBG786360 TKZ786356:TLC786360 TUV786356:TUY786360 UER786356:UEU786360 UON786356:UOQ786360 UYJ786356:UYM786360 VIF786356:VII786360 VSB786356:VSE786360 WBX786356:WCA786360 WLT786356:WLW786360 WVP786356:WVS786360 H851892:K851896 JD851892:JG851896 SZ851892:TC851896 ACV851892:ACY851896 AMR851892:AMU851896 AWN851892:AWQ851896 BGJ851892:BGM851896 BQF851892:BQI851896 CAB851892:CAE851896 CJX851892:CKA851896 CTT851892:CTW851896 DDP851892:DDS851896 DNL851892:DNO851896 DXH851892:DXK851896 EHD851892:EHG851896 EQZ851892:ERC851896 FAV851892:FAY851896 FKR851892:FKU851896 FUN851892:FUQ851896 GEJ851892:GEM851896 GOF851892:GOI851896 GYB851892:GYE851896 HHX851892:HIA851896 HRT851892:HRW851896 IBP851892:IBS851896 ILL851892:ILO851896 IVH851892:IVK851896 JFD851892:JFG851896 JOZ851892:JPC851896 JYV851892:JYY851896 KIR851892:KIU851896 KSN851892:KSQ851896 LCJ851892:LCM851896 LMF851892:LMI851896 LWB851892:LWE851896 MFX851892:MGA851896 MPT851892:MPW851896 MZP851892:MZS851896 NJL851892:NJO851896 NTH851892:NTK851896 ODD851892:ODG851896 OMZ851892:ONC851896 OWV851892:OWY851896 PGR851892:PGU851896 PQN851892:PQQ851896 QAJ851892:QAM851896 QKF851892:QKI851896 QUB851892:QUE851896 RDX851892:REA851896 RNT851892:RNW851896 RXP851892:RXS851896 SHL851892:SHO851896 SRH851892:SRK851896 TBD851892:TBG851896 TKZ851892:TLC851896 TUV851892:TUY851896 UER851892:UEU851896 UON851892:UOQ851896 UYJ851892:UYM851896 VIF851892:VII851896 VSB851892:VSE851896 WBX851892:WCA851896 WLT851892:WLW851896 WVP851892:WVS851896 H917428:K917432 JD917428:JG917432 SZ917428:TC917432 ACV917428:ACY917432 AMR917428:AMU917432 AWN917428:AWQ917432 BGJ917428:BGM917432 BQF917428:BQI917432 CAB917428:CAE917432 CJX917428:CKA917432 CTT917428:CTW917432 DDP917428:DDS917432 DNL917428:DNO917432 DXH917428:DXK917432 EHD917428:EHG917432 EQZ917428:ERC917432 FAV917428:FAY917432 FKR917428:FKU917432 FUN917428:FUQ917432 GEJ917428:GEM917432 GOF917428:GOI917432 GYB917428:GYE917432 HHX917428:HIA917432 HRT917428:HRW917432 IBP917428:IBS917432 ILL917428:ILO917432 IVH917428:IVK917432 JFD917428:JFG917432 JOZ917428:JPC917432 JYV917428:JYY917432 KIR917428:KIU917432 KSN917428:KSQ917432 LCJ917428:LCM917432 LMF917428:LMI917432 LWB917428:LWE917432 MFX917428:MGA917432 MPT917428:MPW917432 MZP917428:MZS917432 NJL917428:NJO917432 NTH917428:NTK917432 ODD917428:ODG917432 OMZ917428:ONC917432 OWV917428:OWY917432 PGR917428:PGU917432 PQN917428:PQQ917432 QAJ917428:QAM917432 QKF917428:QKI917432 QUB917428:QUE917432 RDX917428:REA917432 RNT917428:RNW917432 RXP917428:RXS917432 SHL917428:SHO917432 SRH917428:SRK917432 TBD917428:TBG917432 TKZ917428:TLC917432 TUV917428:TUY917432 UER917428:UEU917432 UON917428:UOQ917432 UYJ917428:UYM917432 VIF917428:VII917432 VSB917428:VSE917432 WBX917428:WCA917432 WLT917428:WLW917432 WVP917428:WVS917432 H982964:K982968 JD982964:JG982968 SZ982964:TC982968 ACV982964:ACY982968 AMR982964:AMU982968 AWN982964:AWQ982968 BGJ982964:BGM982968 BQF982964:BQI982968 CAB982964:CAE982968 CJX982964:CKA982968 CTT982964:CTW982968 DDP982964:DDS982968 DNL982964:DNO982968 DXH982964:DXK982968 EHD982964:EHG982968 EQZ982964:ERC982968 FAV982964:FAY982968 FKR982964:FKU982968 FUN982964:FUQ982968 GEJ982964:GEM982968 GOF982964:GOI982968 GYB982964:GYE982968 HHX982964:HIA982968 HRT982964:HRW982968 IBP982964:IBS982968 ILL982964:ILO982968 IVH982964:IVK982968 JFD982964:JFG982968 JOZ982964:JPC982968 JYV982964:JYY982968 KIR982964:KIU982968 KSN982964:KSQ982968 LCJ982964:LCM982968 LMF982964:LMI982968 LWB982964:LWE982968 MFX982964:MGA982968 MPT982964:MPW982968 MZP982964:MZS982968 NJL982964:NJO982968 NTH982964:NTK982968 ODD982964:ODG982968 OMZ982964:ONC982968 OWV982964:OWY982968 PGR982964:PGU982968 PQN982964:PQQ982968 QAJ982964:QAM982968 QKF982964:QKI982968 QUB982964:QUE982968 RDX982964:REA982968 RNT982964:RNW982968 RXP982964:RXS982968 SHL982964:SHO982968 SRH982964:SRK982968 TBD982964:TBG982968 TKZ982964:TLC982968 TUV982964:TUY982968 UER982964:UEU982968 UON982964:UOQ982968 UYJ982964:UYM982968 VIF982964:VII982968 VSB982964:VSE982968 WBX982964:WCA982968 WLT982964:WLW982968 WVP982964:WVS982968 VSB983091:VSE983095 JQ25:JT29 TM25:TP29 ADI25:ADL29 ANE25:ANH29 AXA25:AXD29 BGW25:BGZ29 BQS25:BQV29 CAO25:CAR29 CKK25:CKN29 CUG25:CUJ29 DEC25:DEF29 DNY25:DOB29 DXU25:DXX29 EHQ25:EHT29 ERM25:ERP29 FBI25:FBL29 FLE25:FLH29 FVA25:FVD29 GEW25:GEZ29 GOS25:GOV29 GYO25:GYR29 HIK25:HIN29 HSG25:HSJ29 ICC25:ICF29 ILY25:IMB29 IVU25:IVX29 JFQ25:JFT29 JPM25:JPP29 JZI25:JZL29 KJE25:KJH29 KTA25:KTD29 LCW25:LCZ29 LMS25:LMV29 LWO25:LWR29 MGK25:MGN29 MQG25:MQJ29 NAC25:NAF29 NJY25:NKB29 NTU25:NTX29 ODQ25:ODT29 ONM25:ONP29 OXI25:OXL29 PHE25:PHH29 PRA25:PRD29 QAW25:QAZ29 QKS25:QKV29 QUO25:QUR29 REK25:REN29 ROG25:ROJ29 RYC25:RYF29 SHY25:SIB29 SRU25:SRX29 TBQ25:TBT29 TLM25:TLP29 TVI25:TVL29 UFE25:UFH29 UPA25:UPD29 UYW25:UYZ29 VIS25:VIV29 VSO25:VSR29 WCK25:WCN29 WMG25:WMJ29 WWC25:WWF29 U65460:X65464 JQ65460:JT65464 TM65460:TP65464 ADI65460:ADL65464 ANE65460:ANH65464 AXA65460:AXD65464 BGW65460:BGZ65464 BQS65460:BQV65464 CAO65460:CAR65464 CKK65460:CKN65464 CUG65460:CUJ65464 DEC65460:DEF65464 DNY65460:DOB65464 DXU65460:DXX65464 EHQ65460:EHT65464 ERM65460:ERP65464 FBI65460:FBL65464 FLE65460:FLH65464 FVA65460:FVD65464 GEW65460:GEZ65464 GOS65460:GOV65464 GYO65460:GYR65464 HIK65460:HIN65464 HSG65460:HSJ65464 ICC65460:ICF65464 ILY65460:IMB65464 IVU65460:IVX65464 JFQ65460:JFT65464 JPM65460:JPP65464 JZI65460:JZL65464 KJE65460:KJH65464 KTA65460:KTD65464 LCW65460:LCZ65464 LMS65460:LMV65464 LWO65460:LWR65464 MGK65460:MGN65464 MQG65460:MQJ65464 NAC65460:NAF65464 NJY65460:NKB65464 NTU65460:NTX65464 ODQ65460:ODT65464 ONM65460:ONP65464 OXI65460:OXL65464 PHE65460:PHH65464 PRA65460:PRD65464 QAW65460:QAZ65464 QKS65460:QKV65464 QUO65460:QUR65464 REK65460:REN65464 ROG65460:ROJ65464 RYC65460:RYF65464 SHY65460:SIB65464 SRU65460:SRX65464 TBQ65460:TBT65464 TLM65460:TLP65464 TVI65460:TVL65464 UFE65460:UFH65464 UPA65460:UPD65464 UYW65460:UYZ65464 VIS65460:VIV65464 VSO65460:VSR65464 WCK65460:WCN65464 WMG65460:WMJ65464 WWC65460:WWF65464 U130996:X131000 JQ130996:JT131000 TM130996:TP131000 ADI130996:ADL131000 ANE130996:ANH131000 AXA130996:AXD131000 BGW130996:BGZ131000 BQS130996:BQV131000 CAO130996:CAR131000 CKK130996:CKN131000 CUG130996:CUJ131000 DEC130996:DEF131000 DNY130996:DOB131000 DXU130996:DXX131000 EHQ130996:EHT131000 ERM130996:ERP131000 FBI130996:FBL131000 FLE130996:FLH131000 FVA130996:FVD131000 GEW130996:GEZ131000 GOS130996:GOV131000 GYO130996:GYR131000 HIK130996:HIN131000 HSG130996:HSJ131000 ICC130996:ICF131000 ILY130996:IMB131000 IVU130996:IVX131000 JFQ130996:JFT131000 JPM130996:JPP131000 JZI130996:JZL131000 KJE130996:KJH131000 KTA130996:KTD131000 LCW130996:LCZ131000 LMS130996:LMV131000 LWO130996:LWR131000 MGK130996:MGN131000 MQG130996:MQJ131000 NAC130996:NAF131000 NJY130996:NKB131000 NTU130996:NTX131000 ODQ130996:ODT131000 ONM130996:ONP131000 OXI130996:OXL131000 PHE130996:PHH131000 PRA130996:PRD131000 QAW130996:QAZ131000 QKS130996:QKV131000 QUO130996:QUR131000 REK130996:REN131000 ROG130996:ROJ131000 RYC130996:RYF131000 SHY130996:SIB131000 SRU130996:SRX131000 TBQ130996:TBT131000 TLM130996:TLP131000 TVI130996:TVL131000 UFE130996:UFH131000 UPA130996:UPD131000 UYW130996:UYZ131000 VIS130996:VIV131000 VSO130996:VSR131000 WCK130996:WCN131000 WMG130996:WMJ131000 WWC130996:WWF131000 U196532:X196536 JQ196532:JT196536 TM196532:TP196536 ADI196532:ADL196536 ANE196532:ANH196536 AXA196532:AXD196536 BGW196532:BGZ196536 BQS196532:BQV196536 CAO196532:CAR196536 CKK196532:CKN196536 CUG196532:CUJ196536 DEC196532:DEF196536 DNY196532:DOB196536 DXU196532:DXX196536 EHQ196532:EHT196536 ERM196532:ERP196536 FBI196532:FBL196536 FLE196532:FLH196536 FVA196532:FVD196536 GEW196532:GEZ196536 GOS196532:GOV196536 GYO196532:GYR196536 HIK196532:HIN196536 HSG196532:HSJ196536 ICC196532:ICF196536 ILY196532:IMB196536 IVU196532:IVX196536 JFQ196532:JFT196536 JPM196532:JPP196536 JZI196532:JZL196536 KJE196532:KJH196536 KTA196532:KTD196536 LCW196532:LCZ196536 LMS196532:LMV196536 LWO196532:LWR196536 MGK196532:MGN196536 MQG196532:MQJ196536 NAC196532:NAF196536 NJY196532:NKB196536 NTU196532:NTX196536 ODQ196532:ODT196536 ONM196532:ONP196536 OXI196532:OXL196536 PHE196532:PHH196536 PRA196532:PRD196536 QAW196532:QAZ196536 QKS196532:QKV196536 QUO196532:QUR196536 REK196532:REN196536 ROG196532:ROJ196536 RYC196532:RYF196536 SHY196532:SIB196536 SRU196532:SRX196536 TBQ196532:TBT196536 TLM196532:TLP196536 TVI196532:TVL196536 UFE196532:UFH196536 UPA196532:UPD196536 UYW196532:UYZ196536 VIS196532:VIV196536 VSO196532:VSR196536 WCK196532:WCN196536 WMG196532:WMJ196536 WWC196532:WWF196536 U262068:X262072 JQ262068:JT262072 TM262068:TP262072 ADI262068:ADL262072 ANE262068:ANH262072 AXA262068:AXD262072 BGW262068:BGZ262072 BQS262068:BQV262072 CAO262068:CAR262072 CKK262068:CKN262072 CUG262068:CUJ262072 DEC262068:DEF262072 DNY262068:DOB262072 DXU262068:DXX262072 EHQ262068:EHT262072 ERM262068:ERP262072 FBI262068:FBL262072 FLE262068:FLH262072 FVA262068:FVD262072 GEW262068:GEZ262072 GOS262068:GOV262072 GYO262068:GYR262072 HIK262068:HIN262072 HSG262068:HSJ262072 ICC262068:ICF262072 ILY262068:IMB262072 IVU262068:IVX262072 JFQ262068:JFT262072 JPM262068:JPP262072 JZI262068:JZL262072 KJE262068:KJH262072 KTA262068:KTD262072 LCW262068:LCZ262072 LMS262068:LMV262072 LWO262068:LWR262072 MGK262068:MGN262072 MQG262068:MQJ262072 NAC262068:NAF262072 NJY262068:NKB262072 NTU262068:NTX262072 ODQ262068:ODT262072 ONM262068:ONP262072 OXI262068:OXL262072 PHE262068:PHH262072 PRA262068:PRD262072 QAW262068:QAZ262072 QKS262068:QKV262072 QUO262068:QUR262072 REK262068:REN262072 ROG262068:ROJ262072 RYC262068:RYF262072 SHY262068:SIB262072 SRU262068:SRX262072 TBQ262068:TBT262072 TLM262068:TLP262072 TVI262068:TVL262072 UFE262068:UFH262072 UPA262068:UPD262072 UYW262068:UYZ262072 VIS262068:VIV262072 VSO262068:VSR262072 WCK262068:WCN262072 WMG262068:WMJ262072 WWC262068:WWF262072 U327604:X327608 JQ327604:JT327608 TM327604:TP327608 ADI327604:ADL327608 ANE327604:ANH327608 AXA327604:AXD327608 BGW327604:BGZ327608 BQS327604:BQV327608 CAO327604:CAR327608 CKK327604:CKN327608 CUG327604:CUJ327608 DEC327604:DEF327608 DNY327604:DOB327608 DXU327604:DXX327608 EHQ327604:EHT327608 ERM327604:ERP327608 FBI327604:FBL327608 FLE327604:FLH327608 FVA327604:FVD327608 GEW327604:GEZ327608 GOS327604:GOV327608 GYO327604:GYR327608 HIK327604:HIN327608 HSG327604:HSJ327608 ICC327604:ICF327608 ILY327604:IMB327608 IVU327604:IVX327608 JFQ327604:JFT327608 JPM327604:JPP327608 JZI327604:JZL327608 KJE327604:KJH327608 KTA327604:KTD327608 LCW327604:LCZ327608 LMS327604:LMV327608 LWO327604:LWR327608 MGK327604:MGN327608 MQG327604:MQJ327608 NAC327604:NAF327608 NJY327604:NKB327608 NTU327604:NTX327608 ODQ327604:ODT327608 ONM327604:ONP327608 OXI327604:OXL327608 PHE327604:PHH327608 PRA327604:PRD327608 QAW327604:QAZ327608 QKS327604:QKV327608 QUO327604:QUR327608 REK327604:REN327608 ROG327604:ROJ327608 RYC327604:RYF327608 SHY327604:SIB327608 SRU327604:SRX327608 TBQ327604:TBT327608 TLM327604:TLP327608 TVI327604:TVL327608 UFE327604:UFH327608 UPA327604:UPD327608 UYW327604:UYZ327608 VIS327604:VIV327608 VSO327604:VSR327608 WCK327604:WCN327608 WMG327604:WMJ327608 WWC327604:WWF327608 U393140:X393144 JQ393140:JT393144 TM393140:TP393144 ADI393140:ADL393144 ANE393140:ANH393144 AXA393140:AXD393144 BGW393140:BGZ393144 BQS393140:BQV393144 CAO393140:CAR393144 CKK393140:CKN393144 CUG393140:CUJ393144 DEC393140:DEF393144 DNY393140:DOB393144 DXU393140:DXX393144 EHQ393140:EHT393144 ERM393140:ERP393144 FBI393140:FBL393144 FLE393140:FLH393144 FVA393140:FVD393144 GEW393140:GEZ393144 GOS393140:GOV393144 GYO393140:GYR393144 HIK393140:HIN393144 HSG393140:HSJ393144 ICC393140:ICF393144 ILY393140:IMB393144 IVU393140:IVX393144 JFQ393140:JFT393144 JPM393140:JPP393144 JZI393140:JZL393144 KJE393140:KJH393144 KTA393140:KTD393144 LCW393140:LCZ393144 LMS393140:LMV393144 LWO393140:LWR393144 MGK393140:MGN393144 MQG393140:MQJ393144 NAC393140:NAF393144 NJY393140:NKB393144 NTU393140:NTX393144 ODQ393140:ODT393144 ONM393140:ONP393144 OXI393140:OXL393144 PHE393140:PHH393144 PRA393140:PRD393144 QAW393140:QAZ393144 QKS393140:QKV393144 QUO393140:QUR393144 REK393140:REN393144 ROG393140:ROJ393144 RYC393140:RYF393144 SHY393140:SIB393144 SRU393140:SRX393144 TBQ393140:TBT393144 TLM393140:TLP393144 TVI393140:TVL393144 UFE393140:UFH393144 UPA393140:UPD393144 UYW393140:UYZ393144 VIS393140:VIV393144 VSO393140:VSR393144 WCK393140:WCN393144 WMG393140:WMJ393144 WWC393140:WWF393144 U458676:X458680 JQ458676:JT458680 TM458676:TP458680 ADI458676:ADL458680 ANE458676:ANH458680 AXA458676:AXD458680 BGW458676:BGZ458680 BQS458676:BQV458680 CAO458676:CAR458680 CKK458676:CKN458680 CUG458676:CUJ458680 DEC458676:DEF458680 DNY458676:DOB458680 DXU458676:DXX458680 EHQ458676:EHT458680 ERM458676:ERP458680 FBI458676:FBL458680 FLE458676:FLH458680 FVA458676:FVD458680 GEW458676:GEZ458680 GOS458676:GOV458680 GYO458676:GYR458680 HIK458676:HIN458680 HSG458676:HSJ458680 ICC458676:ICF458680 ILY458676:IMB458680 IVU458676:IVX458680 JFQ458676:JFT458680 JPM458676:JPP458680 JZI458676:JZL458680 KJE458676:KJH458680 KTA458676:KTD458680 LCW458676:LCZ458680 LMS458676:LMV458680 LWO458676:LWR458680 MGK458676:MGN458680 MQG458676:MQJ458680 NAC458676:NAF458680 NJY458676:NKB458680 NTU458676:NTX458680 ODQ458676:ODT458680 ONM458676:ONP458680 OXI458676:OXL458680 PHE458676:PHH458680 PRA458676:PRD458680 QAW458676:QAZ458680 QKS458676:QKV458680 QUO458676:QUR458680 REK458676:REN458680 ROG458676:ROJ458680 RYC458676:RYF458680 SHY458676:SIB458680 SRU458676:SRX458680 TBQ458676:TBT458680 TLM458676:TLP458680 TVI458676:TVL458680 UFE458676:UFH458680 UPA458676:UPD458680 UYW458676:UYZ458680 VIS458676:VIV458680 VSO458676:VSR458680 WCK458676:WCN458680 WMG458676:WMJ458680 WWC458676:WWF458680 U524212:X524216 JQ524212:JT524216 TM524212:TP524216 ADI524212:ADL524216 ANE524212:ANH524216 AXA524212:AXD524216 BGW524212:BGZ524216 BQS524212:BQV524216 CAO524212:CAR524216 CKK524212:CKN524216 CUG524212:CUJ524216 DEC524212:DEF524216 DNY524212:DOB524216 DXU524212:DXX524216 EHQ524212:EHT524216 ERM524212:ERP524216 FBI524212:FBL524216 FLE524212:FLH524216 FVA524212:FVD524216 GEW524212:GEZ524216 GOS524212:GOV524216 GYO524212:GYR524216 HIK524212:HIN524216 HSG524212:HSJ524216 ICC524212:ICF524216 ILY524212:IMB524216 IVU524212:IVX524216 JFQ524212:JFT524216 JPM524212:JPP524216 JZI524212:JZL524216 KJE524212:KJH524216 KTA524212:KTD524216 LCW524212:LCZ524216 LMS524212:LMV524216 LWO524212:LWR524216 MGK524212:MGN524216 MQG524212:MQJ524216 NAC524212:NAF524216 NJY524212:NKB524216 NTU524212:NTX524216 ODQ524212:ODT524216 ONM524212:ONP524216 OXI524212:OXL524216 PHE524212:PHH524216 PRA524212:PRD524216 QAW524212:QAZ524216 QKS524212:QKV524216 QUO524212:QUR524216 REK524212:REN524216 ROG524212:ROJ524216 RYC524212:RYF524216 SHY524212:SIB524216 SRU524212:SRX524216 TBQ524212:TBT524216 TLM524212:TLP524216 TVI524212:TVL524216 UFE524212:UFH524216 UPA524212:UPD524216 UYW524212:UYZ524216 VIS524212:VIV524216 VSO524212:VSR524216 WCK524212:WCN524216 WMG524212:WMJ524216 WWC524212:WWF524216 U589748:X589752 JQ589748:JT589752 TM589748:TP589752 ADI589748:ADL589752 ANE589748:ANH589752 AXA589748:AXD589752 BGW589748:BGZ589752 BQS589748:BQV589752 CAO589748:CAR589752 CKK589748:CKN589752 CUG589748:CUJ589752 DEC589748:DEF589752 DNY589748:DOB589752 DXU589748:DXX589752 EHQ589748:EHT589752 ERM589748:ERP589752 FBI589748:FBL589752 FLE589748:FLH589752 FVA589748:FVD589752 GEW589748:GEZ589752 GOS589748:GOV589752 GYO589748:GYR589752 HIK589748:HIN589752 HSG589748:HSJ589752 ICC589748:ICF589752 ILY589748:IMB589752 IVU589748:IVX589752 JFQ589748:JFT589752 JPM589748:JPP589752 JZI589748:JZL589752 KJE589748:KJH589752 KTA589748:KTD589752 LCW589748:LCZ589752 LMS589748:LMV589752 LWO589748:LWR589752 MGK589748:MGN589752 MQG589748:MQJ589752 NAC589748:NAF589752 NJY589748:NKB589752 NTU589748:NTX589752 ODQ589748:ODT589752 ONM589748:ONP589752 OXI589748:OXL589752 PHE589748:PHH589752 PRA589748:PRD589752 QAW589748:QAZ589752 QKS589748:QKV589752 QUO589748:QUR589752 REK589748:REN589752 ROG589748:ROJ589752 RYC589748:RYF589752 SHY589748:SIB589752 SRU589748:SRX589752 TBQ589748:TBT589752 TLM589748:TLP589752 TVI589748:TVL589752 UFE589748:UFH589752 UPA589748:UPD589752 UYW589748:UYZ589752 VIS589748:VIV589752 VSO589748:VSR589752 WCK589748:WCN589752 WMG589748:WMJ589752 WWC589748:WWF589752 U655284:X655288 JQ655284:JT655288 TM655284:TP655288 ADI655284:ADL655288 ANE655284:ANH655288 AXA655284:AXD655288 BGW655284:BGZ655288 BQS655284:BQV655288 CAO655284:CAR655288 CKK655284:CKN655288 CUG655284:CUJ655288 DEC655284:DEF655288 DNY655284:DOB655288 DXU655284:DXX655288 EHQ655284:EHT655288 ERM655284:ERP655288 FBI655284:FBL655288 FLE655284:FLH655288 FVA655284:FVD655288 GEW655284:GEZ655288 GOS655284:GOV655288 GYO655284:GYR655288 HIK655284:HIN655288 HSG655284:HSJ655288 ICC655284:ICF655288 ILY655284:IMB655288 IVU655284:IVX655288 JFQ655284:JFT655288 JPM655284:JPP655288 JZI655284:JZL655288 KJE655284:KJH655288 KTA655284:KTD655288 LCW655284:LCZ655288 LMS655284:LMV655288 LWO655284:LWR655288 MGK655284:MGN655288 MQG655284:MQJ655288 NAC655284:NAF655288 NJY655284:NKB655288 NTU655284:NTX655288 ODQ655284:ODT655288 ONM655284:ONP655288 OXI655284:OXL655288 PHE655284:PHH655288 PRA655284:PRD655288 QAW655284:QAZ655288 QKS655284:QKV655288 QUO655284:QUR655288 REK655284:REN655288 ROG655284:ROJ655288 RYC655284:RYF655288 SHY655284:SIB655288 SRU655284:SRX655288 TBQ655284:TBT655288 TLM655284:TLP655288 TVI655284:TVL655288 UFE655284:UFH655288 UPA655284:UPD655288 UYW655284:UYZ655288 VIS655284:VIV655288 VSO655284:VSR655288 WCK655284:WCN655288 WMG655284:WMJ655288 WWC655284:WWF655288 U720820:X720824 JQ720820:JT720824 TM720820:TP720824 ADI720820:ADL720824 ANE720820:ANH720824 AXA720820:AXD720824 BGW720820:BGZ720824 BQS720820:BQV720824 CAO720820:CAR720824 CKK720820:CKN720824 CUG720820:CUJ720824 DEC720820:DEF720824 DNY720820:DOB720824 DXU720820:DXX720824 EHQ720820:EHT720824 ERM720820:ERP720824 FBI720820:FBL720824 FLE720820:FLH720824 FVA720820:FVD720824 GEW720820:GEZ720824 GOS720820:GOV720824 GYO720820:GYR720824 HIK720820:HIN720824 HSG720820:HSJ720824 ICC720820:ICF720824 ILY720820:IMB720824 IVU720820:IVX720824 JFQ720820:JFT720824 JPM720820:JPP720824 JZI720820:JZL720824 KJE720820:KJH720824 KTA720820:KTD720824 LCW720820:LCZ720824 LMS720820:LMV720824 LWO720820:LWR720824 MGK720820:MGN720824 MQG720820:MQJ720824 NAC720820:NAF720824 NJY720820:NKB720824 NTU720820:NTX720824 ODQ720820:ODT720824 ONM720820:ONP720824 OXI720820:OXL720824 PHE720820:PHH720824 PRA720820:PRD720824 QAW720820:QAZ720824 QKS720820:QKV720824 QUO720820:QUR720824 REK720820:REN720824 ROG720820:ROJ720824 RYC720820:RYF720824 SHY720820:SIB720824 SRU720820:SRX720824 TBQ720820:TBT720824 TLM720820:TLP720824 TVI720820:TVL720824 UFE720820:UFH720824 UPA720820:UPD720824 UYW720820:UYZ720824 VIS720820:VIV720824 VSO720820:VSR720824 WCK720820:WCN720824 WMG720820:WMJ720824 WWC720820:WWF720824 U786356:X786360 JQ786356:JT786360 TM786356:TP786360 ADI786356:ADL786360 ANE786356:ANH786360 AXA786356:AXD786360 BGW786356:BGZ786360 BQS786356:BQV786360 CAO786356:CAR786360 CKK786356:CKN786360 CUG786356:CUJ786360 DEC786356:DEF786360 DNY786356:DOB786360 DXU786356:DXX786360 EHQ786356:EHT786360 ERM786356:ERP786360 FBI786356:FBL786360 FLE786356:FLH786360 FVA786356:FVD786360 GEW786356:GEZ786360 GOS786356:GOV786360 GYO786356:GYR786360 HIK786356:HIN786360 HSG786356:HSJ786360 ICC786356:ICF786360 ILY786356:IMB786360 IVU786356:IVX786360 JFQ786356:JFT786360 JPM786356:JPP786360 JZI786356:JZL786360 KJE786356:KJH786360 KTA786356:KTD786360 LCW786356:LCZ786360 LMS786356:LMV786360 LWO786356:LWR786360 MGK786356:MGN786360 MQG786356:MQJ786360 NAC786356:NAF786360 NJY786356:NKB786360 NTU786356:NTX786360 ODQ786356:ODT786360 ONM786356:ONP786360 OXI786356:OXL786360 PHE786356:PHH786360 PRA786356:PRD786360 QAW786356:QAZ786360 QKS786356:QKV786360 QUO786356:QUR786360 REK786356:REN786360 ROG786356:ROJ786360 RYC786356:RYF786360 SHY786356:SIB786360 SRU786356:SRX786360 TBQ786356:TBT786360 TLM786356:TLP786360 TVI786356:TVL786360 UFE786356:UFH786360 UPA786356:UPD786360 UYW786356:UYZ786360 VIS786356:VIV786360 VSO786356:VSR786360 WCK786356:WCN786360 WMG786356:WMJ786360 WWC786356:WWF786360 U851892:X851896 JQ851892:JT851896 TM851892:TP851896 ADI851892:ADL851896 ANE851892:ANH851896 AXA851892:AXD851896 BGW851892:BGZ851896 BQS851892:BQV851896 CAO851892:CAR851896 CKK851892:CKN851896 CUG851892:CUJ851896 DEC851892:DEF851896 DNY851892:DOB851896 DXU851892:DXX851896 EHQ851892:EHT851896 ERM851892:ERP851896 FBI851892:FBL851896 FLE851892:FLH851896 FVA851892:FVD851896 GEW851892:GEZ851896 GOS851892:GOV851896 GYO851892:GYR851896 HIK851892:HIN851896 HSG851892:HSJ851896 ICC851892:ICF851896 ILY851892:IMB851896 IVU851892:IVX851896 JFQ851892:JFT851896 JPM851892:JPP851896 JZI851892:JZL851896 KJE851892:KJH851896 KTA851892:KTD851896 LCW851892:LCZ851896 LMS851892:LMV851896 LWO851892:LWR851896 MGK851892:MGN851896 MQG851892:MQJ851896 NAC851892:NAF851896 NJY851892:NKB851896 NTU851892:NTX851896 ODQ851892:ODT851896 ONM851892:ONP851896 OXI851892:OXL851896 PHE851892:PHH851896 PRA851892:PRD851896 QAW851892:QAZ851896 QKS851892:QKV851896 QUO851892:QUR851896 REK851892:REN851896 ROG851892:ROJ851896 RYC851892:RYF851896 SHY851892:SIB851896 SRU851892:SRX851896 TBQ851892:TBT851896 TLM851892:TLP851896 TVI851892:TVL851896 UFE851892:UFH851896 UPA851892:UPD851896 UYW851892:UYZ851896 VIS851892:VIV851896 VSO851892:VSR851896 WCK851892:WCN851896 WMG851892:WMJ851896 WWC851892:WWF851896 U917428:X917432 JQ917428:JT917432 TM917428:TP917432 ADI917428:ADL917432 ANE917428:ANH917432 AXA917428:AXD917432 BGW917428:BGZ917432 BQS917428:BQV917432 CAO917428:CAR917432 CKK917428:CKN917432 CUG917428:CUJ917432 DEC917428:DEF917432 DNY917428:DOB917432 DXU917428:DXX917432 EHQ917428:EHT917432 ERM917428:ERP917432 FBI917428:FBL917432 FLE917428:FLH917432 FVA917428:FVD917432 GEW917428:GEZ917432 GOS917428:GOV917432 GYO917428:GYR917432 HIK917428:HIN917432 HSG917428:HSJ917432 ICC917428:ICF917432 ILY917428:IMB917432 IVU917428:IVX917432 JFQ917428:JFT917432 JPM917428:JPP917432 JZI917428:JZL917432 KJE917428:KJH917432 KTA917428:KTD917432 LCW917428:LCZ917432 LMS917428:LMV917432 LWO917428:LWR917432 MGK917428:MGN917432 MQG917428:MQJ917432 NAC917428:NAF917432 NJY917428:NKB917432 NTU917428:NTX917432 ODQ917428:ODT917432 ONM917428:ONP917432 OXI917428:OXL917432 PHE917428:PHH917432 PRA917428:PRD917432 QAW917428:QAZ917432 QKS917428:QKV917432 QUO917428:QUR917432 REK917428:REN917432 ROG917428:ROJ917432 RYC917428:RYF917432 SHY917428:SIB917432 SRU917428:SRX917432 TBQ917428:TBT917432 TLM917428:TLP917432 TVI917428:TVL917432 UFE917428:UFH917432 UPA917428:UPD917432 UYW917428:UYZ917432 VIS917428:VIV917432 VSO917428:VSR917432 WCK917428:WCN917432 WMG917428:WMJ917432 WWC917428:WWF917432 U982964:X982968 JQ982964:JT982968 TM982964:TP982968 ADI982964:ADL982968 ANE982964:ANH982968 AXA982964:AXD982968 BGW982964:BGZ982968 BQS982964:BQV982968 CAO982964:CAR982968 CKK982964:CKN982968 CUG982964:CUJ982968 DEC982964:DEF982968 DNY982964:DOB982968 DXU982964:DXX982968 EHQ982964:EHT982968 ERM982964:ERP982968 FBI982964:FBL982968 FLE982964:FLH982968 FVA982964:FVD982968 GEW982964:GEZ982968 GOS982964:GOV982968 GYO982964:GYR982968 HIK982964:HIN982968 HSG982964:HSJ982968 ICC982964:ICF982968 ILY982964:IMB982968 IVU982964:IVX982968 JFQ982964:JFT982968 JPM982964:JPP982968 JZI982964:JZL982968 KJE982964:KJH982968 KTA982964:KTD982968 LCW982964:LCZ982968 LMS982964:LMV982968 LWO982964:LWR982968 MGK982964:MGN982968 MQG982964:MQJ982968 NAC982964:NAF982968 NJY982964:NKB982968 NTU982964:NTX982968 ODQ982964:ODT982968 ONM982964:ONP982968 OXI982964:OXL982968 PHE982964:PHH982968 PRA982964:PRD982968 QAW982964:QAZ982968 QKS982964:QKV982968 QUO982964:QUR982968 REK982964:REN982968 ROG982964:ROJ982968 RYC982964:RYF982968 SHY982964:SIB982968 SRU982964:SRX982968 TBQ982964:TBT982968 TLM982964:TLP982968 TVI982964:TVL982968 UFE982964:UFH982968 UPA982964:UPD982968 UYW982964:UYZ982968 VIS982964:VIV982968 VSO982964:VSR982968 WCK982964:WCN982968 WMG982964:WMJ982968 WWC982964:WWF982968 VIF983091:VII983095 JD46:JG50 SZ46:TC50 ACV46:ACY50 AMR46:AMU50 AWN46:AWQ50 BGJ46:BGM50 BQF46:BQI50 CAB46:CAE50 CJX46:CKA50 CTT46:CTW50 DDP46:DDS50 DNL46:DNO50 DXH46:DXK50 EHD46:EHG50 EQZ46:ERC50 FAV46:FAY50 FKR46:FKU50 FUN46:FUQ50 GEJ46:GEM50 GOF46:GOI50 GYB46:GYE50 HHX46:HIA50 HRT46:HRW50 IBP46:IBS50 ILL46:ILO50 IVH46:IVK50 JFD46:JFG50 JOZ46:JPC50 JYV46:JYY50 KIR46:KIU50 KSN46:KSQ50 LCJ46:LCM50 LMF46:LMI50 LWB46:LWE50 MFX46:MGA50 MPT46:MPW50 MZP46:MZS50 NJL46:NJO50 NTH46:NTK50 ODD46:ODG50 OMZ46:ONC50 OWV46:OWY50 PGR46:PGU50 PQN46:PQQ50 QAJ46:QAM50 QKF46:QKI50 QUB46:QUE50 RDX46:REA50 RNT46:RNW50 RXP46:RXS50 SHL46:SHO50 SRH46:SRK50 TBD46:TBG50 TKZ46:TLC50 TUV46:TUY50 UER46:UEU50 UON46:UOQ50 UYJ46:UYM50 VIF46:VII50 VSB46:VSE50 WBX46:WCA50 WLT46:WLW50 WVP46:WVS50 H65481:K65485 JD65481:JG65485 SZ65481:TC65485 ACV65481:ACY65485 AMR65481:AMU65485 AWN65481:AWQ65485 BGJ65481:BGM65485 BQF65481:BQI65485 CAB65481:CAE65485 CJX65481:CKA65485 CTT65481:CTW65485 DDP65481:DDS65485 DNL65481:DNO65485 DXH65481:DXK65485 EHD65481:EHG65485 EQZ65481:ERC65485 FAV65481:FAY65485 FKR65481:FKU65485 FUN65481:FUQ65485 GEJ65481:GEM65485 GOF65481:GOI65485 GYB65481:GYE65485 HHX65481:HIA65485 HRT65481:HRW65485 IBP65481:IBS65485 ILL65481:ILO65485 IVH65481:IVK65485 JFD65481:JFG65485 JOZ65481:JPC65485 JYV65481:JYY65485 KIR65481:KIU65485 KSN65481:KSQ65485 LCJ65481:LCM65485 LMF65481:LMI65485 LWB65481:LWE65485 MFX65481:MGA65485 MPT65481:MPW65485 MZP65481:MZS65485 NJL65481:NJO65485 NTH65481:NTK65485 ODD65481:ODG65485 OMZ65481:ONC65485 OWV65481:OWY65485 PGR65481:PGU65485 PQN65481:PQQ65485 QAJ65481:QAM65485 QKF65481:QKI65485 QUB65481:QUE65485 RDX65481:REA65485 RNT65481:RNW65485 RXP65481:RXS65485 SHL65481:SHO65485 SRH65481:SRK65485 TBD65481:TBG65485 TKZ65481:TLC65485 TUV65481:TUY65485 UER65481:UEU65485 UON65481:UOQ65485 UYJ65481:UYM65485 VIF65481:VII65485 VSB65481:VSE65485 WBX65481:WCA65485 WLT65481:WLW65485 WVP65481:WVS65485 H131017:K131021 JD131017:JG131021 SZ131017:TC131021 ACV131017:ACY131021 AMR131017:AMU131021 AWN131017:AWQ131021 BGJ131017:BGM131021 BQF131017:BQI131021 CAB131017:CAE131021 CJX131017:CKA131021 CTT131017:CTW131021 DDP131017:DDS131021 DNL131017:DNO131021 DXH131017:DXK131021 EHD131017:EHG131021 EQZ131017:ERC131021 FAV131017:FAY131021 FKR131017:FKU131021 FUN131017:FUQ131021 GEJ131017:GEM131021 GOF131017:GOI131021 GYB131017:GYE131021 HHX131017:HIA131021 HRT131017:HRW131021 IBP131017:IBS131021 ILL131017:ILO131021 IVH131017:IVK131021 JFD131017:JFG131021 JOZ131017:JPC131021 JYV131017:JYY131021 KIR131017:KIU131021 KSN131017:KSQ131021 LCJ131017:LCM131021 LMF131017:LMI131021 LWB131017:LWE131021 MFX131017:MGA131021 MPT131017:MPW131021 MZP131017:MZS131021 NJL131017:NJO131021 NTH131017:NTK131021 ODD131017:ODG131021 OMZ131017:ONC131021 OWV131017:OWY131021 PGR131017:PGU131021 PQN131017:PQQ131021 QAJ131017:QAM131021 QKF131017:QKI131021 QUB131017:QUE131021 RDX131017:REA131021 RNT131017:RNW131021 RXP131017:RXS131021 SHL131017:SHO131021 SRH131017:SRK131021 TBD131017:TBG131021 TKZ131017:TLC131021 TUV131017:TUY131021 UER131017:UEU131021 UON131017:UOQ131021 UYJ131017:UYM131021 VIF131017:VII131021 VSB131017:VSE131021 WBX131017:WCA131021 WLT131017:WLW131021 WVP131017:WVS131021 H196553:K196557 JD196553:JG196557 SZ196553:TC196557 ACV196553:ACY196557 AMR196553:AMU196557 AWN196553:AWQ196557 BGJ196553:BGM196557 BQF196553:BQI196557 CAB196553:CAE196557 CJX196553:CKA196557 CTT196553:CTW196557 DDP196553:DDS196557 DNL196553:DNO196557 DXH196553:DXK196557 EHD196553:EHG196557 EQZ196553:ERC196557 FAV196553:FAY196557 FKR196553:FKU196557 FUN196553:FUQ196557 GEJ196553:GEM196557 GOF196553:GOI196557 GYB196553:GYE196557 HHX196553:HIA196557 HRT196553:HRW196557 IBP196553:IBS196557 ILL196553:ILO196557 IVH196553:IVK196557 JFD196553:JFG196557 JOZ196553:JPC196557 JYV196553:JYY196557 KIR196553:KIU196557 KSN196553:KSQ196557 LCJ196553:LCM196557 LMF196553:LMI196557 LWB196553:LWE196557 MFX196553:MGA196557 MPT196553:MPW196557 MZP196553:MZS196557 NJL196553:NJO196557 NTH196553:NTK196557 ODD196553:ODG196557 OMZ196553:ONC196557 OWV196553:OWY196557 PGR196553:PGU196557 PQN196553:PQQ196557 QAJ196553:QAM196557 QKF196553:QKI196557 QUB196553:QUE196557 RDX196553:REA196557 RNT196553:RNW196557 RXP196553:RXS196557 SHL196553:SHO196557 SRH196553:SRK196557 TBD196553:TBG196557 TKZ196553:TLC196557 TUV196553:TUY196557 UER196553:UEU196557 UON196553:UOQ196557 UYJ196553:UYM196557 VIF196553:VII196557 VSB196553:VSE196557 WBX196553:WCA196557 WLT196553:WLW196557 WVP196553:WVS196557 H262089:K262093 JD262089:JG262093 SZ262089:TC262093 ACV262089:ACY262093 AMR262089:AMU262093 AWN262089:AWQ262093 BGJ262089:BGM262093 BQF262089:BQI262093 CAB262089:CAE262093 CJX262089:CKA262093 CTT262089:CTW262093 DDP262089:DDS262093 DNL262089:DNO262093 DXH262089:DXK262093 EHD262089:EHG262093 EQZ262089:ERC262093 FAV262089:FAY262093 FKR262089:FKU262093 FUN262089:FUQ262093 GEJ262089:GEM262093 GOF262089:GOI262093 GYB262089:GYE262093 HHX262089:HIA262093 HRT262089:HRW262093 IBP262089:IBS262093 ILL262089:ILO262093 IVH262089:IVK262093 JFD262089:JFG262093 JOZ262089:JPC262093 JYV262089:JYY262093 KIR262089:KIU262093 KSN262089:KSQ262093 LCJ262089:LCM262093 LMF262089:LMI262093 LWB262089:LWE262093 MFX262089:MGA262093 MPT262089:MPW262093 MZP262089:MZS262093 NJL262089:NJO262093 NTH262089:NTK262093 ODD262089:ODG262093 OMZ262089:ONC262093 OWV262089:OWY262093 PGR262089:PGU262093 PQN262089:PQQ262093 QAJ262089:QAM262093 QKF262089:QKI262093 QUB262089:QUE262093 RDX262089:REA262093 RNT262089:RNW262093 RXP262089:RXS262093 SHL262089:SHO262093 SRH262089:SRK262093 TBD262089:TBG262093 TKZ262089:TLC262093 TUV262089:TUY262093 UER262089:UEU262093 UON262089:UOQ262093 UYJ262089:UYM262093 VIF262089:VII262093 VSB262089:VSE262093 WBX262089:WCA262093 WLT262089:WLW262093 WVP262089:WVS262093 H327625:K327629 JD327625:JG327629 SZ327625:TC327629 ACV327625:ACY327629 AMR327625:AMU327629 AWN327625:AWQ327629 BGJ327625:BGM327629 BQF327625:BQI327629 CAB327625:CAE327629 CJX327625:CKA327629 CTT327625:CTW327629 DDP327625:DDS327629 DNL327625:DNO327629 DXH327625:DXK327629 EHD327625:EHG327629 EQZ327625:ERC327629 FAV327625:FAY327629 FKR327625:FKU327629 FUN327625:FUQ327629 GEJ327625:GEM327629 GOF327625:GOI327629 GYB327625:GYE327629 HHX327625:HIA327629 HRT327625:HRW327629 IBP327625:IBS327629 ILL327625:ILO327629 IVH327625:IVK327629 JFD327625:JFG327629 JOZ327625:JPC327629 JYV327625:JYY327629 KIR327625:KIU327629 KSN327625:KSQ327629 LCJ327625:LCM327629 LMF327625:LMI327629 LWB327625:LWE327629 MFX327625:MGA327629 MPT327625:MPW327629 MZP327625:MZS327629 NJL327625:NJO327629 NTH327625:NTK327629 ODD327625:ODG327629 OMZ327625:ONC327629 OWV327625:OWY327629 PGR327625:PGU327629 PQN327625:PQQ327629 QAJ327625:QAM327629 QKF327625:QKI327629 QUB327625:QUE327629 RDX327625:REA327629 RNT327625:RNW327629 RXP327625:RXS327629 SHL327625:SHO327629 SRH327625:SRK327629 TBD327625:TBG327629 TKZ327625:TLC327629 TUV327625:TUY327629 UER327625:UEU327629 UON327625:UOQ327629 UYJ327625:UYM327629 VIF327625:VII327629 VSB327625:VSE327629 WBX327625:WCA327629 WLT327625:WLW327629 WVP327625:WVS327629 H393161:K393165 JD393161:JG393165 SZ393161:TC393165 ACV393161:ACY393165 AMR393161:AMU393165 AWN393161:AWQ393165 BGJ393161:BGM393165 BQF393161:BQI393165 CAB393161:CAE393165 CJX393161:CKA393165 CTT393161:CTW393165 DDP393161:DDS393165 DNL393161:DNO393165 DXH393161:DXK393165 EHD393161:EHG393165 EQZ393161:ERC393165 FAV393161:FAY393165 FKR393161:FKU393165 FUN393161:FUQ393165 GEJ393161:GEM393165 GOF393161:GOI393165 GYB393161:GYE393165 HHX393161:HIA393165 HRT393161:HRW393165 IBP393161:IBS393165 ILL393161:ILO393165 IVH393161:IVK393165 JFD393161:JFG393165 JOZ393161:JPC393165 JYV393161:JYY393165 KIR393161:KIU393165 KSN393161:KSQ393165 LCJ393161:LCM393165 LMF393161:LMI393165 LWB393161:LWE393165 MFX393161:MGA393165 MPT393161:MPW393165 MZP393161:MZS393165 NJL393161:NJO393165 NTH393161:NTK393165 ODD393161:ODG393165 OMZ393161:ONC393165 OWV393161:OWY393165 PGR393161:PGU393165 PQN393161:PQQ393165 QAJ393161:QAM393165 QKF393161:QKI393165 QUB393161:QUE393165 RDX393161:REA393165 RNT393161:RNW393165 RXP393161:RXS393165 SHL393161:SHO393165 SRH393161:SRK393165 TBD393161:TBG393165 TKZ393161:TLC393165 TUV393161:TUY393165 UER393161:UEU393165 UON393161:UOQ393165 UYJ393161:UYM393165 VIF393161:VII393165 VSB393161:VSE393165 WBX393161:WCA393165 WLT393161:WLW393165 WVP393161:WVS393165 H458697:K458701 JD458697:JG458701 SZ458697:TC458701 ACV458697:ACY458701 AMR458697:AMU458701 AWN458697:AWQ458701 BGJ458697:BGM458701 BQF458697:BQI458701 CAB458697:CAE458701 CJX458697:CKA458701 CTT458697:CTW458701 DDP458697:DDS458701 DNL458697:DNO458701 DXH458697:DXK458701 EHD458697:EHG458701 EQZ458697:ERC458701 FAV458697:FAY458701 FKR458697:FKU458701 FUN458697:FUQ458701 GEJ458697:GEM458701 GOF458697:GOI458701 GYB458697:GYE458701 HHX458697:HIA458701 HRT458697:HRW458701 IBP458697:IBS458701 ILL458697:ILO458701 IVH458697:IVK458701 JFD458697:JFG458701 JOZ458697:JPC458701 JYV458697:JYY458701 KIR458697:KIU458701 KSN458697:KSQ458701 LCJ458697:LCM458701 LMF458697:LMI458701 LWB458697:LWE458701 MFX458697:MGA458701 MPT458697:MPW458701 MZP458697:MZS458701 NJL458697:NJO458701 NTH458697:NTK458701 ODD458697:ODG458701 OMZ458697:ONC458701 OWV458697:OWY458701 PGR458697:PGU458701 PQN458697:PQQ458701 QAJ458697:QAM458701 QKF458697:QKI458701 QUB458697:QUE458701 RDX458697:REA458701 RNT458697:RNW458701 RXP458697:RXS458701 SHL458697:SHO458701 SRH458697:SRK458701 TBD458697:TBG458701 TKZ458697:TLC458701 TUV458697:TUY458701 UER458697:UEU458701 UON458697:UOQ458701 UYJ458697:UYM458701 VIF458697:VII458701 VSB458697:VSE458701 WBX458697:WCA458701 WLT458697:WLW458701 WVP458697:WVS458701 H524233:K524237 JD524233:JG524237 SZ524233:TC524237 ACV524233:ACY524237 AMR524233:AMU524237 AWN524233:AWQ524237 BGJ524233:BGM524237 BQF524233:BQI524237 CAB524233:CAE524237 CJX524233:CKA524237 CTT524233:CTW524237 DDP524233:DDS524237 DNL524233:DNO524237 DXH524233:DXK524237 EHD524233:EHG524237 EQZ524233:ERC524237 FAV524233:FAY524237 FKR524233:FKU524237 FUN524233:FUQ524237 GEJ524233:GEM524237 GOF524233:GOI524237 GYB524233:GYE524237 HHX524233:HIA524237 HRT524233:HRW524237 IBP524233:IBS524237 ILL524233:ILO524237 IVH524233:IVK524237 JFD524233:JFG524237 JOZ524233:JPC524237 JYV524233:JYY524237 KIR524233:KIU524237 KSN524233:KSQ524237 LCJ524233:LCM524237 LMF524233:LMI524237 LWB524233:LWE524237 MFX524233:MGA524237 MPT524233:MPW524237 MZP524233:MZS524237 NJL524233:NJO524237 NTH524233:NTK524237 ODD524233:ODG524237 OMZ524233:ONC524237 OWV524233:OWY524237 PGR524233:PGU524237 PQN524233:PQQ524237 QAJ524233:QAM524237 QKF524233:QKI524237 QUB524233:QUE524237 RDX524233:REA524237 RNT524233:RNW524237 RXP524233:RXS524237 SHL524233:SHO524237 SRH524233:SRK524237 TBD524233:TBG524237 TKZ524233:TLC524237 TUV524233:TUY524237 UER524233:UEU524237 UON524233:UOQ524237 UYJ524233:UYM524237 VIF524233:VII524237 VSB524233:VSE524237 WBX524233:WCA524237 WLT524233:WLW524237 WVP524233:WVS524237 H589769:K589773 JD589769:JG589773 SZ589769:TC589773 ACV589769:ACY589773 AMR589769:AMU589773 AWN589769:AWQ589773 BGJ589769:BGM589773 BQF589769:BQI589773 CAB589769:CAE589773 CJX589769:CKA589773 CTT589769:CTW589773 DDP589769:DDS589773 DNL589769:DNO589773 DXH589769:DXK589773 EHD589769:EHG589773 EQZ589769:ERC589773 FAV589769:FAY589773 FKR589769:FKU589773 FUN589769:FUQ589773 GEJ589769:GEM589773 GOF589769:GOI589773 GYB589769:GYE589773 HHX589769:HIA589773 HRT589769:HRW589773 IBP589769:IBS589773 ILL589769:ILO589773 IVH589769:IVK589773 JFD589769:JFG589773 JOZ589769:JPC589773 JYV589769:JYY589773 KIR589769:KIU589773 KSN589769:KSQ589773 LCJ589769:LCM589773 LMF589769:LMI589773 LWB589769:LWE589773 MFX589769:MGA589773 MPT589769:MPW589773 MZP589769:MZS589773 NJL589769:NJO589773 NTH589769:NTK589773 ODD589769:ODG589773 OMZ589769:ONC589773 OWV589769:OWY589773 PGR589769:PGU589773 PQN589769:PQQ589773 QAJ589769:QAM589773 QKF589769:QKI589773 QUB589769:QUE589773 RDX589769:REA589773 RNT589769:RNW589773 RXP589769:RXS589773 SHL589769:SHO589773 SRH589769:SRK589773 TBD589769:TBG589773 TKZ589769:TLC589773 TUV589769:TUY589773 UER589769:UEU589773 UON589769:UOQ589773 UYJ589769:UYM589773 VIF589769:VII589773 VSB589769:VSE589773 WBX589769:WCA589773 WLT589769:WLW589773 WVP589769:WVS589773 H655305:K655309 JD655305:JG655309 SZ655305:TC655309 ACV655305:ACY655309 AMR655305:AMU655309 AWN655305:AWQ655309 BGJ655305:BGM655309 BQF655305:BQI655309 CAB655305:CAE655309 CJX655305:CKA655309 CTT655305:CTW655309 DDP655305:DDS655309 DNL655305:DNO655309 DXH655305:DXK655309 EHD655305:EHG655309 EQZ655305:ERC655309 FAV655305:FAY655309 FKR655305:FKU655309 FUN655305:FUQ655309 GEJ655305:GEM655309 GOF655305:GOI655309 GYB655305:GYE655309 HHX655305:HIA655309 HRT655305:HRW655309 IBP655305:IBS655309 ILL655305:ILO655309 IVH655305:IVK655309 JFD655305:JFG655309 JOZ655305:JPC655309 JYV655305:JYY655309 KIR655305:KIU655309 KSN655305:KSQ655309 LCJ655305:LCM655309 LMF655305:LMI655309 LWB655305:LWE655309 MFX655305:MGA655309 MPT655305:MPW655309 MZP655305:MZS655309 NJL655305:NJO655309 NTH655305:NTK655309 ODD655305:ODG655309 OMZ655305:ONC655309 OWV655305:OWY655309 PGR655305:PGU655309 PQN655305:PQQ655309 QAJ655305:QAM655309 QKF655305:QKI655309 QUB655305:QUE655309 RDX655305:REA655309 RNT655305:RNW655309 RXP655305:RXS655309 SHL655305:SHO655309 SRH655305:SRK655309 TBD655305:TBG655309 TKZ655305:TLC655309 TUV655305:TUY655309 UER655305:UEU655309 UON655305:UOQ655309 UYJ655305:UYM655309 VIF655305:VII655309 VSB655305:VSE655309 WBX655305:WCA655309 WLT655305:WLW655309 WVP655305:WVS655309 H720841:K720845 JD720841:JG720845 SZ720841:TC720845 ACV720841:ACY720845 AMR720841:AMU720845 AWN720841:AWQ720845 BGJ720841:BGM720845 BQF720841:BQI720845 CAB720841:CAE720845 CJX720841:CKA720845 CTT720841:CTW720845 DDP720841:DDS720845 DNL720841:DNO720845 DXH720841:DXK720845 EHD720841:EHG720845 EQZ720841:ERC720845 FAV720841:FAY720845 FKR720841:FKU720845 FUN720841:FUQ720845 GEJ720841:GEM720845 GOF720841:GOI720845 GYB720841:GYE720845 HHX720841:HIA720845 HRT720841:HRW720845 IBP720841:IBS720845 ILL720841:ILO720845 IVH720841:IVK720845 JFD720841:JFG720845 JOZ720841:JPC720845 JYV720841:JYY720845 KIR720841:KIU720845 KSN720841:KSQ720845 LCJ720841:LCM720845 LMF720841:LMI720845 LWB720841:LWE720845 MFX720841:MGA720845 MPT720841:MPW720845 MZP720841:MZS720845 NJL720841:NJO720845 NTH720841:NTK720845 ODD720841:ODG720845 OMZ720841:ONC720845 OWV720841:OWY720845 PGR720841:PGU720845 PQN720841:PQQ720845 QAJ720841:QAM720845 QKF720841:QKI720845 QUB720841:QUE720845 RDX720841:REA720845 RNT720841:RNW720845 RXP720841:RXS720845 SHL720841:SHO720845 SRH720841:SRK720845 TBD720841:TBG720845 TKZ720841:TLC720845 TUV720841:TUY720845 UER720841:UEU720845 UON720841:UOQ720845 UYJ720841:UYM720845 VIF720841:VII720845 VSB720841:VSE720845 WBX720841:WCA720845 WLT720841:WLW720845 WVP720841:WVS720845 H786377:K786381 JD786377:JG786381 SZ786377:TC786381 ACV786377:ACY786381 AMR786377:AMU786381 AWN786377:AWQ786381 BGJ786377:BGM786381 BQF786377:BQI786381 CAB786377:CAE786381 CJX786377:CKA786381 CTT786377:CTW786381 DDP786377:DDS786381 DNL786377:DNO786381 DXH786377:DXK786381 EHD786377:EHG786381 EQZ786377:ERC786381 FAV786377:FAY786381 FKR786377:FKU786381 FUN786377:FUQ786381 GEJ786377:GEM786381 GOF786377:GOI786381 GYB786377:GYE786381 HHX786377:HIA786381 HRT786377:HRW786381 IBP786377:IBS786381 ILL786377:ILO786381 IVH786377:IVK786381 JFD786377:JFG786381 JOZ786377:JPC786381 JYV786377:JYY786381 KIR786377:KIU786381 KSN786377:KSQ786381 LCJ786377:LCM786381 LMF786377:LMI786381 LWB786377:LWE786381 MFX786377:MGA786381 MPT786377:MPW786381 MZP786377:MZS786381 NJL786377:NJO786381 NTH786377:NTK786381 ODD786377:ODG786381 OMZ786377:ONC786381 OWV786377:OWY786381 PGR786377:PGU786381 PQN786377:PQQ786381 QAJ786377:QAM786381 QKF786377:QKI786381 QUB786377:QUE786381 RDX786377:REA786381 RNT786377:RNW786381 RXP786377:RXS786381 SHL786377:SHO786381 SRH786377:SRK786381 TBD786377:TBG786381 TKZ786377:TLC786381 TUV786377:TUY786381 UER786377:UEU786381 UON786377:UOQ786381 UYJ786377:UYM786381 VIF786377:VII786381 VSB786377:VSE786381 WBX786377:WCA786381 WLT786377:WLW786381 WVP786377:WVS786381 H851913:K851917 JD851913:JG851917 SZ851913:TC851917 ACV851913:ACY851917 AMR851913:AMU851917 AWN851913:AWQ851917 BGJ851913:BGM851917 BQF851913:BQI851917 CAB851913:CAE851917 CJX851913:CKA851917 CTT851913:CTW851917 DDP851913:DDS851917 DNL851913:DNO851917 DXH851913:DXK851917 EHD851913:EHG851917 EQZ851913:ERC851917 FAV851913:FAY851917 FKR851913:FKU851917 FUN851913:FUQ851917 GEJ851913:GEM851917 GOF851913:GOI851917 GYB851913:GYE851917 HHX851913:HIA851917 HRT851913:HRW851917 IBP851913:IBS851917 ILL851913:ILO851917 IVH851913:IVK851917 JFD851913:JFG851917 JOZ851913:JPC851917 JYV851913:JYY851917 KIR851913:KIU851917 KSN851913:KSQ851917 LCJ851913:LCM851917 LMF851913:LMI851917 LWB851913:LWE851917 MFX851913:MGA851917 MPT851913:MPW851917 MZP851913:MZS851917 NJL851913:NJO851917 NTH851913:NTK851917 ODD851913:ODG851917 OMZ851913:ONC851917 OWV851913:OWY851917 PGR851913:PGU851917 PQN851913:PQQ851917 QAJ851913:QAM851917 QKF851913:QKI851917 QUB851913:QUE851917 RDX851913:REA851917 RNT851913:RNW851917 RXP851913:RXS851917 SHL851913:SHO851917 SRH851913:SRK851917 TBD851913:TBG851917 TKZ851913:TLC851917 TUV851913:TUY851917 UER851913:UEU851917 UON851913:UOQ851917 UYJ851913:UYM851917 VIF851913:VII851917 VSB851913:VSE851917 WBX851913:WCA851917 WLT851913:WLW851917 WVP851913:WVS851917 H917449:K917453 JD917449:JG917453 SZ917449:TC917453 ACV917449:ACY917453 AMR917449:AMU917453 AWN917449:AWQ917453 BGJ917449:BGM917453 BQF917449:BQI917453 CAB917449:CAE917453 CJX917449:CKA917453 CTT917449:CTW917453 DDP917449:DDS917453 DNL917449:DNO917453 DXH917449:DXK917453 EHD917449:EHG917453 EQZ917449:ERC917453 FAV917449:FAY917453 FKR917449:FKU917453 FUN917449:FUQ917453 GEJ917449:GEM917453 GOF917449:GOI917453 GYB917449:GYE917453 HHX917449:HIA917453 HRT917449:HRW917453 IBP917449:IBS917453 ILL917449:ILO917453 IVH917449:IVK917453 JFD917449:JFG917453 JOZ917449:JPC917453 JYV917449:JYY917453 KIR917449:KIU917453 KSN917449:KSQ917453 LCJ917449:LCM917453 LMF917449:LMI917453 LWB917449:LWE917453 MFX917449:MGA917453 MPT917449:MPW917453 MZP917449:MZS917453 NJL917449:NJO917453 NTH917449:NTK917453 ODD917449:ODG917453 OMZ917449:ONC917453 OWV917449:OWY917453 PGR917449:PGU917453 PQN917449:PQQ917453 QAJ917449:QAM917453 QKF917449:QKI917453 QUB917449:QUE917453 RDX917449:REA917453 RNT917449:RNW917453 RXP917449:RXS917453 SHL917449:SHO917453 SRH917449:SRK917453 TBD917449:TBG917453 TKZ917449:TLC917453 TUV917449:TUY917453 UER917449:UEU917453 UON917449:UOQ917453 UYJ917449:UYM917453 VIF917449:VII917453 VSB917449:VSE917453 WBX917449:WCA917453 WLT917449:WLW917453 WVP917449:WVS917453 H982985:K982989 JD982985:JG982989 SZ982985:TC982989 ACV982985:ACY982989 AMR982985:AMU982989 AWN982985:AWQ982989 BGJ982985:BGM982989 BQF982985:BQI982989 CAB982985:CAE982989 CJX982985:CKA982989 CTT982985:CTW982989 DDP982985:DDS982989 DNL982985:DNO982989 DXH982985:DXK982989 EHD982985:EHG982989 EQZ982985:ERC982989 FAV982985:FAY982989 FKR982985:FKU982989 FUN982985:FUQ982989 GEJ982985:GEM982989 GOF982985:GOI982989 GYB982985:GYE982989 HHX982985:HIA982989 HRT982985:HRW982989 IBP982985:IBS982989 ILL982985:ILO982989 IVH982985:IVK982989 JFD982985:JFG982989 JOZ982985:JPC982989 JYV982985:JYY982989 KIR982985:KIU982989 KSN982985:KSQ982989 LCJ982985:LCM982989 LMF982985:LMI982989 LWB982985:LWE982989 MFX982985:MGA982989 MPT982985:MPW982989 MZP982985:MZS982989 NJL982985:NJO982989 NTH982985:NTK982989 ODD982985:ODG982989 OMZ982985:ONC982989 OWV982985:OWY982989 PGR982985:PGU982989 PQN982985:PQQ982989 QAJ982985:QAM982989 QKF982985:QKI982989 QUB982985:QUE982989 RDX982985:REA982989 RNT982985:RNW982989 RXP982985:RXS982989 SHL982985:SHO982989 SRH982985:SRK982989 TBD982985:TBG982989 TKZ982985:TLC982989 TUV982985:TUY982989 UER982985:UEU982989 UON982985:UOQ982989 UYJ982985:UYM982989 VIF982985:VII982989 VSB982985:VSE982989 WBX982985:WCA982989 WLT982985:WLW982989 WVP982985:WVS982989 UYJ983091:UYM983095 JQ46:JT50 TM46:TP50 ADI46:ADL50 ANE46:ANH50 AXA46:AXD50 BGW46:BGZ50 BQS46:BQV50 CAO46:CAR50 CKK46:CKN50 CUG46:CUJ50 DEC46:DEF50 DNY46:DOB50 DXU46:DXX50 EHQ46:EHT50 ERM46:ERP50 FBI46:FBL50 FLE46:FLH50 FVA46:FVD50 GEW46:GEZ50 GOS46:GOV50 GYO46:GYR50 HIK46:HIN50 HSG46:HSJ50 ICC46:ICF50 ILY46:IMB50 IVU46:IVX50 JFQ46:JFT50 JPM46:JPP50 JZI46:JZL50 KJE46:KJH50 KTA46:KTD50 LCW46:LCZ50 LMS46:LMV50 LWO46:LWR50 MGK46:MGN50 MQG46:MQJ50 NAC46:NAF50 NJY46:NKB50 NTU46:NTX50 ODQ46:ODT50 ONM46:ONP50 OXI46:OXL50 PHE46:PHH50 PRA46:PRD50 QAW46:QAZ50 QKS46:QKV50 QUO46:QUR50 REK46:REN50 ROG46:ROJ50 RYC46:RYF50 SHY46:SIB50 SRU46:SRX50 TBQ46:TBT50 TLM46:TLP50 TVI46:TVL50 UFE46:UFH50 UPA46:UPD50 UYW46:UYZ50 VIS46:VIV50 VSO46:VSR50 WCK46:WCN50 WMG46:WMJ50 WWC46:WWF50 U65481:X65485 JQ65481:JT65485 TM65481:TP65485 ADI65481:ADL65485 ANE65481:ANH65485 AXA65481:AXD65485 BGW65481:BGZ65485 BQS65481:BQV65485 CAO65481:CAR65485 CKK65481:CKN65485 CUG65481:CUJ65485 DEC65481:DEF65485 DNY65481:DOB65485 DXU65481:DXX65485 EHQ65481:EHT65485 ERM65481:ERP65485 FBI65481:FBL65485 FLE65481:FLH65485 FVA65481:FVD65485 GEW65481:GEZ65485 GOS65481:GOV65485 GYO65481:GYR65485 HIK65481:HIN65485 HSG65481:HSJ65485 ICC65481:ICF65485 ILY65481:IMB65485 IVU65481:IVX65485 JFQ65481:JFT65485 JPM65481:JPP65485 JZI65481:JZL65485 KJE65481:KJH65485 KTA65481:KTD65485 LCW65481:LCZ65485 LMS65481:LMV65485 LWO65481:LWR65485 MGK65481:MGN65485 MQG65481:MQJ65485 NAC65481:NAF65485 NJY65481:NKB65485 NTU65481:NTX65485 ODQ65481:ODT65485 ONM65481:ONP65485 OXI65481:OXL65485 PHE65481:PHH65485 PRA65481:PRD65485 QAW65481:QAZ65485 QKS65481:QKV65485 QUO65481:QUR65485 REK65481:REN65485 ROG65481:ROJ65485 RYC65481:RYF65485 SHY65481:SIB65485 SRU65481:SRX65485 TBQ65481:TBT65485 TLM65481:TLP65485 TVI65481:TVL65485 UFE65481:UFH65485 UPA65481:UPD65485 UYW65481:UYZ65485 VIS65481:VIV65485 VSO65481:VSR65485 WCK65481:WCN65485 WMG65481:WMJ65485 WWC65481:WWF65485 U131017:X131021 JQ131017:JT131021 TM131017:TP131021 ADI131017:ADL131021 ANE131017:ANH131021 AXA131017:AXD131021 BGW131017:BGZ131021 BQS131017:BQV131021 CAO131017:CAR131021 CKK131017:CKN131021 CUG131017:CUJ131021 DEC131017:DEF131021 DNY131017:DOB131021 DXU131017:DXX131021 EHQ131017:EHT131021 ERM131017:ERP131021 FBI131017:FBL131021 FLE131017:FLH131021 FVA131017:FVD131021 GEW131017:GEZ131021 GOS131017:GOV131021 GYO131017:GYR131021 HIK131017:HIN131021 HSG131017:HSJ131021 ICC131017:ICF131021 ILY131017:IMB131021 IVU131017:IVX131021 JFQ131017:JFT131021 JPM131017:JPP131021 JZI131017:JZL131021 KJE131017:KJH131021 KTA131017:KTD131021 LCW131017:LCZ131021 LMS131017:LMV131021 LWO131017:LWR131021 MGK131017:MGN131021 MQG131017:MQJ131021 NAC131017:NAF131021 NJY131017:NKB131021 NTU131017:NTX131021 ODQ131017:ODT131021 ONM131017:ONP131021 OXI131017:OXL131021 PHE131017:PHH131021 PRA131017:PRD131021 QAW131017:QAZ131021 QKS131017:QKV131021 QUO131017:QUR131021 REK131017:REN131021 ROG131017:ROJ131021 RYC131017:RYF131021 SHY131017:SIB131021 SRU131017:SRX131021 TBQ131017:TBT131021 TLM131017:TLP131021 TVI131017:TVL131021 UFE131017:UFH131021 UPA131017:UPD131021 UYW131017:UYZ131021 VIS131017:VIV131021 VSO131017:VSR131021 WCK131017:WCN131021 WMG131017:WMJ131021 WWC131017:WWF131021 U196553:X196557 JQ196553:JT196557 TM196553:TP196557 ADI196553:ADL196557 ANE196553:ANH196557 AXA196553:AXD196557 BGW196553:BGZ196557 BQS196553:BQV196557 CAO196553:CAR196557 CKK196553:CKN196557 CUG196553:CUJ196557 DEC196553:DEF196557 DNY196553:DOB196557 DXU196553:DXX196557 EHQ196553:EHT196557 ERM196553:ERP196557 FBI196553:FBL196557 FLE196553:FLH196557 FVA196553:FVD196557 GEW196553:GEZ196557 GOS196553:GOV196557 GYO196553:GYR196557 HIK196553:HIN196557 HSG196553:HSJ196557 ICC196553:ICF196557 ILY196553:IMB196557 IVU196553:IVX196557 JFQ196553:JFT196557 JPM196553:JPP196557 JZI196553:JZL196557 KJE196553:KJH196557 KTA196553:KTD196557 LCW196553:LCZ196557 LMS196553:LMV196557 LWO196553:LWR196557 MGK196553:MGN196557 MQG196553:MQJ196557 NAC196553:NAF196557 NJY196553:NKB196557 NTU196553:NTX196557 ODQ196553:ODT196557 ONM196553:ONP196557 OXI196553:OXL196557 PHE196553:PHH196557 PRA196553:PRD196557 QAW196553:QAZ196557 QKS196553:QKV196557 QUO196553:QUR196557 REK196553:REN196557 ROG196553:ROJ196557 RYC196553:RYF196557 SHY196553:SIB196557 SRU196553:SRX196557 TBQ196553:TBT196557 TLM196553:TLP196557 TVI196553:TVL196557 UFE196553:UFH196557 UPA196553:UPD196557 UYW196553:UYZ196557 VIS196553:VIV196557 VSO196553:VSR196557 WCK196553:WCN196557 WMG196553:WMJ196557 WWC196553:WWF196557 U262089:X262093 JQ262089:JT262093 TM262089:TP262093 ADI262089:ADL262093 ANE262089:ANH262093 AXA262089:AXD262093 BGW262089:BGZ262093 BQS262089:BQV262093 CAO262089:CAR262093 CKK262089:CKN262093 CUG262089:CUJ262093 DEC262089:DEF262093 DNY262089:DOB262093 DXU262089:DXX262093 EHQ262089:EHT262093 ERM262089:ERP262093 FBI262089:FBL262093 FLE262089:FLH262093 FVA262089:FVD262093 GEW262089:GEZ262093 GOS262089:GOV262093 GYO262089:GYR262093 HIK262089:HIN262093 HSG262089:HSJ262093 ICC262089:ICF262093 ILY262089:IMB262093 IVU262089:IVX262093 JFQ262089:JFT262093 JPM262089:JPP262093 JZI262089:JZL262093 KJE262089:KJH262093 KTA262089:KTD262093 LCW262089:LCZ262093 LMS262089:LMV262093 LWO262089:LWR262093 MGK262089:MGN262093 MQG262089:MQJ262093 NAC262089:NAF262093 NJY262089:NKB262093 NTU262089:NTX262093 ODQ262089:ODT262093 ONM262089:ONP262093 OXI262089:OXL262093 PHE262089:PHH262093 PRA262089:PRD262093 QAW262089:QAZ262093 QKS262089:QKV262093 QUO262089:QUR262093 REK262089:REN262093 ROG262089:ROJ262093 RYC262089:RYF262093 SHY262089:SIB262093 SRU262089:SRX262093 TBQ262089:TBT262093 TLM262089:TLP262093 TVI262089:TVL262093 UFE262089:UFH262093 UPA262089:UPD262093 UYW262089:UYZ262093 VIS262089:VIV262093 VSO262089:VSR262093 WCK262089:WCN262093 WMG262089:WMJ262093 WWC262089:WWF262093 U327625:X327629 JQ327625:JT327629 TM327625:TP327629 ADI327625:ADL327629 ANE327625:ANH327629 AXA327625:AXD327629 BGW327625:BGZ327629 BQS327625:BQV327629 CAO327625:CAR327629 CKK327625:CKN327629 CUG327625:CUJ327629 DEC327625:DEF327629 DNY327625:DOB327629 DXU327625:DXX327629 EHQ327625:EHT327629 ERM327625:ERP327629 FBI327625:FBL327629 FLE327625:FLH327629 FVA327625:FVD327629 GEW327625:GEZ327629 GOS327625:GOV327629 GYO327625:GYR327629 HIK327625:HIN327629 HSG327625:HSJ327629 ICC327625:ICF327629 ILY327625:IMB327629 IVU327625:IVX327629 JFQ327625:JFT327629 JPM327625:JPP327629 JZI327625:JZL327629 KJE327625:KJH327629 KTA327625:KTD327629 LCW327625:LCZ327629 LMS327625:LMV327629 LWO327625:LWR327629 MGK327625:MGN327629 MQG327625:MQJ327629 NAC327625:NAF327629 NJY327625:NKB327629 NTU327625:NTX327629 ODQ327625:ODT327629 ONM327625:ONP327629 OXI327625:OXL327629 PHE327625:PHH327629 PRA327625:PRD327629 QAW327625:QAZ327629 QKS327625:QKV327629 QUO327625:QUR327629 REK327625:REN327629 ROG327625:ROJ327629 RYC327625:RYF327629 SHY327625:SIB327629 SRU327625:SRX327629 TBQ327625:TBT327629 TLM327625:TLP327629 TVI327625:TVL327629 UFE327625:UFH327629 UPA327625:UPD327629 UYW327625:UYZ327629 VIS327625:VIV327629 VSO327625:VSR327629 WCK327625:WCN327629 WMG327625:WMJ327629 WWC327625:WWF327629 U393161:X393165 JQ393161:JT393165 TM393161:TP393165 ADI393161:ADL393165 ANE393161:ANH393165 AXA393161:AXD393165 BGW393161:BGZ393165 BQS393161:BQV393165 CAO393161:CAR393165 CKK393161:CKN393165 CUG393161:CUJ393165 DEC393161:DEF393165 DNY393161:DOB393165 DXU393161:DXX393165 EHQ393161:EHT393165 ERM393161:ERP393165 FBI393161:FBL393165 FLE393161:FLH393165 FVA393161:FVD393165 GEW393161:GEZ393165 GOS393161:GOV393165 GYO393161:GYR393165 HIK393161:HIN393165 HSG393161:HSJ393165 ICC393161:ICF393165 ILY393161:IMB393165 IVU393161:IVX393165 JFQ393161:JFT393165 JPM393161:JPP393165 JZI393161:JZL393165 KJE393161:KJH393165 KTA393161:KTD393165 LCW393161:LCZ393165 LMS393161:LMV393165 LWO393161:LWR393165 MGK393161:MGN393165 MQG393161:MQJ393165 NAC393161:NAF393165 NJY393161:NKB393165 NTU393161:NTX393165 ODQ393161:ODT393165 ONM393161:ONP393165 OXI393161:OXL393165 PHE393161:PHH393165 PRA393161:PRD393165 QAW393161:QAZ393165 QKS393161:QKV393165 QUO393161:QUR393165 REK393161:REN393165 ROG393161:ROJ393165 RYC393161:RYF393165 SHY393161:SIB393165 SRU393161:SRX393165 TBQ393161:TBT393165 TLM393161:TLP393165 TVI393161:TVL393165 UFE393161:UFH393165 UPA393161:UPD393165 UYW393161:UYZ393165 VIS393161:VIV393165 VSO393161:VSR393165 WCK393161:WCN393165 WMG393161:WMJ393165 WWC393161:WWF393165 U458697:X458701 JQ458697:JT458701 TM458697:TP458701 ADI458697:ADL458701 ANE458697:ANH458701 AXA458697:AXD458701 BGW458697:BGZ458701 BQS458697:BQV458701 CAO458697:CAR458701 CKK458697:CKN458701 CUG458697:CUJ458701 DEC458697:DEF458701 DNY458697:DOB458701 DXU458697:DXX458701 EHQ458697:EHT458701 ERM458697:ERP458701 FBI458697:FBL458701 FLE458697:FLH458701 FVA458697:FVD458701 GEW458697:GEZ458701 GOS458697:GOV458701 GYO458697:GYR458701 HIK458697:HIN458701 HSG458697:HSJ458701 ICC458697:ICF458701 ILY458697:IMB458701 IVU458697:IVX458701 JFQ458697:JFT458701 JPM458697:JPP458701 JZI458697:JZL458701 KJE458697:KJH458701 KTA458697:KTD458701 LCW458697:LCZ458701 LMS458697:LMV458701 LWO458697:LWR458701 MGK458697:MGN458701 MQG458697:MQJ458701 NAC458697:NAF458701 NJY458697:NKB458701 NTU458697:NTX458701 ODQ458697:ODT458701 ONM458697:ONP458701 OXI458697:OXL458701 PHE458697:PHH458701 PRA458697:PRD458701 QAW458697:QAZ458701 QKS458697:QKV458701 QUO458697:QUR458701 REK458697:REN458701 ROG458697:ROJ458701 RYC458697:RYF458701 SHY458697:SIB458701 SRU458697:SRX458701 TBQ458697:TBT458701 TLM458697:TLP458701 TVI458697:TVL458701 UFE458697:UFH458701 UPA458697:UPD458701 UYW458697:UYZ458701 VIS458697:VIV458701 VSO458697:VSR458701 WCK458697:WCN458701 WMG458697:WMJ458701 WWC458697:WWF458701 U524233:X524237 JQ524233:JT524237 TM524233:TP524237 ADI524233:ADL524237 ANE524233:ANH524237 AXA524233:AXD524237 BGW524233:BGZ524237 BQS524233:BQV524237 CAO524233:CAR524237 CKK524233:CKN524237 CUG524233:CUJ524237 DEC524233:DEF524237 DNY524233:DOB524237 DXU524233:DXX524237 EHQ524233:EHT524237 ERM524233:ERP524237 FBI524233:FBL524237 FLE524233:FLH524237 FVA524233:FVD524237 GEW524233:GEZ524237 GOS524233:GOV524237 GYO524233:GYR524237 HIK524233:HIN524237 HSG524233:HSJ524237 ICC524233:ICF524237 ILY524233:IMB524237 IVU524233:IVX524237 JFQ524233:JFT524237 JPM524233:JPP524237 JZI524233:JZL524237 KJE524233:KJH524237 KTA524233:KTD524237 LCW524233:LCZ524237 LMS524233:LMV524237 LWO524233:LWR524237 MGK524233:MGN524237 MQG524233:MQJ524237 NAC524233:NAF524237 NJY524233:NKB524237 NTU524233:NTX524237 ODQ524233:ODT524237 ONM524233:ONP524237 OXI524233:OXL524237 PHE524233:PHH524237 PRA524233:PRD524237 QAW524233:QAZ524237 QKS524233:QKV524237 QUO524233:QUR524237 REK524233:REN524237 ROG524233:ROJ524237 RYC524233:RYF524237 SHY524233:SIB524237 SRU524233:SRX524237 TBQ524233:TBT524237 TLM524233:TLP524237 TVI524233:TVL524237 UFE524233:UFH524237 UPA524233:UPD524237 UYW524233:UYZ524237 VIS524233:VIV524237 VSO524233:VSR524237 WCK524233:WCN524237 WMG524233:WMJ524237 WWC524233:WWF524237 U589769:X589773 JQ589769:JT589773 TM589769:TP589773 ADI589769:ADL589773 ANE589769:ANH589773 AXA589769:AXD589773 BGW589769:BGZ589773 BQS589769:BQV589773 CAO589769:CAR589773 CKK589769:CKN589773 CUG589769:CUJ589773 DEC589769:DEF589773 DNY589769:DOB589773 DXU589769:DXX589773 EHQ589769:EHT589773 ERM589769:ERP589773 FBI589769:FBL589773 FLE589769:FLH589773 FVA589769:FVD589773 GEW589769:GEZ589773 GOS589769:GOV589773 GYO589769:GYR589773 HIK589769:HIN589773 HSG589769:HSJ589773 ICC589769:ICF589773 ILY589769:IMB589773 IVU589769:IVX589773 JFQ589769:JFT589773 JPM589769:JPP589773 JZI589769:JZL589773 KJE589769:KJH589773 KTA589769:KTD589773 LCW589769:LCZ589773 LMS589769:LMV589773 LWO589769:LWR589773 MGK589769:MGN589773 MQG589769:MQJ589773 NAC589769:NAF589773 NJY589769:NKB589773 NTU589769:NTX589773 ODQ589769:ODT589773 ONM589769:ONP589773 OXI589769:OXL589773 PHE589769:PHH589773 PRA589769:PRD589773 QAW589769:QAZ589773 QKS589769:QKV589773 QUO589769:QUR589773 REK589769:REN589773 ROG589769:ROJ589773 RYC589769:RYF589773 SHY589769:SIB589773 SRU589769:SRX589773 TBQ589769:TBT589773 TLM589769:TLP589773 TVI589769:TVL589773 UFE589769:UFH589773 UPA589769:UPD589773 UYW589769:UYZ589773 VIS589769:VIV589773 VSO589769:VSR589773 WCK589769:WCN589773 WMG589769:WMJ589773 WWC589769:WWF589773 U655305:X655309 JQ655305:JT655309 TM655305:TP655309 ADI655305:ADL655309 ANE655305:ANH655309 AXA655305:AXD655309 BGW655305:BGZ655309 BQS655305:BQV655309 CAO655305:CAR655309 CKK655305:CKN655309 CUG655305:CUJ655309 DEC655305:DEF655309 DNY655305:DOB655309 DXU655305:DXX655309 EHQ655305:EHT655309 ERM655305:ERP655309 FBI655305:FBL655309 FLE655305:FLH655309 FVA655305:FVD655309 GEW655305:GEZ655309 GOS655305:GOV655309 GYO655305:GYR655309 HIK655305:HIN655309 HSG655305:HSJ655309 ICC655305:ICF655309 ILY655305:IMB655309 IVU655305:IVX655309 JFQ655305:JFT655309 JPM655305:JPP655309 JZI655305:JZL655309 KJE655305:KJH655309 KTA655305:KTD655309 LCW655305:LCZ655309 LMS655305:LMV655309 LWO655305:LWR655309 MGK655305:MGN655309 MQG655305:MQJ655309 NAC655305:NAF655309 NJY655305:NKB655309 NTU655305:NTX655309 ODQ655305:ODT655309 ONM655305:ONP655309 OXI655305:OXL655309 PHE655305:PHH655309 PRA655305:PRD655309 QAW655305:QAZ655309 QKS655305:QKV655309 QUO655305:QUR655309 REK655305:REN655309 ROG655305:ROJ655309 RYC655305:RYF655309 SHY655305:SIB655309 SRU655305:SRX655309 TBQ655305:TBT655309 TLM655305:TLP655309 TVI655305:TVL655309 UFE655305:UFH655309 UPA655305:UPD655309 UYW655305:UYZ655309 VIS655305:VIV655309 VSO655305:VSR655309 WCK655305:WCN655309 WMG655305:WMJ655309 WWC655305:WWF655309 U720841:X720845 JQ720841:JT720845 TM720841:TP720845 ADI720841:ADL720845 ANE720841:ANH720845 AXA720841:AXD720845 BGW720841:BGZ720845 BQS720841:BQV720845 CAO720841:CAR720845 CKK720841:CKN720845 CUG720841:CUJ720845 DEC720841:DEF720845 DNY720841:DOB720845 DXU720841:DXX720845 EHQ720841:EHT720845 ERM720841:ERP720845 FBI720841:FBL720845 FLE720841:FLH720845 FVA720841:FVD720845 GEW720841:GEZ720845 GOS720841:GOV720845 GYO720841:GYR720845 HIK720841:HIN720845 HSG720841:HSJ720845 ICC720841:ICF720845 ILY720841:IMB720845 IVU720841:IVX720845 JFQ720841:JFT720845 JPM720841:JPP720845 JZI720841:JZL720845 KJE720841:KJH720845 KTA720841:KTD720845 LCW720841:LCZ720845 LMS720841:LMV720845 LWO720841:LWR720845 MGK720841:MGN720845 MQG720841:MQJ720845 NAC720841:NAF720845 NJY720841:NKB720845 NTU720841:NTX720845 ODQ720841:ODT720845 ONM720841:ONP720845 OXI720841:OXL720845 PHE720841:PHH720845 PRA720841:PRD720845 QAW720841:QAZ720845 QKS720841:QKV720845 QUO720841:QUR720845 REK720841:REN720845 ROG720841:ROJ720845 RYC720841:RYF720845 SHY720841:SIB720845 SRU720841:SRX720845 TBQ720841:TBT720845 TLM720841:TLP720845 TVI720841:TVL720845 UFE720841:UFH720845 UPA720841:UPD720845 UYW720841:UYZ720845 VIS720841:VIV720845 VSO720841:VSR720845 WCK720841:WCN720845 WMG720841:WMJ720845 WWC720841:WWF720845 U786377:X786381 JQ786377:JT786381 TM786377:TP786381 ADI786377:ADL786381 ANE786377:ANH786381 AXA786377:AXD786381 BGW786377:BGZ786381 BQS786377:BQV786381 CAO786377:CAR786381 CKK786377:CKN786381 CUG786377:CUJ786381 DEC786377:DEF786381 DNY786377:DOB786381 DXU786377:DXX786381 EHQ786377:EHT786381 ERM786377:ERP786381 FBI786377:FBL786381 FLE786377:FLH786381 FVA786377:FVD786381 GEW786377:GEZ786381 GOS786377:GOV786381 GYO786377:GYR786381 HIK786377:HIN786381 HSG786377:HSJ786381 ICC786377:ICF786381 ILY786377:IMB786381 IVU786377:IVX786381 JFQ786377:JFT786381 JPM786377:JPP786381 JZI786377:JZL786381 KJE786377:KJH786381 KTA786377:KTD786381 LCW786377:LCZ786381 LMS786377:LMV786381 LWO786377:LWR786381 MGK786377:MGN786381 MQG786377:MQJ786381 NAC786377:NAF786381 NJY786377:NKB786381 NTU786377:NTX786381 ODQ786377:ODT786381 ONM786377:ONP786381 OXI786377:OXL786381 PHE786377:PHH786381 PRA786377:PRD786381 QAW786377:QAZ786381 QKS786377:QKV786381 QUO786377:QUR786381 REK786377:REN786381 ROG786377:ROJ786381 RYC786377:RYF786381 SHY786377:SIB786381 SRU786377:SRX786381 TBQ786377:TBT786381 TLM786377:TLP786381 TVI786377:TVL786381 UFE786377:UFH786381 UPA786377:UPD786381 UYW786377:UYZ786381 VIS786377:VIV786381 VSO786377:VSR786381 WCK786377:WCN786381 WMG786377:WMJ786381 WWC786377:WWF786381 U851913:X851917 JQ851913:JT851917 TM851913:TP851917 ADI851913:ADL851917 ANE851913:ANH851917 AXA851913:AXD851917 BGW851913:BGZ851917 BQS851913:BQV851917 CAO851913:CAR851917 CKK851913:CKN851917 CUG851913:CUJ851917 DEC851913:DEF851917 DNY851913:DOB851917 DXU851913:DXX851917 EHQ851913:EHT851917 ERM851913:ERP851917 FBI851913:FBL851917 FLE851913:FLH851917 FVA851913:FVD851917 GEW851913:GEZ851917 GOS851913:GOV851917 GYO851913:GYR851917 HIK851913:HIN851917 HSG851913:HSJ851917 ICC851913:ICF851917 ILY851913:IMB851917 IVU851913:IVX851917 JFQ851913:JFT851917 JPM851913:JPP851917 JZI851913:JZL851917 KJE851913:KJH851917 KTA851913:KTD851917 LCW851913:LCZ851917 LMS851913:LMV851917 LWO851913:LWR851917 MGK851913:MGN851917 MQG851913:MQJ851917 NAC851913:NAF851917 NJY851913:NKB851917 NTU851913:NTX851917 ODQ851913:ODT851917 ONM851913:ONP851917 OXI851913:OXL851917 PHE851913:PHH851917 PRA851913:PRD851917 QAW851913:QAZ851917 QKS851913:QKV851917 QUO851913:QUR851917 REK851913:REN851917 ROG851913:ROJ851917 RYC851913:RYF851917 SHY851913:SIB851917 SRU851913:SRX851917 TBQ851913:TBT851917 TLM851913:TLP851917 TVI851913:TVL851917 UFE851913:UFH851917 UPA851913:UPD851917 UYW851913:UYZ851917 VIS851913:VIV851917 VSO851913:VSR851917 WCK851913:WCN851917 WMG851913:WMJ851917 WWC851913:WWF851917 U917449:X917453 JQ917449:JT917453 TM917449:TP917453 ADI917449:ADL917453 ANE917449:ANH917453 AXA917449:AXD917453 BGW917449:BGZ917453 BQS917449:BQV917453 CAO917449:CAR917453 CKK917449:CKN917453 CUG917449:CUJ917453 DEC917449:DEF917453 DNY917449:DOB917453 DXU917449:DXX917453 EHQ917449:EHT917453 ERM917449:ERP917453 FBI917449:FBL917453 FLE917449:FLH917453 FVA917449:FVD917453 GEW917449:GEZ917453 GOS917449:GOV917453 GYO917449:GYR917453 HIK917449:HIN917453 HSG917449:HSJ917453 ICC917449:ICF917453 ILY917449:IMB917453 IVU917449:IVX917453 JFQ917449:JFT917453 JPM917449:JPP917453 JZI917449:JZL917453 KJE917449:KJH917453 KTA917449:KTD917453 LCW917449:LCZ917453 LMS917449:LMV917453 LWO917449:LWR917453 MGK917449:MGN917453 MQG917449:MQJ917453 NAC917449:NAF917453 NJY917449:NKB917453 NTU917449:NTX917453 ODQ917449:ODT917453 ONM917449:ONP917453 OXI917449:OXL917453 PHE917449:PHH917453 PRA917449:PRD917453 QAW917449:QAZ917453 QKS917449:QKV917453 QUO917449:QUR917453 REK917449:REN917453 ROG917449:ROJ917453 RYC917449:RYF917453 SHY917449:SIB917453 SRU917449:SRX917453 TBQ917449:TBT917453 TLM917449:TLP917453 TVI917449:TVL917453 UFE917449:UFH917453 UPA917449:UPD917453 UYW917449:UYZ917453 VIS917449:VIV917453 VSO917449:VSR917453 WCK917449:WCN917453 WMG917449:WMJ917453 WWC917449:WWF917453 U982985:X982989 JQ982985:JT982989 TM982985:TP982989 ADI982985:ADL982989 ANE982985:ANH982989 AXA982985:AXD982989 BGW982985:BGZ982989 BQS982985:BQV982989 CAO982985:CAR982989 CKK982985:CKN982989 CUG982985:CUJ982989 DEC982985:DEF982989 DNY982985:DOB982989 DXU982985:DXX982989 EHQ982985:EHT982989 ERM982985:ERP982989 FBI982985:FBL982989 FLE982985:FLH982989 FVA982985:FVD982989 GEW982985:GEZ982989 GOS982985:GOV982989 GYO982985:GYR982989 HIK982985:HIN982989 HSG982985:HSJ982989 ICC982985:ICF982989 ILY982985:IMB982989 IVU982985:IVX982989 JFQ982985:JFT982989 JPM982985:JPP982989 JZI982985:JZL982989 KJE982985:KJH982989 KTA982985:KTD982989 LCW982985:LCZ982989 LMS982985:LMV982989 LWO982985:LWR982989 MGK982985:MGN982989 MQG982985:MQJ982989 NAC982985:NAF982989 NJY982985:NKB982989 NTU982985:NTX982989 ODQ982985:ODT982989 ONM982985:ONP982989 OXI982985:OXL982989 PHE982985:PHH982989 PRA982985:PRD982989 QAW982985:QAZ982989 QKS982985:QKV982989 QUO982985:QUR982989 REK982985:REN982989 ROG982985:ROJ982989 RYC982985:RYF982989 SHY982985:SIB982989 SRU982985:SRX982989 TBQ982985:TBT982989 TLM982985:TLP982989 TVI982985:TVL982989 UFE982985:UFH982989 UPA982985:UPD982989 UYW982985:UYZ982989 VIS982985:VIV982989 VSO982985:VSR982989 WCK982985:WCN982989 WMG982985:WMJ982989 WWC982985:WWF982989 UON983091:UOQ983095 JD67:JG71 SZ67:TC71 ACV67:ACY71 AMR67:AMU71 AWN67:AWQ71 BGJ67:BGM71 BQF67:BQI71 CAB67:CAE71 CJX67:CKA71 CTT67:CTW71 DDP67:DDS71 DNL67:DNO71 DXH67:DXK71 EHD67:EHG71 EQZ67:ERC71 FAV67:FAY71 FKR67:FKU71 FUN67:FUQ71 GEJ67:GEM71 GOF67:GOI71 GYB67:GYE71 HHX67:HIA71 HRT67:HRW71 IBP67:IBS71 ILL67:ILO71 IVH67:IVK71 JFD67:JFG71 JOZ67:JPC71 JYV67:JYY71 KIR67:KIU71 KSN67:KSQ71 LCJ67:LCM71 LMF67:LMI71 LWB67:LWE71 MFX67:MGA71 MPT67:MPW71 MZP67:MZS71 NJL67:NJO71 NTH67:NTK71 ODD67:ODG71 OMZ67:ONC71 OWV67:OWY71 PGR67:PGU71 PQN67:PQQ71 QAJ67:QAM71 QKF67:QKI71 QUB67:QUE71 RDX67:REA71 RNT67:RNW71 RXP67:RXS71 SHL67:SHO71 SRH67:SRK71 TBD67:TBG71 TKZ67:TLC71 TUV67:TUY71 UER67:UEU71 UON67:UOQ71 UYJ67:UYM71 VIF67:VII71 VSB67:VSE71 WBX67:WCA71 WLT67:WLW71 WVP67:WVS71 H65502:K65506 JD65502:JG65506 SZ65502:TC65506 ACV65502:ACY65506 AMR65502:AMU65506 AWN65502:AWQ65506 BGJ65502:BGM65506 BQF65502:BQI65506 CAB65502:CAE65506 CJX65502:CKA65506 CTT65502:CTW65506 DDP65502:DDS65506 DNL65502:DNO65506 DXH65502:DXK65506 EHD65502:EHG65506 EQZ65502:ERC65506 FAV65502:FAY65506 FKR65502:FKU65506 FUN65502:FUQ65506 GEJ65502:GEM65506 GOF65502:GOI65506 GYB65502:GYE65506 HHX65502:HIA65506 HRT65502:HRW65506 IBP65502:IBS65506 ILL65502:ILO65506 IVH65502:IVK65506 JFD65502:JFG65506 JOZ65502:JPC65506 JYV65502:JYY65506 KIR65502:KIU65506 KSN65502:KSQ65506 LCJ65502:LCM65506 LMF65502:LMI65506 LWB65502:LWE65506 MFX65502:MGA65506 MPT65502:MPW65506 MZP65502:MZS65506 NJL65502:NJO65506 NTH65502:NTK65506 ODD65502:ODG65506 OMZ65502:ONC65506 OWV65502:OWY65506 PGR65502:PGU65506 PQN65502:PQQ65506 QAJ65502:QAM65506 QKF65502:QKI65506 QUB65502:QUE65506 RDX65502:REA65506 RNT65502:RNW65506 RXP65502:RXS65506 SHL65502:SHO65506 SRH65502:SRK65506 TBD65502:TBG65506 TKZ65502:TLC65506 TUV65502:TUY65506 UER65502:UEU65506 UON65502:UOQ65506 UYJ65502:UYM65506 VIF65502:VII65506 VSB65502:VSE65506 WBX65502:WCA65506 WLT65502:WLW65506 WVP65502:WVS65506 H131038:K131042 JD131038:JG131042 SZ131038:TC131042 ACV131038:ACY131042 AMR131038:AMU131042 AWN131038:AWQ131042 BGJ131038:BGM131042 BQF131038:BQI131042 CAB131038:CAE131042 CJX131038:CKA131042 CTT131038:CTW131042 DDP131038:DDS131042 DNL131038:DNO131042 DXH131038:DXK131042 EHD131038:EHG131042 EQZ131038:ERC131042 FAV131038:FAY131042 FKR131038:FKU131042 FUN131038:FUQ131042 GEJ131038:GEM131042 GOF131038:GOI131042 GYB131038:GYE131042 HHX131038:HIA131042 HRT131038:HRW131042 IBP131038:IBS131042 ILL131038:ILO131042 IVH131038:IVK131042 JFD131038:JFG131042 JOZ131038:JPC131042 JYV131038:JYY131042 KIR131038:KIU131042 KSN131038:KSQ131042 LCJ131038:LCM131042 LMF131038:LMI131042 LWB131038:LWE131042 MFX131038:MGA131042 MPT131038:MPW131042 MZP131038:MZS131042 NJL131038:NJO131042 NTH131038:NTK131042 ODD131038:ODG131042 OMZ131038:ONC131042 OWV131038:OWY131042 PGR131038:PGU131042 PQN131038:PQQ131042 QAJ131038:QAM131042 QKF131038:QKI131042 QUB131038:QUE131042 RDX131038:REA131042 RNT131038:RNW131042 RXP131038:RXS131042 SHL131038:SHO131042 SRH131038:SRK131042 TBD131038:TBG131042 TKZ131038:TLC131042 TUV131038:TUY131042 UER131038:UEU131042 UON131038:UOQ131042 UYJ131038:UYM131042 VIF131038:VII131042 VSB131038:VSE131042 WBX131038:WCA131042 WLT131038:WLW131042 WVP131038:WVS131042 H196574:K196578 JD196574:JG196578 SZ196574:TC196578 ACV196574:ACY196578 AMR196574:AMU196578 AWN196574:AWQ196578 BGJ196574:BGM196578 BQF196574:BQI196578 CAB196574:CAE196578 CJX196574:CKA196578 CTT196574:CTW196578 DDP196574:DDS196578 DNL196574:DNO196578 DXH196574:DXK196578 EHD196574:EHG196578 EQZ196574:ERC196578 FAV196574:FAY196578 FKR196574:FKU196578 FUN196574:FUQ196578 GEJ196574:GEM196578 GOF196574:GOI196578 GYB196574:GYE196578 HHX196574:HIA196578 HRT196574:HRW196578 IBP196574:IBS196578 ILL196574:ILO196578 IVH196574:IVK196578 JFD196574:JFG196578 JOZ196574:JPC196578 JYV196574:JYY196578 KIR196574:KIU196578 KSN196574:KSQ196578 LCJ196574:LCM196578 LMF196574:LMI196578 LWB196574:LWE196578 MFX196574:MGA196578 MPT196574:MPW196578 MZP196574:MZS196578 NJL196574:NJO196578 NTH196574:NTK196578 ODD196574:ODG196578 OMZ196574:ONC196578 OWV196574:OWY196578 PGR196574:PGU196578 PQN196574:PQQ196578 QAJ196574:QAM196578 QKF196574:QKI196578 QUB196574:QUE196578 RDX196574:REA196578 RNT196574:RNW196578 RXP196574:RXS196578 SHL196574:SHO196578 SRH196574:SRK196578 TBD196574:TBG196578 TKZ196574:TLC196578 TUV196574:TUY196578 UER196574:UEU196578 UON196574:UOQ196578 UYJ196574:UYM196578 VIF196574:VII196578 VSB196574:VSE196578 WBX196574:WCA196578 WLT196574:WLW196578 WVP196574:WVS196578 H262110:K262114 JD262110:JG262114 SZ262110:TC262114 ACV262110:ACY262114 AMR262110:AMU262114 AWN262110:AWQ262114 BGJ262110:BGM262114 BQF262110:BQI262114 CAB262110:CAE262114 CJX262110:CKA262114 CTT262110:CTW262114 DDP262110:DDS262114 DNL262110:DNO262114 DXH262110:DXK262114 EHD262110:EHG262114 EQZ262110:ERC262114 FAV262110:FAY262114 FKR262110:FKU262114 FUN262110:FUQ262114 GEJ262110:GEM262114 GOF262110:GOI262114 GYB262110:GYE262114 HHX262110:HIA262114 HRT262110:HRW262114 IBP262110:IBS262114 ILL262110:ILO262114 IVH262110:IVK262114 JFD262110:JFG262114 JOZ262110:JPC262114 JYV262110:JYY262114 KIR262110:KIU262114 KSN262110:KSQ262114 LCJ262110:LCM262114 LMF262110:LMI262114 LWB262110:LWE262114 MFX262110:MGA262114 MPT262110:MPW262114 MZP262110:MZS262114 NJL262110:NJO262114 NTH262110:NTK262114 ODD262110:ODG262114 OMZ262110:ONC262114 OWV262110:OWY262114 PGR262110:PGU262114 PQN262110:PQQ262114 QAJ262110:QAM262114 QKF262110:QKI262114 QUB262110:QUE262114 RDX262110:REA262114 RNT262110:RNW262114 RXP262110:RXS262114 SHL262110:SHO262114 SRH262110:SRK262114 TBD262110:TBG262114 TKZ262110:TLC262114 TUV262110:TUY262114 UER262110:UEU262114 UON262110:UOQ262114 UYJ262110:UYM262114 VIF262110:VII262114 VSB262110:VSE262114 WBX262110:WCA262114 WLT262110:WLW262114 WVP262110:WVS262114 H327646:K327650 JD327646:JG327650 SZ327646:TC327650 ACV327646:ACY327650 AMR327646:AMU327650 AWN327646:AWQ327650 BGJ327646:BGM327650 BQF327646:BQI327650 CAB327646:CAE327650 CJX327646:CKA327650 CTT327646:CTW327650 DDP327646:DDS327650 DNL327646:DNO327650 DXH327646:DXK327650 EHD327646:EHG327650 EQZ327646:ERC327650 FAV327646:FAY327650 FKR327646:FKU327650 FUN327646:FUQ327650 GEJ327646:GEM327650 GOF327646:GOI327650 GYB327646:GYE327650 HHX327646:HIA327650 HRT327646:HRW327650 IBP327646:IBS327650 ILL327646:ILO327650 IVH327646:IVK327650 JFD327646:JFG327650 JOZ327646:JPC327650 JYV327646:JYY327650 KIR327646:KIU327650 KSN327646:KSQ327650 LCJ327646:LCM327650 LMF327646:LMI327650 LWB327646:LWE327650 MFX327646:MGA327650 MPT327646:MPW327650 MZP327646:MZS327650 NJL327646:NJO327650 NTH327646:NTK327650 ODD327646:ODG327650 OMZ327646:ONC327650 OWV327646:OWY327650 PGR327646:PGU327650 PQN327646:PQQ327650 QAJ327646:QAM327650 QKF327646:QKI327650 QUB327646:QUE327650 RDX327646:REA327650 RNT327646:RNW327650 RXP327646:RXS327650 SHL327646:SHO327650 SRH327646:SRK327650 TBD327646:TBG327650 TKZ327646:TLC327650 TUV327646:TUY327650 UER327646:UEU327650 UON327646:UOQ327650 UYJ327646:UYM327650 VIF327646:VII327650 VSB327646:VSE327650 WBX327646:WCA327650 WLT327646:WLW327650 WVP327646:WVS327650 H393182:K393186 JD393182:JG393186 SZ393182:TC393186 ACV393182:ACY393186 AMR393182:AMU393186 AWN393182:AWQ393186 BGJ393182:BGM393186 BQF393182:BQI393186 CAB393182:CAE393186 CJX393182:CKA393186 CTT393182:CTW393186 DDP393182:DDS393186 DNL393182:DNO393186 DXH393182:DXK393186 EHD393182:EHG393186 EQZ393182:ERC393186 FAV393182:FAY393186 FKR393182:FKU393186 FUN393182:FUQ393186 GEJ393182:GEM393186 GOF393182:GOI393186 GYB393182:GYE393186 HHX393182:HIA393186 HRT393182:HRW393186 IBP393182:IBS393186 ILL393182:ILO393186 IVH393182:IVK393186 JFD393182:JFG393186 JOZ393182:JPC393186 JYV393182:JYY393186 KIR393182:KIU393186 KSN393182:KSQ393186 LCJ393182:LCM393186 LMF393182:LMI393186 LWB393182:LWE393186 MFX393182:MGA393186 MPT393182:MPW393186 MZP393182:MZS393186 NJL393182:NJO393186 NTH393182:NTK393186 ODD393182:ODG393186 OMZ393182:ONC393186 OWV393182:OWY393186 PGR393182:PGU393186 PQN393182:PQQ393186 QAJ393182:QAM393186 QKF393182:QKI393186 QUB393182:QUE393186 RDX393182:REA393186 RNT393182:RNW393186 RXP393182:RXS393186 SHL393182:SHO393186 SRH393182:SRK393186 TBD393182:TBG393186 TKZ393182:TLC393186 TUV393182:TUY393186 UER393182:UEU393186 UON393182:UOQ393186 UYJ393182:UYM393186 VIF393182:VII393186 VSB393182:VSE393186 WBX393182:WCA393186 WLT393182:WLW393186 WVP393182:WVS393186 H458718:K458722 JD458718:JG458722 SZ458718:TC458722 ACV458718:ACY458722 AMR458718:AMU458722 AWN458718:AWQ458722 BGJ458718:BGM458722 BQF458718:BQI458722 CAB458718:CAE458722 CJX458718:CKA458722 CTT458718:CTW458722 DDP458718:DDS458722 DNL458718:DNO458722 DXH458718:DXK458722 EHD458718:EHG458722 EQZ458718:ERC458722 FAV458718:FAY458722 FKR458718:FKU458722 FUN458718:FUQ458722 GEJ458718:GEM458722 GOF458718:GOI458722 GYB458718:GYE458722 HHX458718:HIA458722 HRT458718:HRW458722 IBP458718:IBS458722 ILL458718:ILO458722 IVH458718:IVK458722 JFD458718:JFG458722 JOZ458718:JPC458722 JYV458718:JYY458722 KIR458718:KIU458722 KSN458718:KSQ458722 LCJ458718:LCM458722 LMF458718:LMI458722 LWB458718:LWE458722 MFX458718:MGA458722 MPT458718:MPW458722 MZP458718:MZS458722 NJL458718:NJO458722 NTH458718:NTK458722 ODD458718:ODG458722 OMZ458718:ONC458722 OWV458718:OWY458722 PGR458718:PGU458722 PQN458718:PQQ458722 QAJ458718:QAM458722 QKF458718:QKI458722 QUB458718:QUE458722 RDX458718:REA458722 RNT458718:RNW458722 RXP458718:RXS458722 SHL458718:SHO458722 SRH458718:SRK458722 TBD458718:TBG458722 TKZ458718:TLC458722 TUV458718:TUY458722 UER458718:UEU458722 UON458718:UOQ458722 UYJ458718:UYM458722 VIF458718:VII458722 VSB458718:VSE458722 WBX458718:WCA458722 WLT458718:WLW458722 WVP458718:WVS458722 H524254:K524258 JD524254:JG524258 SZ524254:TC524258 ACV524254:ACY524258 AMR524254:AMU524258 AWN524254:AWQ524258 BGJ524254:BGM524258 BQF524254:BQI524258 CAB524254:CAE524258 CJX524254:CKA524258 CTT524254:CTW524258 DDP524254:DDS524258 DNL524254:DNO524258 DXH524254:DXK524258 EHD524254:EHG524258 EQZ524254:ERC524258 FAV524254:FAY524258 FKR524254:FKU524258 FUN524254:FUQ524258 GEJ524254:GEM524258 GOF524254:GOI524258 GYB524254:GYE524258 HHX524254:HIA524258 HRT524254:HRW524258 IBP524254:IBS524258 ILL524254:ILO524258 IVH524254:IVK524258 JFD524254:JFG524258 JOZ524254:JPC524258 JYV524254:JYY524258 KIR524254:KIU524258 KSN524254:KSQ524258 LCJ524254:LCM524258 LMF524254:LMI524258 LWB524254:LWE524258 MFX524254:MGA524258 MPT524254:MPW524258 MZP524254:MZS524258 NJL524254:NJO524258 NTH524254:NTK524258 ODD524254:ODG524258 OMZ524254:ONC524258 OWV524254:OWY524258 PGR524254:PGU524258 PQN524254:PQQ524258 QAJ524254:QAM524258 QKF524254:QKI524258 QUB524254:QUE524258 RDX524254:REA524258 RNT524254:RNW524258 RXP524254:RXS524258 SHL524254:SHO524258 SRH524254:SRK524258 TBD524254:TBG524258 TKZ524254:TLC524258 TUV524254:TUY524258 UER524254:UEU524258 UON524254:UOQ524258 UYJ524254:UYM524258 VIF524254:VII524258 VSB524254:VSE524258 WBX524254:WCA524258 WLT524254:WLW524258 WVP524254:WVS524258 H589790:K589794 JD589790:JG589794 SZ589790:TC589794 ACV589790:ACY589794 AMR589790:AMU589794 AWN589790:AWQ589794 BGJ589790:BGM589794 BQF589790:BQI589794 CAB589790:CAE589794 CJX589790:CKA589794 CTT589790:CTW589794 DDP589790:DDS589794 DNL589790:DNO589794 DXH589790:DXK589794 EHD589790:EHG589794 EQZ589790:ERC589794 FAV589790:FAY589794 FKR589790:FKU589794 FUN589790:FUQ589794 GEJ589790:GEM589794 GOF589790:GOI589794 GYB589790:GYE589794 HHX589790:HIA589794 HRT589790:HRW589794 IBP589790:IBS589794 ILL589790:ILO589794 IVH589790:IVK589794 JFD589790:JFG589794 JOZ589790:JPC589794 JYV589790:JYY589794 KIR589790:KIU589794 KSN589790:KSQ589794 LCJ589790:LCM589794 LMF589790:LMI589794 LWB589790:LWE589794 MFX589790:MGA589794 MPT589790:MPW589794 MZP589790:MZS589794 NJL589790:NJO589794 NTH589790:NTK589794 ODD589790:ODG589794 OMZ589790:ONC589794 OWV589790:OWY589794 PGR589790:PGU589794 PQN589790:PQQ589794 QAJ589790:QAM589794 QKF589790:QKI589794 QUB589790:QUE589794 RDX589790:REA589794 RNT589790:RNW589794 RXP589790:RXS589794 SHL589790:SHO589794 SRH589790:SRK589794 TBD589790:TBG589794 TKZ589790:TLC589794 TUV589790:TUY589794 UER589790:UEU589794 UON589790:UOQ589794 UYJ589790:UYM589794 VIF589790:VII589794 VSB589790:VSE589794 WBX589790:WCA589794 WLT589790:WLW589794 WVP589790:WVS589794 H655326:K655330 JD655326:JG655330 SZ655326:TC655330 ACV655326:ACY655330 AMR655326:AMU655330 AWN655326:AWQ655330 BGJ655326:BGM655330 BQF655326:BQI655330 CAB655326:CAE655330 CJX655326:CKA655330 CTT655326:CTW655330 DDP655326:DDS655330 DNL655326:DNO655330 DXH655326:DXK655330 EHD655326:EHG655330 EQZ655326:ERC655330 FAV655326:FAY655330 FKR655326:FKU655330 FUN655326:FUQ655330 GEJ655326:GEM655330 GOF655326:GOI655330 GYB655326:GYE655330 HHX655326:HIA655330 HRT655326:HRW655330 IBP655326:IBS655330 ILL655326:ILO655330 IVH655326:IVK655330 JFD655326:JFG655330 JOZ655326:JPC655330 JYV655326:JYY655330 KIR655326:KIU655330 KSN655326:KSQ655330 LCJ655326:LCM655330 LMF655326:LMI655330 LWB655326:LWE655330 MFX655326:MGA655330 MPT655326:MPW655330 MZP655326:MZS655330 NJL655326:NJO655330 NTH655326:NTK655330 ODD655326:ODG655330 OMZ655326:ONC655330 OWV655326:OWY655330 PGR655326:PGU655330 PQN655326:PQQ655330 QAJ655326:QAM655330 QKF655326:QKI655330 QUB655326:QUE655330 RDX655326:REA655330 RNT655326:RNW655330 RXP655326:RXS655330 SHL655326:SHO655330 SRH655326:SRK655330 TBD655326:TBG655330 TKZ655326:TLC655330 TUV655326:TUY655330 UER655326:UEU655330 UON655326:UOQ655330 UYJ655326:UYM655330 VIF655326:VII655330 VSB655326:VSE655330 WBX655326:WCA655330 WLT655326:WLW655330 WVP655326:WVS655330 H720862:K720866 JD720862:JG720866 SZ720862:TC720866 ACV720862:ACY720866 AMR720862:AMU720866 AWN720862:AWQ720866 BGJ720862:BGM720866 BQF720862:BQI720866 CAB720862:CAE720866 CJX720862:CKA720866 CTT720862:CTW720866 DDP720862:DDS720866 DNL720862:DNO720866 DXH720862:DXK720866 EHD720862:EHG720866 EQZ720862:ERC720866 FAV720862:FAY720866 FKR720862:FKU720866 FUN720862:FUQ720866 GEJ720862:GEM720866 GOF720862:GOI720866 GYB720862:GYE720866 HHX720862:HIA720866 HRT720862:HRW720866 IBP720862:IBS720866 ILL720862:ILO720866 IVH720862:IVK720866 JFD720862:JFG720866 JOZ720862:JPC720866 JYV720862:JYY720866 KIR720862:KIU720866 KSN720862:KSQ720866 LCJ720862:LCM720866 LMF720862:LMI720866 LWB720862:LWE720866 MFX720862:MGA720866 MPT720862:MPW720866 MZP720862:MZS720866 NJL720862:NJO720866 NTH720862:NTK720866 ODD720862:ODG720866 OMZ720862:ONC720866 OWV720862:OWY720866 PGR720862:PGU720866 PQN720862:PQQ720866 QAJ720862:QAM720866 QKF720862:QKI720866 QUB720862:QUE720866 RDX720862:REA720866 RNT720862:RNW720866 RXP720862:RXS720866 SHL720862:SHO720866 SRH720862:SRK720866 TBD720862:TBG720866 TKZ720862:TLC720866 TUV720862:TUY720866 UER720862:UEU720866 UON720862:UOQ720866 UYJ720862:UYM720866 VIF720862:VII720866 VSB720862:VSE720866 WBX720862:WCA720866 WLT720862:WLW720866 WVP720862:WVS720866 H786398:K786402 JD786398:JG786402 SZ786398:TC786402 ACV786398:ACY786402 AMR786398:AMU786402 AWN786398:AWQ786402 BGJ786398:BGM786402 BQF786398:BQI786402 CAB786398:CAE786402 CJX786398:CKA786402 CTT786398:CTW786402 DDP786398:DDS786402 DNL786398:DNO786402 DXH786398:DXK786402 EHD786398:EHG786402 EQZ786398:ERC786402 FAV786398:FAY786402 FKR786398:FKU786402 FUN786398:FUQ786402 GEJ786398:GEM786402 GOF786398:GOI786402 GYB786398:GYE786402 HHX786398:HIA786402 HRT786398:HRW786402 IBP786398:IBS786402 ILL786398:ILO786402 IVH786398:IVK786402 JFD786398:JFG786402 JOZ786398:JPC786402 JYV786398:JYY786402 KIR786398:KIU786402 KSN786398:KSQ786402 LCJ786398:LCM786402 LMF786398:LMI786402 LWB786398:LWE786402 MFX786398:MGA786402 MPT786398:MPW786402 MZP786398:MZS786402 NJL786398:NJO786402 NTH786398:NTK786402 ODD786398:ODG786402 OMZ786398:ONC786402 OWV786398:OWY786402 PGR786398:PGU786402 PQN786398:PQQ786402 QAJ786398:QAM786402 QKF786398:QKI786402 QUB786398:QUE786402 RDX786398:REA786402 RNT786398:RNW786402 RXP786398:RXS786402 SHL786398:SHO786402 SRH786398:SRK786402 TBD786398:TBG786402 TKZ786398:TLC786402 TUV786398:TUY786402 UER786398:UEU786402 UON786398:UOQ786402 UYJ786398:UYM786402 VIF786398:VII786402 VSB786398:VSE786402 WBX786398:WCA786402 WLT786398:WLW786402 WVP786398:WVS786402 H851934:K851938 JD851934:JG851938 SZ851934:TC851938 ACV851934:ACY851938 AMR851934:AMU851938 AWN851934:AWQ851938 BGJ851934:BGM851938 BQF851934:BQI851938 CAB851934:CAE851938 CJX851934:CKA851938 CTT851934:CTW851938 DDP851934:DDS851938 DNL851934:DNO851938 DXH851934:DXK851938 EHD851934:EHG851938 EQZ851934:ERC851938 FAV851934:FAY851938 FKR851934:FKU851938 FUN851934:FUQ851938 GEJ851934:GEM851938 GOF851934:GOI851938 GYB851934:GYE851938 HHX851934:HIA851938 HRT851934:HRW851938 IBP851934:IBS851938 ILL851934:ILO851938 IVH851934:IVK851938 JFD851934:JFG851938 JOZ851934:JPC851938 JYV851934:JYY851938 KIR851934:KIU851938 KSN851934:KSQ851938 LCJ851934:LCM851938 LMF851934:LMI851938 LWB851934:LWE851938 MFX851934:MGA851938 MPT851934:MPW851938 MZP851934:MZS851938 NJL851934:NJO851938 NTH851934:NTK851938 ODD851934:ODG851938 OMZ851934:ONC851938 OWV851934:OWY851938 PGR851934:PGU851938 PQN851934:PQQ851938 QAJ851934:QAM851938 QKF851934:QKI851938 QUB851934:QUE851938 RDX851934:REA851938 RNT851934:RNW851938 RXP851934:RXS851938 SHL851934:SHO851938 SRH851934:SRK851938 TBD851934:TBG851938 TKZ851934:TLC851938 TUV851934:TUY851938 UER851934:UEU851938 UON851934:UOQ851938 UYJ851934:UYM851938 VIF851934:VII851938 VSB851934:VSE851938 WBX851934:WCA851938 WLT851934:WLW851938 WVP851934:WVS851938 H917470:K917474 JD917470:JG917474 SZ917470:TC917474 ACV917470:ACY917474 AMR917470:AMU917474 AWN917470:AWQ917474 BGJ917470:BGM917474 BQF917470:BQI917474 CAB917470:CAE917474 CJX917470:CKA917474 CTT917470:CTW917474 DDP917470:DDS917474 DNL917470:DNO917474 DXH917470:DXK917474 EHD917470:EHG917474 EQZ917470:ERC917474 FAV917470:FAY917474 FKR917470:FKU917474 FUN917470:FUQ917474 GEJ917470:GEM917474 GOF917470:GOI917474 GYB917470:GYE917474 HHX917470:HIA917474 HRT917470:HRW917474 IBP917470:IBS917474 ILL917470:ILO917474 IVH917470:IVK917474 JFD917470:JFG917474 JOZ917470:JPC917474 JYV917470:JYY917474 KIR917470:KIU917474 KSN917470:KSQ917474 LCJ917470:LCM917474 LMF917470:LMI917474 LWB917470:LWE917474 MFX917470:MGA917474 MPT917470:MPW917474 MZP917470:MZS917474 NJL917470:NJO917474 NTH917470:NTK917474 ODD917470:ODG917474 OMZ917470:ONC917474 OWV917470:OWY917474 PGR917470:PGU917474 PQN917470:PQQ917474 QAJ917470:QAM917474 QKF917470:QKI917474 QUB917470:QUE917474 RDX917470:REA917474 RNT917470:RNW917474 RXP917470:RXS917474 SHL917470:SHO917474 SRH917470:SRK917474 TBD917470:TBG917474 TKZ917470:TLC917474 TUV917470:TUY917474 UER917470:UEU917474 UON917470:UOQ917474 UYJ917470:UYM917474 VIF917470:VII917474 VSB917470:VSE917474 WBX917470:WCA917474 WLT917470:WLW917474 WVP917470:WVS917474 H983006:K983010 JD983006:JG983010 SZ983006:TC983010 ACV983006:ACY983010 AMR983006:AMU983010 AWN983006:AWQ983010 BGJ983006:BGM983010 BQF983006:BQI983010 CAB983006:CAE983010 CJX983006:CKA983010 CTT983006:CTW983010 DDP983006:DDS983010 DNL983006:DNO983010 DXH983006:DXK983010 EHD983006:EHG983010 EQZ983006:ERC983010 FAV983006:FAY983010 FKR983006:FKU983010 FUN983006:FUQ983010 GEJ983006:GEM983010 GOF983006:GOI983010 GYB983006:GYE983010 HHX983006:HIA983010 HRT983006:HRW983010 IBP983006:IBS983010 ILL983006:ILO983010 IVH983006:IVK983010 JFD983006:JFG983010 JOZ983006:JPC983010 JYV983006:JYY983010 KIR983006:KIU983010 KSN983006:KSQ983010 LCJ983006:LCM983010 LMF983006:LMI983010 LWB983006:LWE983010 MFX983006:MGA983010 MPT983006:MPW983010 MZP983006:MZS983010 NJL983006:NJO983010 NTH983006:NTK983010 ODD983006:ODG983010 OMZ983006:ONC983010 OWV983006:OWY983010 PGR983006:PGU983010 PQN983006:PQQ983010 QAJ983006:QAM983010 QKF983006:QKI983010 QUB983006:QUE983010 RDX983006:REA983010 RNT983006:RNW983010 RXP983006:RXS983010 SHL983006:SHO983010 SRH983006:SRK983010 TBD983006:TBG983010 TKZ983006:TLC983010 TUV983006:TUY983010 UER983006:UEU983010 UON983006:UOQ983010 UYJ983006:UYM983010 VIF983006:VII983010 VSB983006:VSE983010 WBX983006:WCA983010 WLT983006:WLW983010 WVP983006:WVS983010 UER983091:UEU983095 JQ67:JT71 TM67:TP71 ADI67:ADL71 ANE67:ANH71 AXA67:AXD71 BGW67:BGZ71 BQS67:BQV71 CAO67:CAR71 CKK67:CKN71 CUG67:CUJ71 DEC67:DEF71 DNY67:DOB71 DXU67:DXX71 EHQ67:EHT71 ERM67:ERP71 FBI67:FBL71 FLE67:FLH71 FVA67:FVD71 GEW67:GEZ71 GOS67:GOV71 GYO67:GYR71 HIK67:HIN71 HSG67:HSJ71 ICC67:ICF71 ILY67:IMB71 IVU67:IVX71 JFQ67:JFT71 JPM67:JPP71 JZI67:JZL71 KJE67:KJH71 KTA67:KTD71 LCW67:LCZ71 LMS67:LMV71 LWO67:LWR71 MGK67:MGN71 MQG67:MQJ71 NAC67:NAF71 NJY67:NKB71 NTU67:NTX71 ODQ67:ODT71 ONM67:ONP71 OXI67:OXL71 PHE67:PHH71 PRA67:PRD71 QAW67:QAZ71 QKS67:QKV71 QUO67:QUR71 REK67:REN71 ROG67:ROJ71 RYC67:RYF71 SHY67:SIB71 SRU67:SRX71 TBQ67:TBT71 TLM67:TLP71 TVI67:TVL71 UFE67:UFH71 UPA67:UPD71 UYW67:UYZ71 VIS67:VIV71 VSO67:VSR71 WCK67:WCN71 WMG67:WMJ71 WWC67:WWF71 U65502:X65506 JQ65502:JT65506 TM65502:TP65506 ADI65502:ADL65506 ANE65502:ANH65506 AXA65502:AXD65506 BGW65502:BGZ65506 BQS65502:BQV65506 CAO65502:CAR65506 CKK65502:CKN65506 CUG65502:CUJ65506 DEC65502:DEF65506 DNY65502:DOB65506 DXU65502:DXX65506 EHQ65502:EHT65506 ERM65502:ERP65506 FBI65502:FBL65506 FLE65502:FLH65506 FVA65502:FVD65506 GEW65502:GEZ65506 GOS65502:GOV65506 GYO65502:GYR65506 HIK65502:HIN65506 HSG65502:HSJ65506 ICC65502:ICF65506 ILY65502:IMB65506 IVU65502:IVX65506 JFQ65502:JFT65506 JPM65502:JPP65506 JZI65502:JZL65506 KJE65502:KJH65506 KTA65502:KTD65506 LCW65502:LCZ65506 LMS65502:LMV65506 LWO65502:LWR65506 MGK65502:MGN65506 MQG65502:MQJ65506 NAC65502:NAF65506 NJY65502:NKB65506 NTU65502:NTX65506 ODQ65502:ODT65506 ONM65502:ONP65506 OXI65502:OXL65506 PHE65502:PHH65506 PRA65502:PRD65506 QAW65502:QAZ65506 QKS65502:QKV65506 QUO65502:QUR65506 REK65502:REN65506 ROG65502:ROJ65506 RYC65502:RYF65506 SHY65502:SIB65506 SRU65502:SRX65506 TBQ65502:TBT65506 TLM65502:TLP65506 TVI65502:TVL65506 UFE65502:UFH65506 UPA65502:UPD65506 UYW65502:UYZ65506 VIS65502:VIV65506 VSO65502:VSR65506 WCK65502:WCN65506 WMG65502:WMJ65506 WWC65502:WWF65506 U131038:X131042 JQ131038:JT131042 TM131038:TP131042 ADI131038:ADL131042 ANE131038:ANH131042 AXA131038:AXD131042 BGW131038:BGZ131042 BQS131038:BQV131042 CAO131038:CAR131042 CKK131038:CKN131042 CUG131038:CUJ131042 DEC131038:DEF131042 DNY131038:DOB131042 DXU131038:DXX131042 EHQ131038:EHT131042 ERM131038:ERP131042 FBI131038:FBL131042 FLE131038:FLH131042 FVA131038:FVD131042 GEW131038:GEZ131042 GOS131038:GOV131042 GYO131038:GYR131042 HIK131038:HIN131042 HSG131038:HSJ131042 ICC131038:ICF131042 ILY131038:IMB131042 IVU131038:IVX131042 JFQ131038:JFT131042 JPM131038:JPP131042 JZI131038:JZL131042 KJE131038:KJH131042 KTA131038:KTD131042 LCW131038:LCZ131042 LMS131038:LMV131042 LWO131038:LWR131042 MGK131038:MGN131042 MQG131038:MQJ131042 NAC131038:NAF131042 NJY131038:NKB131042 NTU131038:NTX131042 ODQ131038:ODT131042 ONM131038:ONP131042 OXI131038:OXL131042 PHE131038:PHH131042 PRA131038:PRD131042 QAW131038:QAZ131042 QKS131038:QKV131042 QUO131038:QUR131042 REK131038:REN131042 ROG131038:ROJ131042 RYC131038:RYF131042 SHY131038:SIB131042 SRU131038:SRX131042 TBQ131038:TBT131042 TLM131038:TLP131042 TVI131038:TVL131042 UFE131038:UFH131042 UPA131038:UPD131042 UYW131038:UYZ131042 VIS131038:VIV131042 VSO131038:VSR131042 WCK131038:WCN131042 WMG131038:WMJ131042 WWC131038:WWF131042 U196574:X196578 JQ196574:JT196578 TM196574:TP196578 ADI196574:ADL196578 ANE196574:ANH196578 AXA196574:AXD196578 BGW196574:BGZ196578 BQS196574:BQV196578 CAO196574:CAR196578 CKK196574:CKN196578 CUG196574:CUJ196578 DEC196574:DEF196578 DNY196574:DOB196578 DXU196574:DXX196578 EHQ196574:EHT196578 ERM196574:ERP196578 FBI196574:FBL196578 FLE196574:FLH196578 FVA196574:FVD196578 GEW196574:GEZ196578 GOS196574:GOV196578 GYO196574:GYR196578 HIK196574:HIN196578 HSG196574:HSJ196578 ICC196574:ICF196578 ILY196574:IMB196578 IVU196574:IVX196578 JFQ196574:JFT196578 JPM196574:JPP196578 JZI196574:JZL196578 KJE196574:KJH196578 KTA196574:KTD196578 LCW196574:LCZ196578 LMS196574:LMV196578 LWO196574:LWR196578 MGK196574:MGN196578 MQG196574:MQJ196578 NAC196574:NAF196578 NJY196574:NKB196578 NTU196574:NTX196578 ODQ196574:ODT196578 ONM196574:ONP196578 OXI196574:OXL196578 PHE196574:PHH196578 PRA196574:PRD196578 QAW196574:QAZ196578 QKS196574:QKV196578 QUO196574:QUR196578 REK196574:REN196578 ROG196574:ROJ196578 RYC196574:RYF196578 SHY196574:SIB196578 SRU196574:SRX196578 TBQ196574:TBT196578 TLM196574:TLP196578 TVI196574:TVL196578 UFE196574:UFH196578 UPA196574:UPD196578 UYW196574:UYZ196578 VIS196574:VIV196578 VSO196574:VSR196578 WCK196574:WCN196578 WMG196574:WMJ196578 WWC196574:WWF196578 U262110:X262114 JQ262110:JT262114 TM262110:TP262114 ADI262110:ADL262114 ANE262110:ANH262114 AXA262110:AXD262114 BGW262110:BGZ262114 BQS262110:BQV262114 CAO262110:CAR262114 CKK262110:CKN262114 CUG262110:CUJ262114 DEC262110:DEF262114 DNY262110:DOB262114 DXU262110:DXX262114 EHQ262110:EHT262114 ERM262110:ERP262114 FBI262110:FBL262114 FLE262110:FLH262114 FVA262110:FVD262114 GEW262110:GEZ262114 GOS262110:GOV262114 GYO262110:GYR262114 HIK262110:HIN262114 HSG262110:HSJ262114 ICC262110:ICF262114 ILY262110:IMB262114 IVU262110:IVX262114 JFQ262110:JFT262114 JPM262110:JPP262114 JZI262110:JZL262114 KJE262110:KJH262114 KTA262110:KTD262114 LCW262110:LCZ262114 LMS262110:LMV262114 LWO262110:LWR262114 MGK262110:MGN262114 MQG262110:MQJ262114 NAC262110:NAF262114 NJY262110:NKB262114 NTU262110:NTX262114 ODQ262110:ODT262114 ONM262110:ONP262114 OXI262110:OXL262114 PHE262110:PHH262114 PRA262110:PRD262114 QAW262110:QAZ262114 QKS262110:QKV262114 QUO262110:QUR262114 REK262110:REN262114 ROG262110:ROJ262114 RYC262110:RYF262114 SHY262110:SIB262114 SRU262110:SRX262114 TBQ262110:TBT262114 TLM262110:TLP262114 TVI262110:TVL262114 UFE262110:UFH262114 UPA262110:UPD262114 UYW262110:UYZ262114 VIS262110:VIV262114 VSO262110:VSR262114 WCK262110:WCN262114 WMG262110:WMJ262114 WWC262110:WWF262114 U327646:X327650 JQ327646:JT327650 TM327646:TP327650 ADI327646:ADL327650 ANE327646:ANH327650 AXA327646:AXD327650 BGW327646:BGZ327650 BQS327646:BQV327650 CAO327646:CAR327650 CKK327646:CKN327650 CUG327646:CUJ327650 DEC327646:DEF327650 DNY327646:DOB327650 DXU327646:DXX327650 EHQ327646:EHT327650 ERM327646:ERP327650 FBI327646:FBL327650 FLE327646:FLH327650 FVA327646:FVD327650 GEW327646:GEZ327650 GOS327646:GOV327650 GYO327646:GYR327650 HIK327646:HIN327650 HSG327646:HSJ327650 ICC327646:ICF327650 ILY327646:IMB327650 IVU327646:IVX327650 JFQ327646:JFT327650 JPM327646:JPP327650 JZI327646:JZL327650 KJE327646:KJH327650 KTA327646:KTD327650 LCW327646:LCZ327650 LMS327646:LMV327650 LWO327646:LWR327650 MGK327646:MGN327650 MQG327646:MQJ327650 NAC327646:NAF327650 NJY327646:NKB327650 NTU327646:NTX327650 ODQ327646:ODT327650 ONM327646:ONP327650 OXI327646:OXL327650 PHE327646:PHH327650 PRA327646:PRD327650 QAW327646:QAZ327650 QKS327646:QKV327650 QUO327646:QUR327650 REK327646:REN327650 ROG327646:ROJ327650 RYC327646:RYF327650 SHY327646:SIB327650 SRU327646:SRX327650 TBQ327646:TBT327650 TLM327646:TLP327650 TVI327646:TVL327650 UFE327646:UFH327650 UPA327646:UPD327650 UYW327646:UYZ327650 VIS327646:VIV327650 VSO327646:VSR327650 WCK327646:WCN327650 WMG327646:WMJ327650 WWC327646:WWF327650 U393182:X393186 JQ393182:JT393186 TM393182:TP393186 ADI393182:ADL393186 ANE393182:ANH393186 AXA393182:AXD393186 BGW393182:BGZ393186 BQS393182:BQV393186 CAO393182:CAR393186 CKK393182:CKN393186 CUG393182:CUJ393186 DEC393182:DEF393186 DNY393182:DOB393186 DXU393182:DXX393186 EHQ393182:EHT393186 ERM393182:ERP393186 FBI393182:FBL393186 FLE393182:FLH393186 FVA393182:FVD393186 GEW393182:GEZ393186 GOS393182:GOV393186 GYO393182:GYR393186 HIK393182:HIN393186 HSG393182:HSJ393186 ICC393182:ICF393186 ILY393182:IMB393186 IVU393182:IVX393186 JFQ393182:JFT393186 JPM393182:JPP393186 JZI393182:JZL393186 KJE393182:KJH393186 KTA393182:KTD393186 LCW393182:LCZ393186 LMS393182:LMV393186 LWO393182:LWR393186 MGK393182:MGN393186 MQG393182:MQJ393186 NAC393182:NAF393186 NJY393182:NKB393186 NTU393182:NTX393186 ODQ393182:ODT393186 ONM393182:ONP393186 OXI393182:OXL393186 PHE393182:PHH393186 PRA393182:PRD393186 QAW393182:QAZ393186 QKS393182:QKV393186 QUO393182:QUR393186 REK393182:REN393186 ROG393182:ROJ393186 RYC393182:RYF393186 SHY393182:SIB393186 SRU393182:SRX393186 TBQ393182:TBT393186 TLM393182:TLP393186 TVI393182:TVL393186 UFE393182:UFH393186 UPA393182:UPD393186 UYW393182:UYZ393186 VIS393182:VIV393186 VSO393182:VSR393186 WCK393182:WCN393186 WMG393182:WMJ393186 WWC393182:WWF393186 U458718:X458722 JQ458718:JT458722 TM458718:TP458722 ADI458718:ADL458722 ANE458718:ANH458722 AXA458718:AXD458722 BGW458718:BGZ458722 BQS458718:BQV458722 CAO458718:CAR458722 CKK458718:CKN458722 CUG458718:CUJ458722 DEC458718:DEF458722 DNY458718:DOB458722 DXU458718:DXX458722 EHQ458718:EHT458722 ERM458718:ERP458722 FBI458718:FBL458722 FLE458718:FLH458722 FVA458718:FVD458722 GEW458718:GEZ458722 GOS458718:GOV458722 GYO458718:GYR458722 HIK458718:HIN458722 HSG458718:HSJ458722 ICC458718:ICF458722 ILY458718:IMB458722 IVU458718:IVX458722 JFQ458718:JFT458722 JPM458718:JPP458722 JZI458718:JZL458722 KJE458718:KJH458722 KTA458718:KTD458722 LCW458718:LCZ458722 LMS458718:LMV458722 LWO458718:LWR458722 MGK458718:MGN458722 MQG458718:MQJ458722 NAC458718:NAF458722 NJY458718:NKB458722 NTU458718:NTX458722 ODQ458718:ODT458722 ONM458718:ONP458722 OXI458718:OXL458722 PHE458718:PHH458722 PRA458718:PRD458722 QAW458718:QAZ458722 QKS458718:QKV458722 QUO458718:QUR458722 REK458718:REN458722 ROG458718:ROJ458722 RYC458718:RYF458722 SHY458718:SIB458722 SRU458718:SRX458722 TBQ458718:TBT458722 TLM458718:TLP458722 TVI458718:TVL458722 UFE458718:UFH458722 UPA458718:UPD458722 UYW458718:UYZ458722 VIS458718:VIV458722 VSO458718:VSR458722 WCK458718:WCN458722 WMG458718:WMJ458722 WWC458718:WWF458722 U524254:X524258 JQ524254:JT524258 TM524254:TP524258 ADI524254:ADL524258 ANE524254:ANH524258 AXA524254:AXD524258 BGW524254:BGZ524258 BQS524254:BQV524258 CAO524254:CAR524258 CKK524254:CKN524258 CUG524254:CUJ524258 DEC524254:DEF524258 DNY524254:DOB524258 DXU524254:DXX524258 EHQ524254:EHT524258 ERM524254:ERP524258 FBI524254:FBL524258 FLE524254:FLH524258 FVA524254:FVD524258 GEW524254:GEZ524258 GOS524254:GOV524258 GYO524254:GYR524258 HIK524254:HIN524258 HSG524254:HSJ524258 ICC524254:ICF524258 ILY524254:IMB524258 IVU524254:IVX524258 JFQ524254:JFT524258 JPM524254:JPP524258 JZI524254:JZL524258 KJE524254:KJH524258 KTA524254:KTD524258 LCW524254:LCZ524258 LMS524254:LMV524258 LWO524254:LWR524258 MGK524254:MGN524258 MQG524254:MQJ524258 NAC524254:NAF524258 NJY524254:NKB524258 NTU524254:NTX524258 ODQ524254:ODT524258 ONM524254:ONP524258 OXI524254:OXL524258 PHE524254:PHH524258 PRA524254:PRD524258 QAW524254:QAZ524258 QKS524254:QKV524258 QUO524254:QUR524258 REK524254:REN524258 ROG524254:ROJ524258 RYC524254:RYF524258 SHY524254:SIB524258 SRU524254:SRX524258 TBQ524254:TBT524258 TLM524254:TLP524258 TVI524254:TVL524258 UFE524254:UFH524258 UPA524254:UPD524258 UYW524254:UYZ524258 VIS524254:VIV524258 VSO524254:VSR524258 WCK524254:WCN524258 WMG524254:WMJ524258 WWC524254:WWF524258 U589790:X589794 JQ589790:JT589794 TM589790:TP589794 ADI589790:ADL589794 ANE589790:ANH589794 AXA589790:AXD589794 BGW589790:BGZ589794 BQS589790:BQV589794 CAO589790:CAR589794 CKK589790:CKN589794 CUG589790:CUJ589794 DEC589790:DEF589794 DNY589790:DOB589794 DXU589790:DXX589794 EHQ589790:EHT589794 ERM589790:ERP589794 FBI589790:FBL589794 FLE589790:FLH589794 FVA589790:FVD589794 GEW589790:GEZ589794 GOS589790:GOV589794 GYO589790:GYR589794 HIK589790:HIN589794 HSG589790:HSJ589794 ICC589790:ICF589794 ILY589790:IMB589794 IVU589790:IVX589794 JFQ589790:JFT589794 JPM589790:JPP589794 JZI589790:JZL589794 KJE589790:KJH589794 KTA589790:KTD589794 LCW589790:LCZ589794 LMS589790:LMV589794 LWO589790:LWR589794 MGK589790:MGN589794 MQG589790:MQJ589794 NAC589790:NAF589794 NJY589790:NKB589794 NTU589790:NTX589794 ODQ589790:ODT589794 ONM589790:ONP589794 OXI589790:OXL589794 PHE589790:PHH589794 PRA589790:PRD589794 QAW589790:QAZ589794 QKS589790:QKV589794 QUO589790:QUR589794 REK589790:REN589794 ROG589790:ROJ589794 RYC589790:RYF589794 SHY589790:SIB589794 SRU589790:SRX589794 TBQ589790:TBT589794 TLM589790:TLP589794 TVI589790:TVL589794 UFE589790:UFH589794 UPA589790:UPD589794 UYW589790:UYZ589794 VIS589790:VIV589794 VSO589790:VSR589794 WCK589790:WCN589794 WMG589790:WMJ589794 WWC589790:WWF589794 U655326:X655330 JQ655326:JT655330 TM655326:TP655330 ADI655326:ADL655330 ANE655326:ANH655330 AXA655326:AXD655330 BGW655326:BGZ655330 BQS655326:BQV655330 CAO655326:CAR655330 CKK655326:CKN655330 CUG655326:CUJ655330 DEC655326:DEF655330 DNY655326:DOB655330 DXU655326:DXX655330 EHQ655326:EHT655330 ERM655326:ERP655330 FBI655326:FBL655330 FLE655326:FLH655330 FVA655326:FVD655330 GEW655326:GEZ655330 GOS655326:GOV655330 GYO655326:GYR655330 HIK655326:HIN655330 HSG655326:HSJ655330 ICC655326:ICF655330 ILY655326:IMB655330 IVU655326:IVX655330 JFQ655326:JFT655330 JPM655326:JPP655330 JZI655326:JZL655330 KJE655326:KJH655330 KTA655326:KTD655330 LCW655326:LCZ655330 LMS655326:LMV655330 LWO655326:LWR655330 MGK655326:MGN655330 MQG655326:MQJ655330 NAC655326:NAF655330 NJY655326:NKB655330 NTU655326:NTX655330 ODQ655326:ODT655330 ONM655326:ONP655330 OXI655326:OXL655330 PHE655326:PHH655330 PRA655326:PRD655330 QAW655326:QAZ655330 QKS655326:QKV655330 QUO655326:QUR655330 REK655326:REN655330 ROG655326:ROJ655330 RYC655326:RYF655330 SHY655326:SIB655330 SRU655326:SRX655330 TBQ655326:TBT655330 TLM655326:TLP655330 TVI655326:TVL655330 UFE655326:UFH655330 UPA655326:UPD655330 UYW655326:UYZ655330 VIS655326:VIV655330 VSO655326:VSR655330 WCK655326:WCN655330 WMG655326:WMJ655330 WWC655326:WWF655330 U720862:X720866 JQ720862:JT720866 TM720862:TP720866 ADI720862:ADL720866 ANE720862:ANH720866 AXA720862:AXD720866 BGW720862:BGZ720866 BQS720862:BQV720866 CAO720862:CAR720866 CKK720862:CKN720866 CUG720862:CUJ720866 DEC720862:DEF720866 DNY720862:DOB720866 DXU720862:DXX720866 EHQ720862:EHT720866 ERM720862:ERP720866 FBI720862:FBL720866 FLE720862:FLH720866 FVA720862:FVD720866 GEW720862:GEZ720866 GOS720862:GOV720866 GYO720862:GYR720866 HIK720862:HIN720866 HSG720862:HSJ720866 ICC720862:ICF720866 ILY720862:IMB720866 IVU720862:IVX720866 JFQ720862:JFT720866 JPM720862:JPP720866 JZI720862:JZL720866 KJE720862:KJH720866 KTA720862:KTD720866 LCW720862:LCZ720866 LMS720862:LMV720866 LWO720862:LWR720866 MGK720862:MGN720866 MQG720862:MQJ720866 NAC720862:NAF720866 NJY720862:NKB720866 NTU720862:NTX720866 ODQ720862:ODT720866 ONM720862:ONP720866 OXI720862:OXL720866 PHE720862:PHH720866 PRA720862:PRD720866 QAW720862:QAZ720866 QKS720862:QKV720866 QUO720862:QUR720866 REK720862:REN720866 ROG720862:ROJ720866 RYC720862:RYF720866 SHY720862:SIB720866 SRU720862:SRX720866 TBQ720862:TBT720866 TLM720862:TLP720866 TVI720862:TVL720866 UFE720862:UFH720866 UPA720862:UPD720866 UYW720862:UYZ720866 VIS720862:VIV720866 VSO720862:VSR720866 WCK720862:WCN720866 WMG720862:WMJ720866 WWC720862:WWF720866 U786398:X786402 JQ786398:JT786402 TM786398:TP786402 ADI786398:ADL786402 ANE786398:ANH786402 AXA786398:AXD786402 BGW786398:BGZ786402 BQS786398:BQV786402 CAO786398:CAR786402 CKK786398:CKN786402 CUG786398:CUJ786402 DEC786398:DEF786402 DNY786398:DOB786402 DXU786398:DXX786402 EHQ786398:EHT786402 ERM786398:ERP786402 FBI786398:FBL786402 FLE786398:FLH786402 FVA786398:FVD786402 GEW786398:GEZ786402 GOS786398:GOV786402 GYO786398:GYR786402 HIK786398:HIN786402 HSG786398:HSJ786402 ICC786398:ICF786402 ILY786398:IMB786402 IVU786398:IVX786402 JFQ786398:JFT786402 JPM786398:JPP786402 JZI786398:JZL786402 KJE786398:KJH786402 KTA786398:KTD786402 LCW786398:LCZ786402 LMS786398:LMV786402 LWO786398:LWR786402 MGK786398:MGN786402 MQG786398:MQJ786402 NAC786398:NAF786402 NJY786398:NKB786402 NTU786398:NTX786402 ODQ786398:ODT786402 ONM786398:ONP786402 OXI786398:OXL786402 PHE786398:PHH786402 PRA786398:PRD786402 QAW786398:QAZ786402 QKS786398:QKV786402 QUO786398:QUR786402 REK786398:REN786402 ROG786398:ROJ786402 RYC786398:RYF786402 SHY786398:SIB786402 SRU786398:SRX786402 TBQ786398:TBT786402 TLM786398:TLP786402 TVI786398:TVL786402 UFE786398:UFH786402 UPA786398:UPD786402 UYW786398:UYZ786402 VIS786398:VIV786402 VSO786398:VSR786402 WCK786398:WCN786402 WMG786398:WMJ786402 WWC786398:WWF786402 U851934:X851938 JQ851934:JT851938 TM851934:TP851938 ADI851934:ADL851938 ANE851934:ANH851938 AXA851934:AXD851938 BGW851934:BGZ851938 BQS851934:BQV851938 CAO851934:CAR851938 CKK851934:CKN851938 CUG851934:CUJ851938 DEC851934:DEF851938 DNY851934:DOB851938 DXU851934:DXX851938 EHQ851934:EHT851938 ERM851934:ERP851938 FBI851934:FBL851938 FLE851934:FLH851938 FVA851934:FVD851938 GEW851934:GEZ851938 GOS851934:GOV851938 GYO851934:GYR851938 HIK851934:HIN851938 HSG851934:HSJ851938 ICC851934:ICF851938 ILY851934:IMB851938 IVU851934:IVX851938 JFQ851934:JFT851938 JPM851934:JPP851938 JZI851934:JZL851938 KJE851934:KJH851938 KTA851934:KTD851938 LCW851934:LCZ851938 LMS851934:LMV851938 LWO851934:LWR851938 MGK851934:MGN851938 MQG851934:MQJ851938 NAC851934:NAF851938 NJY851934:NKB851938 NTU851934:NTX851938 ODQ851934:ODT851938 ONM851934:ONP851938 OXI851934:OXL851938 PHE851934:PHH851938 PRA851934:PRD851938 QAW851934:QAZ851938 QKS851934:QKV851938 QUO851934:QUR851938 REK851934:REN851938 ROG851934:ROJ851938 RYC851934:RYF851938 SHY851934:SIB851938 SRU851934:SRX851938 TBQ851934:TBT851938 TLM851934:TLP851938 TVI851934:TVL851938 UFE851934:UFH851938 UPA851934:UPD851938 UYW851934:UYZ851938 VIS851934:VIV851938 VSO851934:VSR851938 WCK851934:WCN851938 WMG851934:WMJ851938 WWC851934:WWF851938 U917470:X917474 JQ917470:JT917474 TM917470:TP917474 ADI917470:ADL917474 ANE917470:ANH917474 AXA917470:AXD917474 BGW917470:BGZ917474 BQS917470:BQV917474 CAO917470:CAR917474 CKK917470:CKN917474 CUG917470:CUJ917474 DEC917470:DEF917474 DNY917470:DOB917474 DXU917470:DXX917474 EHQ917470:EHT917474 ERM917470:ERP917474 FBI917470:FBL917474 FLE917470:FLH917474 FVA917470:FVD917474 GEW917470:GEZ917474 GOS917470:GOV917474 GYO917470:GYR917474 HIK917470:HIN917474 HSG917470:HSJ917474 ICC917470:ICF917474 ILY917470:IMB917474 IVU917470:IVX917474 JFQ917470:JFT917474 JPM917470:JPP917474 JZI917470:JZL917474 KJE917470:KJH917474 KTA917470:KTD917474 LCW917470:LCZ917474 LMS917470:LMV917474 LWO917470:LWR917474 MGK917470:MGN917474 MQG917470:MQJ917474 NAC917470:NAF917474 NJY917470:NKB917474 NTU917470:NTX917474 ODQ917470:ODT917474 ONM917470:ONP917474 OXI917470:OXL917474 PHE917470:PHH917474 PRA917470:PRD917474 QAW917470:QAZ917474 QKS917470:QKV917474 QUO917470:QUR917474 REK917470:REN917474 ROG917470:ROJ917474 RYC917470:RYF917474 SHY917470:SIB917474 SRU917470:SRX917474 TBQ917470:TBT917474 TLM917470:TLP917474 TVI917470:TVL917474 UFE917470:UFH917474 UPA917470:UPD917474 UYW917470:UYZ917474 VIS917470:VIV917474 VSO917470:VSR917474 WCK917470:WCN917474 WMG917470:WMJ917474 WWC917470:WWF917474 U983006:X983010 JQ983006:JT983010 TM983006:TP983010 ADI983006:ADL983010 ANE983006:ANH983010 AXA983006:AXD983010 BGW983006:BGZ983010 BQS983006:BQV983010 CAO983006:CAR983010 CKK983006:CKN983010 CUG983006:CUJ983010 DEC983006:DEF983010 DNY983006:DOB983010 DXU983006:DXX983010 EHQ983006:EHT983010 ERM983006:ERP983010 FBI983006:FBL983010 FLE983006:FLH983010 FVA983006:FVD983010 GEW983006:GEZ983010 GOS983006:GOV983010 GYO983006:GYR983010 HIK983006:HIN983010 HSG983006:HSJ983010 ICC983006:ICF983010 ILY983006:IMB983010 IVU983006:IVX983010 JFQ983006:JFT983010 JPM983006:JPP983010 JZI983006:JZL983010 KJE983006:KJH983010 KTA983006:KTD983010 LCW983006:LCZ983010 LMS983006:LMV983010 LWO983006:LWR983010 MGK983006:MGN983010 MQG983006:MQJ983010 NAC983006:NAF983010 NJY983006:NKB983010 NTU983006:NTX983010 ODQ983006:ODT983010 ONM983006:ONP983010 OXI983006:OXL983010 PHE983006:PHH983010 PRA983006:PRD983010 QAW983006:QAZ983010 QKS983006:QKV983010 QUO983006:QUR983010 REK983006:REN983010 ROG983006:ROJ983010 RYC983006:RYF983010 SHY983006:SIB983010 SRU983006:SRX983010 TBQ983006:TBT983010 TLM983006:TLP983010 TVI983006:TVL983010 UFE983006:UFH983010 UPA983006:UPD983010 UYW983006:UYZ983010 VIS983006:VIV983010 VSO983006:VSR983010 WCK983006:WCN983010 WMG983006:WMJ983010 WWC983006:WWF983010 TUV983091:TUY983095 JD88:JG92 SZ88:TC92 ACV88:ACY92 AMR88:AMU92 AWN88:AWQ92 BGJ88:BGM92 BQF88:BQI92 CAB88:CAE92 CJX88:CKA92 CTT88:CTW92 DDP88:DDS92 DNL88:DNO92 DXH88:DXK92 EHD88:EHG92 EQZ88:ERC92 FAV88:FAY92 FKR88:FKU92 FUN88:FUQ92 GEJ88:GEM92 GOF88:GOI92 GYB88:GYE92 HHX88:HIA92 HRT88:HRW92 IBP88:IBS92 ILL88:ILO92 IVH88:IVK92 JFD88:JFG92 JOZ88:JPC92 JYV88:JYY92 KIR88:KIU92 KSN88:KSQ92 LCJ88:LCM92 LMF88:LMI92 LWB88:LWE92 MFX88:MGA92 MPT88:MPW92 MZP88:MZS92 NJL88:NJO92 NTH88:NTK92 ODD88:ODG92 OMZ88:ONC92 OWV88:OWY92 PGR88:PGU92 PQN88:PQQ92 QAJ88:QAM92 QKF88:QKI92 QUB88:QUE92 RDX88:REA92 RNT88:RNW92 RXP88:RXS92 SHL88:SHO92 SRH88:SRK92 TBD88:TBG92 TKZ88:TLC92 TUV88:TUY92 UER88:UEU92 UON88:UOQ92 UYJ88:UYM92 VIF88:VII92 VSB88:VSE92 WBX88:WCA92 WLT88:WLW92 WVP88:WVS92 H65523:K65527 JD65523:JG65527 SZ65523:TC65527 ACV65523:ACY65527 AMR65523:AMU65527 AWN65523:AWQ65527 BGJ65523:BGM65527 BQF65523:BQI65527 CAB65523:CAE65527 CJX65523:CKA65527 CTT65523:CTW65527 DDP65523:DDS65527 DNL65523:DNO65527 DXH65523:DXK65527 EHD65523:EHG65527 EQZ65523:ERC65527 FAV65523:FAY65527 FKR65523:FKU65527 FUN65523:FUQ65527 GEJ65523:GEM65527 GOF65523:GOI65527 GYB65523:GYE65527 HHX65523:HIA65527 HRT65523:HRW65527 IBP65523:IBS65527 ILL65523:ILO65527 IVH65523:IVK65527 JFD65523:JFG65527 JOZ65523:JPC65527 JYV65523:JYY65527 KIR65523:KIU65527 KSN65523:KSQ65527 LCJ65523:LCM65527 LMF65523:LMI65527 LWB65523:LWE65527 MFX65523:MGA65527 MPT65523:MPW65527 MZP65523:MZS65527 NJL65523:NJO65527 NTH65523:NTK65527 ODD65523:ODG65527 OMZ65523:ONC65527 OWV65523:OWY65527 PGR65523:PGU65527 PQN65523:PQQ65527 QAJ65523:QAM65527 QKF65523:QKI65527 QUB65523:QUE65527 RDX65523:REA65527 RNT65523:RNW65527 RXP65523:RXS65527 SHL65523:SHO65527 SRH65523:SRK65527 TBD65523:TBG65527 TKZ65523:TLC65527 TUV65523:TUY65527 UER65523:UEU65527 UON65523:UOQ65527 UYJ65523:UYM65527 VIF65523:VII65527 VSB65523:VSE65527 WBX65523:WCA65527 WLT65523:WLW65527 WVP65523:WVS65527 H131059:K131063 JD131059:JG131063 SZ131059:TC131063 ACV131059:ACY131063 AMR131059:AMU131063 AWN131059:AWQ131063 BGJ131059:BGM131063 BQF131059:BQI131063 CAB131059:CAE131063 CJX131059:CKA131063 CTT131059:CTW131063 DDP131059:DDS131063 DNL131059:DNO131063 DXH131059:DXK131063 EHD131059:EHG131063 EQZ131059:ERC131063 FAV131059:FAY131063 FKR131059:FKU131063 FUN131059:FUQ131063 GEJ131059:GEM131063 GOF131059:GOI131063 GYB131059:GYE131063 HHX131059:HIA131063 HRT131059:HRW131063 IBP131059:IBS131063 ILL131059:ILO131063 IVH131059:IVK131063 JFD131059:JFG131063 JOZ131059:JPC131063 JYV131059:JYY131063 KIR131059:KIU131063 KSN131059:KSQ131063 LCJ131059:LCM131063 LMF131059:LMI131063 LWB131059:LWE131063 MFX131059:MGA131063 MPT131059:MPW131063 MZP131059:MZS131063 NJL131059:NJO131063 NTH131059:NTK131063 ODD131059:ODG131063 OMZ131059:ONC131063 OWV131059:OWY131063 PGR131059:PGU131063 PQN131059:PQQ131063 QAJ131059:QAM131063 QKF131059:QKI131063 QUB131059:QUE131063 RDX131059:REA131063 RNT131059:RNW131063 RXP131059:RXS131063 SHL131059:SHO131063 SRH131059:SRK131063 TBD131059:TBG131063 TKZ131059:TLC131063 TUV131059:TUY131063 UER131059:UEU131063 UON131059:UOQ131063 UYJ131059:UYM131063 VIF131059:VII131063 VSB131059:VSE131063 WBX131059:WCA131063 WLT131059:WLW131063 WVP131059:WVS131063 H196595:K196599 JD196595:JG196599 SZ196595:TC196599 ACV196595:ACY196599 AMR196595:AMU196599 AWN196595:AWQ196599 BGJ196595:BGM196599 BQF196595:BQI196599 CAB196595:CAE196599 CJX196595:CKA196599 CTT196595:CTW196599 DDP196595:DDS196599 DNL196595:DNO196599 DXH196595:DXK196599 EHD196595:EHG196599 EQZ196595:ERC196599 FAV196595:FAY196599 FKR196595:FKU196599 FUN196595:FUQ196599 GEJ196595:GEM196599 GOF196595:GOI196599 GYB196595:GYE196599 HHX196595:HIA196599 HRT196595:HRW196599 IBP196595:IBS196599 ILL196595:ILO196599 IVH196595:IVK196599 JFD196595:JFG196599 JOZ196595:JPC196599 JYV196595:JYY196599 KIR196595:KIU196599 KSN196595:KSQ196599 LCJ196595:LCM196599 LMF196595:LMI196599 LWB196595:LWE196599 MFX196595:MGA196599 MPT196595:MPW196599 MZP196595:MZS196599 NJL196595:NJO196599 NTH196595:NTK196599 ODD196595:ODG196599 OMZ196595:ONC196599 OWV196595:OWY196599 PGR196595:PGU196599 PQN196595:PQQ196599 QAJ196595:QAM196599 QKF196595:QKI196599 QUB196595:QUE196599 RDX196595:REA196599 RNT196595:RNW196599 RXP196595:RXS196599 SHL196595:SHO196599 SRH196595:SRK196599 TBD196595:TBG196599 TKZ196595:TLC196599 TUV196595:TUY196599 UER196595:UEU196599 UON196595:UOQ196599 UYJ196595:UYM196599 VIF196595:VII196599 VSB196595:VSE196599 WBX196595:WCA196599 WLT196595:WLW196599 WVP196595:WVS196599 H262131:K262135 JD262131:JG262135 SZ262131:TC262135 ACV262131:ACY262135 AMR262131:AMU262135 AWN262131:AWQ262135 BGJ262131:BGM262135 BQF262131:BQI262135 CAB262131:CAE262135 CJX262131:CKA262135 CTT262131:CTW262135 DDP262131:DDS262135 DNL262131:DNO262135 DXH262131:DXK262135 EHD262131:EHG262135 EQZ262131:ERC262135 FAV262131:FAY262135 FKR262131:FKU262135 FUN262131:FUQ262135 GEJ262131:GEM262135 GOF262131:GOI262135 GYB262131:GYE262135 HHX262131:HIA262135 HRT262131:HRW262135 IBP262131:IBS262135 ILL262131:ILO262135 IVH262131:IVK262135 JFD262131:JFG262135 JOZ262131:JPC262135 JYV262131:JYY262135 KIR262131:KIU262135 KSN262131:KSQ262135 LCJ262131:LCM262135 LMF262131:LMI262135 LWB262131:LWE262135 MFX262131:MGA262135 MPT262131:MPW262135 MZP262131:MZS262135 NJL262131:NJO262135 NTH262131:NTK262135 ODD262131:ODG262135 OMZ262131:ONC262135 OWV262131:OWY262135 PGR262131:PGU262135 PQN262131:PQQ262135 QAJ262131:QAM262135 QKF262131:QKI262135 QUB262131:QUE262135 RDX262131:REA262135 RNT262131:RNW262135 RXP262131:RXS262135 SHL262131:SHO262135 SRH262131:SRK262135 TBD262131:TBG262135 TKZ262131:TLC262135 TUV262131:TUY262135 UER262131:UEU262135 UON262131:UOQ262135 UYJ262131:UYM262135 VIF262131:VII262135 VSB262131:VSE262135 WBX262131:WCA262135 WLT262131:WLW262135 WVP262131:WVS262135 H327667:K327671 JD327667:JG327671 SZ327667:TC327671 ACV327667:ACY327671 AMR327667:AMU327671 AWN327667:AWQ327671 BGJ327667:BGM327671 BQF327667:BQI327671 CAB327667:CAE327671 CJX327667:CKA327671 CTT327667:CTW327671 DDP327667:DDS327671 DNL327667:DNO327671 DXH327667:DXK327671 EHD327667:EHG327671 EQZ327667:ERC327671 FAV327667:FAY327671 FKR327667:FKU327671 FUN327667:FUQ327671 GEJ327667:GEM327671 GOF327667:GOI327671 GYB327667:GYE327671 HHX327667:HIA327671 HRT327667:HRW327671 IBP327667:IBS327671 ILL327667:ILO327671 IVH327667:IVK327671 JFD327667:JFG327671 JOZ327667:JPC327671 JYV327667:JYY327671 KIR327667:KIU327671 KSN327667:KSQ327671 LCJ327667:LCM327671 LMF327667:LMI327671 LWB327667:LWE327671 MFX327667:MGA327671 MPT327667:MPW327671 MZP327667:MZS327671 NJL327667:NJO327671 NTH327667:NTK327671 ODD327667:ODG327671 OMZ327667:ONC327671 OWV327667:OWY327671 PGR327667:PGU327671 PQN327667:PQQ327671 QAJ327667:QAM327671 QKF327667:QKI327671 QUB327667:QUE327671 RDX327667:REA327671 RNT327667:RNW327671 RXP327667:RXS327671 SHL327667:SHO327671 SRH327667:SRK327671 TBD327667:TBG327671 TKZ327667:TLC327671 TUV327667:TUY327671 UER327667:UEU327671 UON327667:UOQ327671 UYJ327667:UYM327671 VIF327667:VII327671 VSB327667:VSE327671 WBX327667:WCA327671 WLT327667:WLW327671 WVP327667:WVS327671 H393203:K393207 JD393203:JG393207 SZ393203:TC393207 ACV393203:ACY393207 AMR393203:AMU393207 AWN393203:AWQ393207 BGJ393203:BGM393207 BQF393203:BQI393207 CAB393203:CAE393207 CJX393203:CKA393207 CTT393203:CTW393207 DDP393203:DDS393207 DNL393203:DNO393207 DXH393203:DXK393207 EHD393203:EHG393207 EQZ393203:ERC393207 FAV393203:FAY393207 FKR393203:FKU393207 FUN393203:FUQ393207 GEJ393203:GEM393207 GOF393203:GOI393207 GYB393203:GYE393207 HHX393203:HIA393207 HRT393203:HRW393207 IBP393203:IBS393207 ILL393203:ILO393207 IVH393203:IVK393207 JFD393203:JFG393207 JOZ393203:JPC393207 JYV393203:JYY393207 KIR393203:KIU393207 KSN393203:KSQ393207 LCJ393203:LCM393207 LMF393203:LMI393207 LWB393203:LWE393207 MFX393203:MGA393207 MPT393203:MPW393207 MZP393203:MZS393207 NJL393203:NJO393207 NTH393203:NTK393207 ODD393203:ODG393207 OMZ393203:ONC393207 OWV393203:OWY393207 PGR393203:PGU393207 PQN393203:PQQ393207 QAJ393203:QAM393207 QKF393203:QKI393207 QUB393203:QUE393207 RDX393203:REA393207 RNT393203:RNW393207 RXP393203:RXS393207 SHL393203:SHO393207 SRH393203:SRK393207 TBD393203:TBG393207 TKZ393203:TLC393207 TUV393203:TUY393207 UER393203:UEU393207 UON393203:UOQ393207 UYJ393203:UYM393207 VIF393203:VII393207 VSB393203:VSE393207 WBX393203:WCA393207 WLT393203:WLW393207 WVP393203:WVS393207 H458739:K458743 JD458739:JG458743 SZ458739:TC458743 ACV458739:ACY458743 AMR458739:AMU458743 AWN458739:AWQ458743 BGJ458739:BGM458743 BQF458739:BQI458743 CAB458739:CAE458743 CJX458739:CKA458743 CTT458739:CTW458743 DDP458739:DDS458743 DNL458739:DNO458743 DXH458739:DXK458743 EHD458739:EHG458743 EQZ458739:ERC458743 FAV458739:FAY458743 FKR458739:FKU458743 FUN458739:FUQ458743 GEJ458739:GEM458743 GOF458739:GOI458743 GYB458739:GYE458743 HHX458739:HIA458743 HRT458739:HRW458743 IBP458739:IBS458743 ILL458739:ILO458743 IVH458739:IVK458743 JFD458739:JFG458743 JOZ458739:JPC458743 JYV458739:JYY458743 KIR458739:KIU458743 KSN458739:KSQ458743 LCJ458739:LCM458743 LMF458739:LMI458743 LWB458739:LWE458743 MFX458739:MGA458743 MPT458739:MPW458743 MZP458739:MZS458743 NJL458739:NJO458743 NTH458739:NTK458743 ODD458739:ODG458743 OMZ458739:ONC458743 OWV458739:OWY458743 PGR458739:PGU458743 PQN458739:PQQ458743 QAJ458739:QAM458743 QKF458739:QKI458743 QUB458739:QUE458743 RDX458739:REA458743 RNT458739:RNW458743 RXP458739:RXS458743 SHL458739:SHO458743 SRH458739:SRK458743 TBD458739:TBG458743 TKZ458739:TLC458743 TUV458739:TUY458743 UER458739:UEU458743 UON458739:UOQ458743 UYJ458739:UYM458743 VIF458739:VII458743 VSB458739:VSE458743 WBX458739:WCA458743 WLT458739:WLW458743 WVP458739:WVS458743 H524275:K524279 JD524275:JG524279 SZ524275:TC524279 ACV524275:ACY524279 AMR524275:AMU524279 AWN524275:AWQ524279 BGJ524275:BGM524279 BQF524275:BQI524279 CAB524275:CAE524279 CJX524275:CKA524279 CTT524275:CTW524279 DDP524275:DDS524279 DNL524275:DNO524279 DXH524275:DXK524279 EHD524275:EHG524279 EQZ524275:ERC524279 FAV524275:FAY524279 FKR524275:FKU524279 FUN524275:FUQ524279 GEJ524275:GEM524279 GOF524275:GOI524279 GYB524275:GYE524279 HHX524275:HIA524279 HRT524275:HRW524279 IBP524275:IBS524279 ILL524275:ILO524279 IVH524275:IVK524279 JFD524275:JFG524279 JOZ524275:JPC524279 JYV524275:JYY524279 KIR524275:KIU524279 KSN524275:KSQ524279 LCJ524275:LCM524279 LMF524275:LMI524279 LWB524275:LWE524279 MFX524275:MGA524279 MPT524275:MPW524279 MZP524275:MZS524279 NJL524275:NJO524279 NTH524275:NTK524279 ODD524275:ODG524279 OMZ524275:ONC524279 OWV524275:OWY524279 PGR524275:PGU524279 PQN524275:PQQ524279 QAJ524275:QAM524279 QKF524275:QKI524279 QUB524275:QUE524279 RDX524275:REA524279 RNT524275:RNW524279 RXP524275:RXS524279 SHL524275:SHO524279 SRH524275:SRK524279 TBD524275:TBG524279 TKZ524275:TLC524279 TUV524275:TUY524279 UER524275:UEU524279 UON524275:UOQ524279 UYJ524275:UYM524279 VIF524275:VII524279 VSB524275:VSE524279 WBX524275:WCA524279 WLT524275:WLW524279 WVP524275:WVS524279 H589811:K589815 JD589811:JG589815 SZ589811:TC589815 ACV589811:ACY589815 AMR589811:AMU589815 AWN589811:AWQ589815 BGJ589811:BGM589815 BQF589811:BQI589815 CAB589811:CAE589815 CJX589811:CKA589815 CTT589811:CTW589815 DDP589811:DDS589815 DNL589811:DNO589815 DXH589811:DXK589815 EHD589811:EHG589815 EQZ589811:ERC589815 FAV589811:FAY589815 FKR589811:FKU589815 FUN589811:FUQ589815 GEJ589811:GEM589815 GOF589811:GOI589815 GYB589811:GYE589815 HHX589811:HIA589815 HRT589811:HRW589815 IBP589811:IBS589815 ILL589811:ILO589815 IVH589811:IVK589815 JFD589811:JFG589815 JOZ589811:JPC589815 JYV589811:JYY589815 KIR589811:KIU589815 KSN589811:KSQ589815 LCJ589811:LCM589815 LMF589811:LMI589815 LWB589811:LWE589815 MFX589811:MGA589815 MPT589811:MPW589815 MZP589811:MZS589815 NJL589811:NJO589815 NTH589811:NTK589815 ODD589811:ODG589815 OMZ589811:ONC589815 OWV589811:OWY589815 PGR589811:PGU589815 PQN589811:PQQ589815 QAJ589811:QAM589815 QKF589811:QKI589815 QUB589811:QUE589815 RDX589811:REA589815 RNT589811:RNW589815 RXP589811:RXS589815 SHL589811:SHO589815 SRH589811:SRK589815 TBD589811:TBG589815 TKZ589811:TLC589815 TUV589811:TUY589815 UER589811:UEU589815 UON589811:UOQ589815 UYJ589811:UYM589815 VIF589811:VII589815 VSB589811:VSE589815 WBX589811:WCA589815 WLT589811:WLW589815 WVP589811:WVS589815 H655347:K655351 JD655347:JG655351 SZ655347:TC655351 ACV655347:ACY655351 AMR655347:AMU655351 AWN655347:AWQ655351 BGJ655347:BGM655351 BQF655347:BQI655351 CAB655347:CAE655351 CJX655347:CKA655351 CTT655347:CTW655351 DDP655347:DDS655351 DNL655347:DNO655351 DXH655347:DXK655351 EHD655347:EHG655351 EQZ655347:ERC655351 FAV655347:FAY655351 FKR655347:FKU655351 FUN655347:FUQ655351 GEJ655347:GEM655351 GOF655347:GOI655351 GYB655347:GYE655351 HHX655347:HIA655351 HRT655347:HRW655351 IBP655347:IBS655351 ILL655347:ILO655351 IVH655347:IVK655351 JFD655347:JFG655351 JOZ655347:JPC655351 JYV655347:JYY655351 KIR655347:KIU655351 KSN655347:KSQ655351 LCJ655347:LCM655351 LMF655347:LMI655351 LWB655347:LWE655351 MFX655347:MGA655351 MPT655347:MPW655351 MZP655347:MZS655351 NJL655347:NJO655351 NTH655347:NTK655351 ODD655347:ODG655351 OMZ655347:ONC655351 OWV655347:OWY655351 PGR655347:PGU655351 PQN655347:PQQ655351 QAJ655347:QAM655351 QKF655347:QKI655351 QUB655347:QUE655351 RDX655347:REA655351 RNT655347:RNW655351 RXP655347:RXS655351 SHL655347:SHO655351 SRH655347:SRK655351 TBD655347:TBG655351 TKZ655347:TLC655351 TUV655347:TUY655351 UER655347:UEU655351 UON655347:UOQ655351 UYJ655347:UYM655351 VIF655347:VII655351 VSB655347:VSE655351 WBX655347:WCA655351 WLT655347:WLW655351 WVP655347:WVS655351 H720883:K720887 JD720883:JG720887 SZ720883:TC720887 ACV720883:ACY720887 AMR720883:AMU720887 AWN720883:AWQ720887 BGJ720883:BGM720887 BQF720883:BQI720887 CAB720883:CAE720887 CJX720883:CKA720887 CTT720883:CTW720887 DDP720883:DDS720887 DNL720883:DNO720887 DXH720883:DXK720887 EHD720883:EHG720887 EQZ720883:ERC720887 FAV720883:FAY720887 FKR720883:FKU720887 FUN720883:FUQ720887 GEJ720883:GEM720887 GOF720883:GOI720887 GYB720883:GYE720887 HHX720883:HIA720887 HRT720883:HRW720887 IBP720883:IBS720887 ILL720883:ILO720887 IVH720883:IVK720887 JFD720883:JFG720887 JOZ720883:JPC720887 JYV720883:JYY720887 KIR720883:KIU720887 KSN720883:KSQ720887 LCJ720883:LCM720887 LMF720883:LMI720887 LWB720883:LWE720887 MFX720883:MGA720887 MPT720883:MPW720887 MZP720883:MZS720887 NJL720883:NJO720887 NTH720883:NTK720887 ODD720883:ODG720887 OMZ720883:ONC720887 OWV720883:OWY720887 PGR720883:PGU720887 PQN720883:PQQ720887 QAJ720883:QAM720887 QKF720883:QKI720887 QUB720883:QUE720887 RDX720883:REA720887 RNT720883:RNW720887 RXP720883:RXS720887 SHL720883:SHO720887 SRH720883:SRK720887 TBD720883:TBG720887 TKZ720883:TLC720887 TUV720883:TUY720887 UER720883:UEU720887 UON720883:UOQ720887 UYJ720883:UYM720887 VIF720883:VII720887 VSB720883:VSE720887 WBX720883:WCA720887 WLT720883:WLW720887 WVP720883:WVS720887 H786419:K786423 JD786419:JG786423 SZ786419:TC786423 ACV786419:ACY786423 AMR786419:AMU786423 AWN786419:AWQ786423 BGJ786419:BGM786423 BQF786419:BQI786423 CAB786419:CAE786423 CJX786419:CKA786423 CTT786419:CTW786423 DDP786419:DDS786423 DNL786419:DNO786423 DXH786419:DXK786423 EHD786419:EHG786423 EQZ786419:ERC786423 FAV786419:FAY786423 FKR786419:FKU786423 FUN786419:FUQ786423 GEJ786419:GEM786423 GOF786419:GOI786423 GYB786419:GYE786423 HHX786419:HIA786423 HRT786419:HRW786423 IBP786419:IBS786423 ILL786419:ILO786423 IVH786419:IVK786423 JFD786419:JFG786423 JOZ786419:JPC786423 JYV786419:JYY786423 KIR786419:KIU786423 KSN786419:KSQ786423 LCJ786419:LCM786423 LMF786419:LMI786423 LWB786419:LWE786423 MFX786419:MGA786423 MPT786419:MPW786423 MZP786419:MZS786423 NJL786419:NJO786423 NTH786419:NTK786423 ODD786419:ODG786423 OMZ786419:ONC786423 OWV786419:OWY786423 PGR786419:PGU786423 PQN786419:PQQ786423 QAJ786419:QAM786423 QKF786419:QKI786423 QUB786419:QUE786423 RDX786419:REA786423 RNT786419:RNW786423 RXP786419:RXS786423 SHL786419:SHO786423 SRH786419:SRK786423 TBD786419:TBG786423 TKZ786419:TLC786423 TUV786419:TUY786423 UER786419:UEU786423 UON786419:UOQ786423 UYJ786419:UYM786423 VIF786419:VII786423 VSB786419:VSE786423 WBX786419:WCA786423 WLT786419:WLW786423 WVP786419:WVS786423 H851955:K851959 JD851955:JG851959 SZ851955:TC851959 ACV851955:ACY851959 AMR851955:AMU851959 AWN851955:AWQ851959 BGJ851955:BGM851959 BQF851955:BQI851959 CAB851955:CAE851959 CJX851955:CKA851959 CTT851955:CTW851959 DDP851955:DDS851959 DNL851955:DNO851959 DXH851955:DXK851959 EHD851955:EHG851959 EQZ851955:ERC851959 FAV851955:FAY851959 FKR851955:FKU851959 FUN851955:FUQ851959 GEJ851955:GEM851959 GOF851955:GOI851959 GYB851955:GYE851959 HHX851955:HIA851959 HRT851955:HRW851959 IBP851955:IBS851959 ILL851955:ILO851959 IVH851955:IVK851959 JFD851955:JFG851959 JOZ851955:JPC851959 JYV851955:JYY851959 KIR851955:KIU851959 KSN851955:KSQ851959 LCJ851955:LCM851959 LMF851955:LMI851959 LWB851955:LWE851959 MFX851955:MGA851959 MPT851955:MPW851959 MZP851955:MZS851959 NJL851955:NJO851959 NTH851955:NTK851959 ODD851955:ODG851959 OMZ851955:ONC851959 OWV851955:OWY851959 PGR851955:PGU851959 PQN851955:PQQ851959 QAJ851955:QAM851959 QKF851955:QKI851959 QUB851955:QUE851959 RDX851955:REA851959 RNT851955:RNW851959 RXP851955:RXS851959 SHL851955:SHO851959 SRH851955:SRK851959 TBD851955:TBG851959 TKZ851955:TLC851959 TUV851955:TUY851959 UER851955:UEU851959 UON851955:UOQ851959 UYJ851955:UYM851959 VIF851955:VII851959 VSB851955:VSE851959 WBX851955:WCA851959 WLT851955:WLW851959 WVP851955:WVS851959 H917491:K917495 JD917491:JG917495 SZ917491:TC917495 ACV917491:ACY917495 AMR917491:AMU917495 AWN917491:AWQ917495 BGJ917491:BGM917495 BQF917491:BQI917495 CAB917491:CAE917495 CJX917491:CKA917495 CTT917491:CTW917495 DDP917491:DDS917495 DNL917491:DNO917495 DXH917491:DXK917495 EHD917491:EHG917495 EQZ917491:ERC917495 FAV917491:FAY917495 FKR917491:FKU917495 FUN917491:FUQ917495 GEJ917491:GEM917495 GOF917491:GOI917495 GYB917491:GYE917495 HHX917491:HIA917495 HRT917491:HRW917495 IBP917491:IBS917495 ILL917491:ILO917495 IVH917491:IVK917495 JFD917491:JFG917495 JOZ917491:JPC917495 JYV917491:JYY917495 KIR917491:KIU917495 KSN917491:KSQ917495 LCJ917491:LCM917495 LMF917491:LMI917495 LWB917491:LWE917495 MFX917491:MGA917495 MPT917491:MPW917495 MZP917491:MZS917495 NJL917491:NJO917495 NTH917491:NTK917495 ODD917491:ODG917495 OMZ917491:ONC917495 OWV917491:OWY917495 PGR917491:PGU917495 PQN917491:PQQ917495 QAJ917491:QAM917495 QKF917491:QKI917495 QUB917491:QUE917495 RDX917491:REA917495 RNT917491:RNW917495 RXP917491:RXS917495 SHL917491:SHO917495 SRH917491:SRK917495 TBD917491:TBG917495 TKZ917491:TLC917495 TUV917491:TUY917495 UER917491:UEU917495 UON917491:UOQ917495 UYJ917491:UYM917495 VIF917491:VII917495 VSB917491:VSE917495 WBX917491:WCA917495 WLT917491:WLW917495 WVP917491:WVS917495 H983027:K983031 JD983027:JG983031 SZ983027:TC983031 ACV983027:ACY983031 AMR983027:AMU983031 AWN983027:AWQ983031 BGJ983027:BGM983031 BQF983027:BQI983031 CAB983027:CAE983031 CJX983027:CKA983031 CTT983027:CTW983031 DDP983027:DDS983031 DNL983027:DNO983031 DXH983027:DXK983031 EHD983027:EHG983031 EQZ983027:ERC983031 FAV983027:FAY983031 FKR983027:FKU983031 FUN983027:FUQ983031 GEJ983027:GEM983031 GOF983027:GOI983031 GYB983027:GYE983031 HHX983027:HIA983031 HRT983027:HRW983031 IBP983027:IBS983031 ILL983027:ILO983031 IVH983027:IVK983031 JFD983027:JFG983031 JOZ983027:JPC983031 JYV983027:JYY983031 KIR983027:KIU983031 KSN983027:KSQ983031 LCJ983027:LCM983031 LMF983027:LMI983031 LWB983027:LWE983031 MFX983027:MGA983031 MPT983027:MPW983031 MZP983027:MZS983031 NJL983027:NJO983031 NTH983027:NTK983031 ODD983027:ODG983031 OMZ983027:ONC983031 OWV983027:OWY983031 PGR983027:PGU983031 PQN983027:PQQ983031 QAJ983027:QAM983031 QKF983027:QKI983031 QUB983027:QUE983031 RDX983027:REA983031 RNT983027:RNW983031 RXP983027:RXS983031 SHL983027:SHO983031 SRH983027:SRK983031 TBD983027:TBG983031 TKZ983027:TLC983031 TUV983027:TUY983031 UER983027:UEU983031 UON983027:UOQ983031 UYJ983027:UYM983031 VIF983027:VII983031 VSB983027:VSE983031 WBX983027:WCA983031 WLT983027:WLW983031 WVP983027:WVS983031 TKZ983091:TLC983095 JQ88:JT92 TM88:TP92 ADI88:ADL92 ANE88:ANH92 AXA88:AXD92 BGW88:BGZ92 BQS88:BQV92 CAO88:CAR92 CKK88:CKN92 CUG88:CUJ92 DEC88:DEF92 DNY88:DOB92 DXU88:DXX92 EHQ88:EHT92 ERM88:ERP92 FBI88:FBL92 FLE88:FLH92 FVA88:FVD92 GEW88:GEZ92 GOS88:GOV92 GYO88:GYR92 HIK88:HIN92 HSG88:HSJ92 ICC88:ICF92 ILY88:IMB92 IVU88:IVX92 JFQ88:JFT92 JPM88:JPP92 JZI88:JZL92 KJE88:KJH92 KTA88:KTD92 LCW88:LCZ92 LMS88:LMV92 LWO88:LWR92 MGK88:MGN92 MQG88:MQJ92 NAC88:NAF92 NJY88:NKB92 NTU88:NTX92 ODQ88:ODT92 ONM88:ONP92 OXI88:OXL92 PHE88:PHH92 PRA88:PRD92 QAW88:QAZ92 QKS88:QKV92 QUO88:QUR92 REK88:REN92 ROG88:ROJ92 RYC88:RYF92 SHY88:SIB92 SRU88:SRX92 TBQ88:TBT92 TLM88:TLP92 TVI88:TVL92 UFE88:UFH92 UPA88:UPD92 UYW88:UYZ92 VIS88:VIV92 VSO88:VSR92 WCK88:WCN92 WMG88:WMJ92 WWC88:WWF92 U65523:X65527 JQ65523:JT65527 TM65523:TP65527 ADI65523:ADL65527 ANE65523:ANH65527 AXA65523:AXD65527 BGW65523:BGZ65527 BQS65523:BQV65527 CAO65523:CAR65527 CKK65523:CKN65527 CUG65523:CUJ65527 DEC65523:DEF65527 DNY65523:DOB65527 DXU65523:DXX65527 EHQ65523:EHT65527 ERM65523:ERP65527 FBI65523:FBL65527 FLE65523:FLH65527 FVA65523:FVD65527 GEW65523:GEZ65527 GOS65523:GOV65527 GYO65523:GYR65527 HIK65523:HIN65527 HSG65523:HSJ65527 ICC65523:ICF65527 ILY65523:IMB65527 IVU65523:IVX65527 JFQ65523:JFT65527 JPM65523:JPP65527 JZI65523:JZL65527 KJE65523:KJH65527 KTA65523:KTD65527 LCW65523:LCZ65527 LMS65523:LMV65527 LWO65523:LWR65527 MGK65523:MGN65527 MQG65523:MQJ65527 NAC65523:NAF65527 NJY65523:NKB65527 NTU65523:NTX65527 ODQ65523:ODT65527 ONM65523:ONP65527 OXI65523:OXL65527 PHE65523:PHH65527 PRA65523:PRD65527 QAW65523:QAZ65527 QKS65523:QKV65527 QUO65523:QUR65527 REK65523:REN65527 ROG65523:ROJ65527 RYC65523:RYF65527 SHY65523:SIB65527 SRU65523:SRX65527 TBQ65523:TBT65527 TLM65523:TLP65527 TVI65523:TVL65527 UFE65523:UFH65527 UPA65523:UPD65527 UYW65523:UYZ65527 VIS65523:VIV65527 VSO65523:VSR65527 WCK65523:WCN65527 WMG65523:WMJ65527 WWC65523:WWF65527 U131059:X131063 JQ131059:JT131063 TM131059:TP131063 ADI131059:ADL131063 ANE131059:ANH131063 AXA131059:AXD131063 BGW131059:BGZ131063 BQS131059:BQV131063 CAO131059:CAR131063 CKK131059:CKN131063 CUG131059:CUJ131063 DEC131059:DEF131063 DNY131059:DOB131063 DXU131059:DXX131063 EHQ131059:EHT131063 ERM131059:ERP131063 FBI131059:FBL131063 FLE131059:FLH131063 FVA131059:FVD131063 GEW131059:GEZ131063 GOS131059:GOV131063 GYO131059:GYR131063 HIK131059:HIN131063 HSG131059:HSJ131063 ICC131059:ICF131063 ILY131059:IMB131063 IVU131059:IVX131063 JFQ131059:JFT131063 JPM131059:JPP131063 JZI131059:JZL131063 KJE131059:KJH131063 KTA131059:KTD131063 LCW131059:LCZ131063 LMS131059:LMV131063 LWO131059:LWR131063 MGK131059:MGN131063 MQG131059:MQJ131063 NAC131059:NAF131063 NJY131059:NKB131063 NTU131059:NTX131063 ODQ131059:ODT131063 ONM131059:ONP131063 OXI131059:OXL131063 PHE131059:PHH131063 PRA131059:PRD131063 QAW131059:QAZ131063 QKS131059:QKV131063 QUO131059:QUR131063 REK131059:REN131063 ROG131059:ROJ131063 RYC131059:RYF131063 SHY131059:SIB131063 SRU131059:SRX131063 TBQ131059:TBT131063 TLM131059:TLP131063 TVI131059:TVL131063 UFE131059:UFH131063 UPA131059:UPD131063 UYW131059:UYZ131063 VIS131059:VIV131063 VSO131059:VSR131063 WCK131059:WCN131063 WMG131059:WMJ131063 WWC131059:WWF131063 U196595:X196599 JQ196595:JT196599 TM196595:TP196599 ADI196595:ADL196599 ANE196595:ANH196599 AXA196595:AXD196599 BGW196595:BGZ196599 BQS196595:BQV196599 CAO196595:CAR196599 CKK196595:CKN196599 CUG196595:CUJ196599 DEC196595:DEF196599 DNY196595:DOB196599 DXU196595:DXX196599 EHQ196595:EHT196599 ERM196595:ERP196599 FBI196595:FBL196599 FLE196595:FLH196599 FVA196595:FVD196599 GEW196595:GEZ196599 GOS196595:GOV196599 GYO196595:GYR196599 HIK196595:HIN196599 HSG196595:HSJ196599 ICC196595:ICF196599 ILY196595:IMB196599 IVU196595:IVX196599 JFQ196595:JFT196599 JPM196595:JPP196599 JZI196595:JZL196599 KJE196595:KJH196599 KTA196595:KTD196599 LCW196595:LCZ196599 LMS196595:LMV196599 LWO196595:LWR196599 MGK196595:MGN196599 MQG196595:MQJ196599 NAC196595:NAF196599 NJY196595:NKB196599 NTU196595:NTX196599 ODQ196595:ODT196599 ONM196595:ONP196599 OXI196595:OXL196599 PHE196595:PHH196599 PRA196595:PRD196599 QAW196595:QAZ196599 QKS196595:QKV196599 QUO196595:QUR196599 REK196595:REN196599 ROG196595:ROJ196599 RYC196595:RYF196599 SHY196595:SIB196599 SRU196595:SRX196599 TBQ196595:TBT196599 TLM196595:TLP196599 TVI196595:TVL196599 UFE196595:UFH196599 UPA196595:UPD196599 UYW196595:UYZ196599 VIS196595:VIV196599 VSO196595:VSR196599 WCK196595:WCN196599 WMG196595:WMJ196599 WWC196595:WWF196599 U262131:X262135 JQ262131:JT262135 TM262131:TP262135 ADI262131:ADL262135 ANE262131:ANH262135 AXA262131:AXD262135 BGW262131:BGZ262135 BQS262131:BQV262135 CAO262131:CAR262135 CKK262131:CKN262135 CUG262131:CUJ262135 DEC262131:DEF262135 DNY262131:DOB262135 DXU262131:DXX262135 EHQ262131:EHT262135 ERM262131:ERP262135 FBI262131:FBL262135 FLE262131:FLH262135 FVA262131:FVD262135 GEW262131:GEZ262135 GOS262131:GOV262135 GYO262131:GYR262135 HIK262131:HIN262135 HSG262131:HSJ262135 ICC262131:ICF262135 ILY262131:IMB262135 IVU262131:IVX262135 JFQ262131:JFT262135 JPM262131:JPP262135 JZI262131:JZL262135 KJE262131:KJH262135 KTA262131:KTD262135 LCW262131:LCZ262135 LMS262131:LMV262135 LWO262131:LWR262135 MGK262131:MGN262135 MQG262131:MQJ262135 NAC262131:NAF262135 NJY262131:NKB262135 NTU262131:NTX262135 ODQ262131:ODT262135 ONM262131:ONP262135 OXI262131:OXL262135 PHE262131:PHH262135 PRA262131:PRD262135 QAW262131:QAZ262135 QKS262131:QKV262135 QUO262131:QUR262135 REK262131:REN262135 ROG262131:ROJ262135 RYC262131:RYF262135 SHY262131:SIB262135 SRU262131:SRX262135 TBQ262131:TBT262135 TLM262131:TLP262135 TVI262131:TVL262135 UFE262131:UFH262135 UPA262131:UPD262135 UYW262131:UYZ262135 VIS262131:VIV262135 VSO262131:VSR262135 WCK262131:WCN262135 WMG262131:WMJ262135 WWC262131:WWF262135 U327667:X327671 JQ327667:JT327671 TM327667:TP327671 ADI327667:ADL327671 ANE327667:ANH327671 AXA327667:AXD327671 BGW327667:BGZ327671 BQS327667:BQV327671 CAO327667:CAR327671 CKK327667:CKN327671 CUG327667:CUJ327671 DEC327667:DEF327671 DNY327667:DOB327671 DXU327667:DXX327671 EHQ327667:EHT327671 ERM327667:ERP327671 FBI327667:FBL327671 FLE327667:FLH327671 FVA327667:FVD327671 GEW327667:GEZ327671 GOS327667:GOV327671 GYO327667:GYR327671 HIK327667:HIN327671 HSG327667:HSJ327671 ICC327667:ICF327671 ILY327667:IMB327671 IVU327667:IVX327671 JFQ327667:JFT327671 JPM327667:JPP327671 JZI327667:JZL327671 KJE327667:KJH327671 KTA327667:KTD327671 LCW327667:LCZ327671 LMS327667:LMV327671 LWO327667:LWR327671 MGK327667:MGN327671 MQG327667:MQJ327671 NAC327667:NAF327671 NJY327667:NKB327671 NTU327667:NTX327671 ODQ327667:ODT327671 ONM327667:ONP327671 OXI327667:OXL327671 PHE327667:PHH327671 PRA327667:PRD327671 QAW327667:QAZ327671 QKS327667:QKV327671 QUO327667:QUR327671 REK327667:REN327671 ROG327667:ROJ327671 RYC327667:RYF327671 SHY327667:SIB327671 SRU327667:SRX327671 TBQ327667:TBT327671 TLM327667:TLP327671 TVI327667:TVL327671 UFE327667:UFH327671 UPA327667:UPD327671 UYW327667:UYZ327671 VIS327667:VIV327671 VSO327667:VSR327671 WCK327667:WCN327671 WMG327667:WMJ327671 WWC327667:WWF327671 U393203:X393207 JQ393203:JT393207 TM393203:TP393207 ADI393203:ADL393207 ANE393203:ANH393207 AXA393203:AXD393207 BGW393203:BGZ393207 BQS393203:BQV393207 CAO393203:CAR393207 CKK393203:CKN393207 CUG393203:CUJ393207 DEC393203:DEF393207 DNY393203:DOB393207 DXU393203:DXX393207 EHQ393203:EHT393207 ERM393203:ERP393207 FBI393203:FBL393207 FLE393203:FLH393207 FVA393203:FVD393207 GEW393203:GEZ393207 GOS393203:GOV393207 GYO393203:GYR393207 HIK393203:HIN393207 HSG393203:HSJ393207 ICC393203:ICF393207 ILY393203:IMB393207 IVU393203:IVX393207 JFQ393203:JFT393207 JPM393203:JPP393207 JZI393203:JZL393207 KJE393203:KJH393207 KTA393203:KTD393207 LCW393203:LCZ393207 LMS393203:LMV393207 LWO393203:LWR393207 MGK393203:MGN393207 MQG393203:MQJ393207 NAC393203:NAF393207 NJY393203:NKB393207 NTU393203:NTX393207 ODQ393203:ODT393207 ONM393203:ONP393207 OXI393203:OXL393207 PHE393203:PHH393207 PRA393203:PRD393207 QAW393203:QAZ393207 QKS393203:QKV393207 QUO393203:QUR393207 REK393203:REN393207 ROG393203:ROJ393207 RYC393203:RYF393207 SHY393203:SIB393207 SRU393203:SRX393207 TBQ393203:TBT393207 TLM393203:TLP393207 TVI393203:TVL393207 UFE393203:UFH393207 UPA393203:UPD393207 UYW393203:UYZ393207 VIS393203:VIV393207 VSO393203:VSR393207 WCK393203:WCN393207 WMG393203:WMJ393207 WWC393203:WWF393207 U458739:X458743 JQ458739:JT458743 TM458739:TP458743 ADI458739:ADL458743 ANE458739:ANH458743 AXA458739:AXD458743 BGW458739:BGZ458743 BQS458739:BQV458743 CAO458739:CAR458743 CKK458739:CKN458743 CUG458739:CUJ458743 DEC458739:DEF458743 DNY458739:DOB458743 DXU458739:DXX458743 EHQ458739:EHT458743 ERM458739:ERP458743 FBI458739:FBL458743 FLE458739:FLH458743 FVA458739:FVD458743 GEW458739:GEZ458743 GOS458739:GOV458743 GYO458739:GYR458743 HIK458739:HIN458743 HSG458739:HSJ458743 ICC458739:ICF458743 ILY458739:IMB458743 IVU458739:IVX458743 JFQ458739:JFT458743 JPM458739:JPP458743 JZI458739:JZL458743 KJE458739:KJH458743 KTA458739:KTD458743 LCW458739:LCZ458743 LMS458739:LMV458743 LWO458739:LWR458743 MGK458739:MGN458743 MQG458739:MQJ458743 NAC458739:NAF458743 NJY458739:NKB458743 NTU458739:NTX458743 ODQ458739:ODT458743 ONM458739:ONP458743 OXI458739:OXL458743 PHE458739:PHH458743 PRA458739:PRD458743 QAW458739:QAZ458743 QKS458739:QKV458743 QUO458739:QUR458743 REK458739:REN458743 ROG458739:ROJ458743 RYC458739:RYF458743 SHY458739:SIB458743 SRU458739:SRX458743 TBQ458739:TBT458743 TLM458739:TLP458743 TVI458739:TVL458743 UFE458739:UFH458743 UPA458739:UPD458743 UYW458739:UYZ458743 VIS458739:VIV458743 VSO458739:VSR458743 WCK458739:WCN458743 WMG458739:WMJ458743 WWC458739:WWF458743 U524275:X524279 JQ524275:JT524279 TM524275:TP524279 ADI524275:ADL524279 ANE524275:ANH524279 AXA524275:AXD524279 BGW524275:BGZ524279 BQS524275:BQV524279 CAO524275:CAR524279 CKK524275:CKN524279 CUG524275:CUJ524279 DEC524275:DEF524279 DNY524275:DOB524279 DXU524275:DXX524279 EHQ524275:EHT524279 ERM524275:ERP524279 FBI524275:FBL524279 FLE524275:FLH524279 FVA524275:FVD524279 GEW524275:GEZ524279 GOS524275:GOV524279 GYO524275:GYR524279 HIK524275:HIN524279 HSG524275:HSJ524279 ICC524275:ICF524279 ILY524275:IMB524279 IVU524275:IVX524279 JFQ524275:JFT524279 JPM524275:JPP524279 JZI524275:JZL524279 KJE524275:KJH524279 KTA524275:KTD524279 LCW524275:LCZ524279 LMS524275:LMV524279 LWO524275:LWR524279 MGK524275:MGN524279 MQG524275:MQJ524279 NAC524275:NAF524279 NJY524275:NKB524279 NTU524275:NTX524279 ODQ524275:ODT524279 ONM524275:ONP524279 OXI524275:OXL524279 PHE524275:PHH524279 PRA524275:PRD524279 QAW524275:QAZ524279 QKS524275:QKV524279 QUO524275:QUR524279 REK524275:REN524279 ROG524275:ROJ524279 RYC524275:RYF524279 SHY524275:SIB524279 SRU524275:SRX524279 TBQ524275:TBT524279 TLM524275:TLP524279 TVI524275:TVL524279 UFE524275:UFH524279 UPA524275:UPD524279 UYW524275:UYZ524279 VIS524275:VIV524279 VSO524275:VSR524279 WCK524275:WCN524279 WMG524275:WMJ524279 WWC524275:WWF524279 U589811:X589815 JQ589811:JT589815 TM589811:TP589815 ADI589811:ADL589815 ANE589811:ANH589815 AXA589811:AXD589815 BGW589811:BGZ589815 BQS589811:BQV589815 CAO589811:CAR589815 CKK589811:CKN589815 CUG589811:CUJ589815 DEC589811:DEF589815 DNY589811:DOB589815 DXU589811:DXX589815 EHQ589811:EHT589815 ERM589811:ERP589815 FBI589811:FBL589815 FLE589811:FLH589815 FVA589811:FVD589815 GEW589811:GEZ589815 GOS589811:GOV589815 GYO589811:GYR589815 HIK589811:HIN589815 HSG589811:HSJ589815 ICC589811:ICF589815 ILY589811:IMB589815 IVU589811:IVX589815 JFQ589811:JFT589815 JPM589811:JPP589815 JZI589811:JZL589815 KJE589811:KJH589815 KTA589811:KTD589815 LCW589811:LCZ589815 LMS589811:LMV589815 LWO589811:LWR589815 MGK589811:MGN589815 MQG589811:MQJ589815 NAC589811:NAF589815 NJY589811:NKB589815 NTU589811:NTX589815 ODQ589811:ODT589815 ONM589811:ONP589815 OXI589811:OXL589815 PHE589811:PHH589815 PRA589811:PRD589815 QAW589811:QAZ589815 QKS589811:QKV589815 QUO589811:QUR589815 REK589811:REN589815 ROG589811:ROJ589815 RYC589811:RYF589815 SHY589811:SIB589815 SRU589811:SRX589815 TBQ589811:TBT589815 TLM589811:TLP589815 TVI589811:TVL589815 UFE589811:UFH589815 UPA589811:UPD589815 UYW589811:UYZ589815 VIS589811:VIV589815 VSO589811:VSR589815 WCK589811:WCN589815 WMG589811:WMJ589815 WWC589811:WWF589815 U655347:X655351 JQ655347:JT655351 TM655347:TP655351 ADI655347:ADL655351 ANE655347:ANH655351 AXA655347:AXD655351 BGW655347:BGZ655351 BQS655347:BQV655351 CAO655347:CAR655351 CKK655347:CKN655351 CUG655347:CUJ655351 DEC655347:DEF655351 DNY655347:DOB655351 DXU655347:DXX655351 EHQ655347:EHT655351 ERM655347:ERP655351 FBI655347:FBL655351 FLE655347:FLH655351 FVA655347:FVD655351 GEW655347:GEZ655351 GOS655347:GOV655351 GYO655347:GYR655351 HIK655347:HIN655351 HSG655347:HSJ655351 ICC655347:ICF655351 ILY655347:IMB655351 IVU655347:IVX655351 JFQ655347:JFT655351 JPM655347:JPP655351 JZI655347:JZL655351 KJE655347:KJH655351 KTA655347:KTD655351 LCW655347:LCZ655351 LMS655347:LMV655351 LWO655347:LWR655351 MGK655347:MGN655351 MQG655347:MQJ655351 NAC655347:NAF655351 NJY655347:NKB655351 NTU655347:NTX655351 ODQ655347:ODT655351 ONM655347:ONP655351 OXI655347:OXL655351 PHE655347:PHH655351 PRA655347:PRD655351 QAW655347:QAZ655351 QKS655347:QKV655351 QUO655347:QUR655351 REK655347:REN655351 ROG655347:ROJ655351 RYC655347:RYF655351 SHY655347:SIB655351 SRU655347:SRX655351 TBQ655347:TBT655351 TLM655347:TLP655351 TVI655347:TVL655351 UFE655347:UFH655351 UPA655347:UPD655351 UYW655347:UYZ655351 VIS655347:VIV655351 VSO655347:VSR655351 WCK655347:WCN655351 WMG655347:WMJ655351 WWC655347:WWF655351 U720883:X720887 JQ720883:JT720887 TM720883:TP720887 ADI720883:ADL720887 ANE720883:ANH720887 AXA720883:AXD720887 BGW720883:BGZ720887 BQS720883:BQV720887 CAO720883:CAR720887 CKK720883:CKN720887 CUG720883:CUJ720887 DEC720883:DEF720887 DNY720883:DOB720887 DXU720883:DXX720887 EHQ720883:EHT720887 ERM720883:ERP720887 FBI720883:FBL720887 FLE720883:FLH720887 FVA720883:FVD720887 GEW720883:GEZ720887 GOS720883:GOV720887 GYO720883:GYR720887 HIK720883:HIN720887 HSG720883:HSJ720887 ICC720883:ICF720887 ILY720883:IMB720887 IVU720883:IVX720887 JFQ720883:JFT720887 JPM720883:JPP720887 JZI720883:JZL720887 KJE720883:KJH720887 KTA720883:KTD720887 LCW720883:LCZ720887 LMS720883:LMV720887 LWO720883:LWR720887 MGK720883:MGN720887 MQG720883:MQJ720887 NAC720883:NAF720887 NJY720883:NKB720887 NTU720883:NTX720887 ODQ720883:ODT720887 ONM720883:ONP720887 OXI720883:OXL720887 PHE720883:PHH720887 PRA720883:PRD720887 QAW720883:QAZ720887 QKS720883:QKV720887 QUO720883:QUR720887 REK720883:REN720887 ROG720883:ROJ720887 RYC720883:RYF720887 SHY720883:SIB720887 SRU720883:SRX720887 TBQ720883:TBT720887 TLM720883:TLP720887 TVI720883:TVL720887 UFE720883:UFH720887 UPA720883:UPD720887 UYW720883:UYZ720887 VIS720883:VIV720887 VSO720883:VSR720887 WCK720883:WCN720887 WMG720883:WMJ720887 WWC720883:WWF720887 U786419:X786423 JQ786419:JT786423 TM786419:TP786423 ADI786419:ADL786423 ANE786419:ANH786423 AXA786419:AXD786423 BGW786419:BGZ786423 BQS786419:BQV786423 CAO786419:CAR786423 CKK786419:CKN786423 CUG786419:CUJ786423 DEC786419:DEF786423 DNY786419:DOB786423 DXU786419:DXX786423 EHQ786419:EHT786423 ERM786419:ERP786423 FBI786419:FBL786423 FLE786419:FLH786423 FVA786419:FVD786423 GEW786419:GEZ786423 GOS786419:GOV786423 GYO786419:GYR786423 HIK786419:HIN786423 HSG786419:HSJ786423 ICC786419:ICF786423 ILY786419:IMB786423 IVU786419:IVX786423 JFQ786419:JFT786423 JPM786419:JPP786423 JZI786419:JZL786423 KJE786419:KJH786423 KTA786419:KTD786423 LCW786419:LCZ786423 LMS786419:LMV786423 LWO786419:LWR786423 MGK786419:MGN786423 MQG786419:MQJ786423 NAC786419:NAF786423 NJY786419:NKB786423 NTU786419:NTX786423 ODQ786419:ODT786423 ONM786419:ONP786423 OXI786419:OXL786423 PHE786419:PHH786423 PRA786419:PRD786423 QAW786419:QAZ786423 QKS786419:QKV786423 QUO786419:QUR786423 REK786419:REN786423 ROG786419:ROJ786423 RYC786419:RYF786423 SHY786419:SIB786423 SRU786419:SRX786423 TBQ786419:TBT786423 TLM786419:TLP786423 TVI786419:TVL786423 UFE786419:UFH786423 UPA786419:UPD786423 UYW786419:UYZ786423 VIS786419:VIV786423 VSO786419:VSR786423 WCK786419:WCN786423 WMG786419:WMJ786423 WWC786419:WWF786423 U851955:X851959 JQ851955:JT851959 TM851955:TP851959 ADI851955:ADL851959 ANE851955:ANH851959 AXA851955:AXD851959 BGW851955:BGZ851959 BQS851955:BQV851959 CAO851955:CAR851959 CKK851955:CKN851959 CUG851955:CUJ851959 DEC851955:DEF851959 DNY851955:DOB851959 DXU851955:DXX851959 EHQ851955:EHT851959 ERM851955:ERP851959 FBI851955:FBL851959 FLE851955:FLH851959 FVA851955:FVD851959 GEW851955:GEZ851959 GOS851955:GOV851959 GYO851955:GYR851959 HIK851955:HIN851959 HSG851955:HSJ851959 ICC851955:ICF851959 ILY851955:IMB851959 IVU851955:IVX851959 JFQ851955:JFT851959 JPM851955:JPP851959 JZI851955:JZL851959 KJE851955:KJH851959 KTA851955:KTD851959 LCW851955:LCZ851959 LMS851955:LMV851959 LWO851955:LWR851959 MGK851955:MGN851959 MQG851955:MQJ851959 NAC851955:NAF851959 NJY851955:NKB851959 NTU851955:NTX851959 ODQ851955:ODT851959 ONM851955:ONP851959 OXI851955:OXL851959 PHE851955:PHH851959 PRA851955:PRD851959 QAW851955:QAZ851959 QKS851955:QKV851959 QUO851955:QUR851959 REK851955:REN851959 ROG851955:ROJ851959 RYC851955:RYF851959 SHY851955:SIB851959 SRU851955:SRX851959 TBQ851955:TBT851959 TLM851955:TLP851959 TVI851955:TVL851959 UFE851955:UFH851959 UPA851955:UPD851959 UYW851955:UYZ851959 VIS851955:VIV851959 VSO851955:VSR851959 WCK851955:WCN851959 WMG851955:WMJ851959 WWC851955:WWF851959 U917491:X917495 JQ917491:JT917495 TM917491:TP917495 ADI917491:ADL917495 ANE917491:ANH917495 AXA917491:AXD917495 BGW917491:BGZ917495 BQS917491:BQV917495 CAO917491:CAR917495 CKK917491:CKN917495 CUG917491:CUJ917495 DEC917491:DEF917495 DNY917491:DOB917495 DXU917491:DXX917495 EHQ917491:EHT917495 ERM917491:ERP917495 FBI917491:FBL917495 FLE917491:FLH917495 FVA917491:FVD917495 GEW917491:GEZ917495 GOS917491:GOV917495 GYO917491:GYR917495 HIK917491:HIN917495 HSG917491:HSJ917495 ICC917491:ICF917495 ILY917491:IMB917495 IVU917491:IVX917495 JFQ917491:JFT917495 JPM917491:JPP917495 JZI917491:JZL917495 KJE917491:KJH917495 KTA917491:KTD917495 LCW917491:LCZ917495 LMS917491:LMV917495 LWO917491:LWR917495 MGK917491:MGN917495 MQG917491:MQJ917495 NAC917491:NAF917495 NJY917491:NKB917495 NTU917491:NTX917495 ODQ917491:ODT917495 ONM917491:ONP917495 OXI917491:OXL917495 PHE917491:PHH917495 PRA917491:PRD917495 QAW917491:QAZ917495 QKS917491:QKV917495 QUO917491:QUR917495 REK917491:REN917495 ROG917491:ROJ917495 RYC917491:RYF917495 SHY917491:SIB917495 SRU917491:SRX917495 TBQ917491:TBT917495 TLM917491:TLP917495 TVI917491:TVL917495 UFE917491:UFH917495 UPA917491:UPD917495 UYW917491:UYZ917495 VIS917491:VIV917495 VSO917491:VSR917495 WCK917491:WCN917495 WMG917491:WMJ917495 WWC917491:WWF917495 U983027:X983031 JQ983027:JT983031 TM983027:TP983031 ADI983027:ADL983031 ANE983027:ANH983031 AXA983027:AXD983031 BGW983027:BGZ983031 BQS983027:BQV983031 CAO983027:CAR983031 CKK983027:CKN983031 CUG983027:CUJ983031 DEC983027:DEF983031 DNY983027:DOB983031 DXU983027:DXX983031 EHQ983027:EHT983031 ERM983027:ERP983031 FBI983027:FBL983031 FLE983027:FLH983031 FVA983027:FVD983031 GEW983027:GEZ983031 GOS983027:GOV983031 GYO983027:GYR983031 HIK983027:HIN983031 HSG983027:HSJ983031 ICC983027:ICF983031 ILY983027:IMB983031 IVU983027:IVX983031 JFQ983027:JFT983031 JPM983027:JPP983031 JZI983027:JZL983031 KJE983027:KJH983031 KTA983027:KTD983031 LCW983027:LCZ983031 LMS983027:LMV983031 LWO983027:LWR983031 MGK983027:MGN983031 MQG983027:MQJ983031 NAC983027:NAF983031 NJY983027:NKB983031 NTU983027:NTX983031 ODQ983027:ODT983031 ONM983027:ONP983031 OXI983027:OXL983031 PHE983027:PHH983031 PRA983027:PRD983031 QAW983027:QAZ983031 QKS983027:QKV983031 QUO983027:QUR983031 REK983027:REN983031 ROG983027:ROJ983031 RYC983027:RYF983031 SHY983027:SIB983031 SRU983027:SRX983031 TBQ983027:TBT983031 TLM983027:TLP983031 TVI983027:TVL983031 UFE983027:UFH983031 UPA983027:UPD983031 UYW983027:UYZ983031 VIS983027:VIV983031 VSO983027:VSR983031 WCK983027:WCN983031 WMG983027:WMJ983031 WWC983027:WWF983031 TBD983091:TBG983095 JD110:JG114 SZ110:TC114 ACV110:ACY114 AMR110:AMU114 AWN110:AWQ114 BGJ110:BGM114 BQF110:BQI114 CAB110:CAE114 CJX110:CKA114 CTT110:CTW114 DDP110:DDS114 DNL110:DNO114 DXH110:DXK114 EHD110:EHG114 EQZ110:ERC114 FAV110:FAY114 FKR110:FKU114 FUN110:FUQ114 GEJ110:GEM114 GOF110:GOI114 GYB110:GYE114 HHX110:HIA114 HRT110:HRW114 IBP110:IBS114 ILL110:ILO114 IVH110:IVK114 JFD110:JFG114 JOZ110:JPC114 JYV110:JYY114 KIR110:KIU114 KSN110:KSQ114 LCJ110:LCM114 LMF110:LMI114 LWB110:LWE114 MFX110:MGA114 MPT110:MPW114 MZP110:MZS114 NJL110:NJO114 NTH110:NTK114 ODD110:ODG114 OMZ110:ONC114 OWV110:OWY114 PGR110:PGU114 PQN110:PQQ114 QAJ110:QAM114 QKF110:QKI114 QUB110:QUE114 RDX110:REA114 RNT110:RNW114 RXP110:RXS114 SHL110:SHO114 SRH110:SRK114 TBD110:TBG114 TKZ110:TLC114 TUV110:TUY114 UER110:UEU114 UON110:UOQ114 UYJ110:UYM114 VIF110:VII114 VSB110:VSE114 WBX110:WCA114 WLT110:WLW114 WVP110:WVS114 H65545:K65549 JD65545:JG65549 SZ65545:TC65549 ACV65545:ACY65549 AMR65545:AMU65549 AWN65545:AWQ65549 BGJ65545:BGM65549 BQF65545:BQI65549 CAB65545:CAE65549 CJX65545:CKA65549 CTT65545:CTW65549 DDP65545:DDS65549 DNL65545:DNO65549 DXH65545:DXK65549 EHD65545:EHG65549 EQZ65545:ERC65549 FAV65545:FAY65549 FKR65545:FKU65549 FUN65545:FUQ65549 GEJ65545:GEM65549 GOF65545:GOI65549 GYB65545:GYE65549 HHX65545:HIA65549 HRT65545:HRW65549 IBP65545:IBS65549 ILL65545:ILO65549 IVH65545:IVK65549 JFD65545:JFG65549 JOZ65545:JPC65549 JYV65545:JYY65549 KIR65545:KIU65549 KSN65545:KSQ65549 LCJ65545:LCM65549 LMF65545:LMI65549 LWB65545:LWE65549 MFX65545:MGA65549 MPT65545:MPW65549 MZP65545:MZS65549 NJL65545:NJO65549 NTH65545:NTK65549 ODD65545:ODG65549 OMZ65545:ONC65549 OWV65545:OWY65549 PGR65545:PGU65549 PQN65545:PQQ65549 QAJ65545:QAM65549 QKF65545:QKI65549 QUB65545:QUE65549 RDX65545:REA65549 RNT65545:RNW65549 RXP65545:RXS65549 SHL65545:SHO65549 SRH65545:SRK65549 TBD65545:TBG65549 TKZ65545:TLC65549 TUV65545:TUY65549 UER65545:UEU65549 UON65545:UOQ65549 UYJ65545:UYM65549 VIF65545:VII65549 VSB65545:VSE65549 WBX65545:WCA65549 WLT65545:WLW65549 WVP65545:WVS65549 H131081:K131085 JD131081:JG131085 SZ131081:TC131085 ACV131081:ACY131085 AMR131081:AMU131085 AWN131081:AWQ131085 BGJ131081:BGM131085 BQF131081:BQI131085 CAB131081:CAE131085 CJX131081:CKA131085 CTT131081:CTW131085 DDP131081:DDS131085 DNL131081:DNO131085 DXH131081:DXK131085 EHD131081:EHG131085 EQZ131081:ERC131085 FAV131081:FAY131085 FKR131081:FKU131085 FUN131081:FUQ131085 GEJ131081:GEM131085 GOF131081:GOI131085 GYB131081:GYE131085 HHX131081:HIA131085 HRT131081:HRW131085 IBP131081:IBS131085 ILL131081:ILO131085 IVH131081:IVK131085 JFD131081:JFG131085 JOZ131081:JPC131085 JYV131081:JYY131085 KIR131081:KIU131085 KSN131081:KSQ131085 LCJ131081:LCM131085 LMF131081:LMI131085 LWB131081:LWE131085 MFX131081:MGA131085 MPT131081:MPW131085 MZP131081:MZS131085 NJL131081:NJO131085 NTH131081:NTK131085 ODD131081:ODG131085 OMZ131081:ONC131085 OWV131081:OWY131085 PGR131081:PGU131085 PQN131081:PQQ131085 QAJ131081:QAM131085 QKF131081:QKI131085 QUB131081:QUE131085 RDX131081:REA131085 RNT131081:RNW131085 RXP131081:RXS131085 SHL131081:SHO131085 SRH131081:SRK131085 TBD131081:TBG131085 TKZ131081:TLC131085 TUV131081:TUY131085 UER131081:UEU131085 UON131081:UOQ131085 UYJ131081:UYM131085 VIF131081:VII131085 VSB131081:VSE131085 WBX131081:WCA131085 WLT131081:WLW131085 WVP131081:WVS131085 H196617:K196621 JD196617:JG196621 SZ196617:TC196621 ACV196617:ACY196621 AMR196617:AMU196621 AWN196617:AWQ196621 BGJ196617:BGM196621 BQF196617:BQI196621 CAB196617:CAE196621 CJX196617:CKA196621 CTT196617:CTW196621 DDP196617:DDS196621 DNL196617:DNO196621 DXH196617:DXK196621 EHD196617:EHG196621 EQZ196617:ERC196621 FAV196617:FAY196621 FKR196617:FKU196621 FUN196617:FUQ196621 GEJ196617:GEM196621 GOF196617:GOI196621 GYB196617:GYE196621 HHX196617:HIA196621 HRT196617:HRW196621 IBP196617:IBS196621 ILL196617:ILO196621 IVH196617:IVK196621 JFD196617:JFG196621 JOZ196617:JPC196621 JYV196617:JYY196621 KIR196617:KIU196621 KSN196617:KSQ196621 LCJ196617:LCM196621 LMF196617:LMI196621 LWB196617:LWE196621 MFX196617:MGA196621 MPT196617:MPW196621 MZP196617:MZS196621 NJL196617:NJO196621 NTH196617:NTK196621 ODD196617:ODG196621 OMZ196617:ONC196621 OWV196617:OWY196621 PGR196617:PGU196621 PQN196617:PQQ196621 QAJ196617:QAM196621 QKF196617:QKI196621 QUB196617:QUE196621 RDX196617:REA196621 RNT196617:RNW196621 RXP196617:RXS196621 SHL196617:SHO196621 SRH196617:SRK196621 TBD196617:TBG196621 TKZ196617:TLC196621 TUV196617:TUY196621 UER196617:UEU196621 UON196617:UOQ196621 UYJ196617:UYM196621 VIF196617:VII196621 VSB196617:VSE196621 WBX196617:WCA196621 WLT196617:WLW196621 WVP196617:WVS196621 H262153:K262157 JD262153:JG262157 SZ262153:TC262157 ACV262153:ACY262157 AMR262153:AMU262157 AWN262153:AWQ262157 BGJ262153:BGM262157 BQF262153:BQI262157 CAB262153:CAE262157 CJX262153:CKA262157 CTT262153:CTW262157 DDP262153:DDS262157 DNL262153:DNO262157 DXH262153:DXK262157 EHD262153:EHG262157 EQZ262153:ERC262157 FAV262153:FAY262157 FKR262153:FKU262157 FUN262153:FUQ262157 GEJ262153:GEM262157 GOF262153:GOI262157 GYB262153:GYE262157 HHX262153:HIA262157 HRT262153:HRW262157 IBP262153:IBS262157 ILL262153:ILO262157 IVH262153:IVK262157 JFD262153:JFG262157 JOZ262153:JPC262157 JYV262153:JYY262157 KIR262153:KIU262157 KSN262153:KSQ262157 LCJ262153:LCM262157 LMF262153:LMI262157 LWB262153:LWE262157 MFX262153:MGA262157 MPT262153:MPW262157 MZP262153:MZS262157 NJL262153:NJO262157 NTH262153:NTK262157 ODD262153:ODG262157 OMZ262153:ONC262157 OWV262153:OWY262157 PGR262153:PGU262157 PQN262153:PQQ262157 QAJ262153:QAM262157 QKF262153:QKI262157 QUB262153:QUE262157 RDX262153:REA262157 RNT262153:RNW262157 RXP262153:RXS262157 SHL262153:SHO262157 SRH262153:SRK262157 TBD262153:TBG262157 TKZ262153:TLC262157 TUV262153:TUY262157 UER262153:UEU262157 UON262153:UOQ262157 UYJ262153:UYM262157 VIF262153:VII262157 VSB262153:VSE262157 WBX262153:WCA262157 WLT262153:WLW262157 WVP262153:WVS262157 H327689:K327693 JD327689:JG327693 SZ327689:TC327693 ACV327689:ACY327693 AMR327689:AMU327693 AWN327689:AWQ327693 BGJ327689:BGM327693 BQF327689:BQI327693 CAB327689:CAE327693 CJX327689:CKA327693 CTT327689:CTW327693 DDP327689:DDS327693 DNL327689:DNO327693 DXH327689:DXK327693 EHD327689:EHG327693 EQZ327689:ERC327693 FAV327689:FAY327693 FKR327689:FKU327693 FUN327689:FUQ327693 GEJ327689:GEM327693 GOF327689:GOI327693 GYB327689:GYE327693 HHX327689:HIA327693 HRT327689:HRW327693 IBP327689:IBS327693 ILL327689:ILO327693 IVH327689:IVK327693 JFD327689:JFG327693 JOZ327689:JPC327693 JYV327689:JYY327693 KIR327689:KIU327693 KSN327689:KSQ327693 LCJ327689:LCM327693 LMF327689:LMI327693 LWB327689:LWE327693 MFX327689:MGA327693 MPT327689:MPW327693 MZP327689:MZS327693 NJL327689:NJO327693 NTH327689:NTK327693 ODD327689:ODG327693 OMZ327689:ONC327693 OWV327689:OWY327693 PGR327689:PGU327693 PQN327689:PQQ327693 QAJ327689:QAM327693 QKF327689:QKI327693 QUB327689:QUE327693 RDX327689:REA327693 RNT327689:RNW327693 RXP327689:RXS327693 SHL327689:SHO327693 SRH327689:SRK327693 TBD327689:TBG327693 TKZ327689:TLC327693 TUV327689:TUY327693 UER327689:UEU327693 UON327689:UOQ327693 UYJ327689:UYM327693 VIF327689:VII327693 VSB327689:VSE327693 WBX327689:WCA327693 WLT327689:WLW327693 WVP327689:WVS327693 H393225:K393229 JD393225:JG393229 SZ393225:TC393229 ACV393225:ACY393229 AMR393225:AMU393229 AWN393225:AWQ393229 BGJ393225:BGM393229 BQF393225:BQI393229 CAB393225:CAE393229 CJX393225:CKA393229 CTT393225:CTW393229 DDP393225:DDS393229 DNL393225:DNO393229 DXH393225:DXK393229 EHD393225:EHG393229 EQZ393225:ERC393229 FAV393225:FAY393229 FKR393225:FKU393229 FUN393225:FUQ393229 GEJ393225:GEM393229 GOF393225:GOI393229 GYB393225:GYE393229 HHX393225:HIA393229 HRT393225:HRW393229 IBP393225:IBS393229 ILL393225:ILO393229 IVH393225:IVK393229 JFD393225:JFG393229 JOZ393225:JPC393229 JYV393225:JYY393229 KIR393225:KIU393229 KSN393225:KSQ393229 LCJ393225:LCM393229 LMF393225:LMI393229 LWB393225:LWE393229 MFX393225:MGA393229 MPT393225:MPW393229 MZP393225:MZS393229 NJL393225:NJO393229 NTH393225:NTK393229 ODD393225:ODG393229 OMZ393225:ONC393229 OWV393225:OWY393229 PGR393225:PGU393229 PQN393225:PQQ393229 QAJ393225:QAM393229 QKF393225:QKI393229 QUB393225:QUE393229 RDX393225:REA393229 RNT393225:RNW393229 RXP393225:RXS393229 SHL393225:SHO393229 SRH393225:SRK393229 TBD393225:TBG393229 TKZ393225:TLC393229 TUV393225:TUY393229 UER393225:UEU393229 UON393225:UOQ393229 UYJ393225:UYM393229 VIF393225:VII393229 VSB393225:VSE393229 WBX393225:WCA393229 WLT393225:WLW393229 WVP393225:WVS393229 H458761:K458765 JD458761:JG458765 SZ458761:TC458765 ACV458761:ACY458765 AMR458761:AMU458765 AWN458761:AWQ458765 BGJ458761:BGM458765 BQF458761:BQI458765 CAB458761:CAE458765 CJX458761:CKA458765 CTT458761:CTW458765 DDP458761:DDS458765 DNL458761:DNO458765 DXH458761:DXK458765 EHD458761:EHG458765 EQZ458761:ERC458765 FAV458761:FAY458765 FKR458761:FKU458765 FUN458761:FUQ458765 GEJ458761:GEM458765 GOF458761:GOI458765 GYB458761:GYE458765 HHX458761:HIA458765 HRT458761:HRW458765 IBP458761:IBS458765 ILL458761:ILO458765 IVH458761:IVK458765 JFD458761:JFG458765 JOZ458761:JPC458765 JYV458761:JYY458765 KIR458761:KIU458765 KSN458761:KSQ458765 LCJ458761:LCM458765 LMF458761:LMI458765 LWB458761:LWE458765 MFX458761:MGA458765 MPT458761:MPW458765 MZP458761:MZS458765 NJL458761:NJO458765 NTH458761:NTK458765 ODD458761:ODG458765 OMZ458761:ONC458765 OWV458761:OWY458765 PGR458761:PGU458765 PQN458761:PQQ458765 QAJ458761:QAM458765 QKF458761:QKI458765 QUB458761:QUE458765 RDX458761:REA458765 RNT458761:RNW458765 RXP458761:RXS458765 SHL458761:SHO458765 SRH458761:SRK458765 TBD458761:TBG458765 TKZ458761:TLC458765 TUV458761:TUY458765 UER458761:UEU458765 UON458761:UOQ458765 UYJ458761:UYM458765 VIF458761:VII458765 VSB458761:VSE458765 WBX458761:WCA458765 WLT458761:WLW458765 WVP458761:WVS458765 H524297:K524301 JD524297:JG524301 SZ524297:TC524301 ACV524297:ACY524301 AMR524297:AMU524301 AWN524297:AWQ524301 BGJ524297:BGM524301 BQF524297:BQI524301 CAB524297:CAE524301 CJX524297:CKA524301 CTT524297:CTW524301 DDP524297:DDS524301 DNL524297:DNO524301 DXH524297:DXK524301 EHD524297:EHG524301 EQZ524297:ERC524301 FAV524297:FAY524301 FKR524297:FKU524301 FUN524297:FUQ524301 GEJ524297:GEM524301 GOF524297:GOI524301 GYB524297:GYE524301 HHX524297:HIA524301 HRT524297:HRW524301 IBP524297:IBS524301 ILL524297:ILO524301 IVH524297:IVK524301 JFD524297:JFG524301 JOZ524297:JPC524301 JYV524297:JYY524301 KIR524297:KIU524301 KSN524297:KSQ524301 LCJ524297:LCM524301 LMF524297:LMI524301 LWB524297:LWE524301 MFX524297:MGA524301 MPT524297:MPW524301 MZP524297:MZS524301 NJL524297:NJO524301 NTH524297:NTK524301 ODD524297:ODG524301 OMZ524297:ONC524301 OWV524297:OWY524301 PGR524297:PGU524301 PQN524297:PQQ524301 QAJ524297:QAM524301 QKF524297:QKI524301 QUB524297:QUE524301 RDX524297:REA524301 RNT524297:RNW524301 RXP524297:RXS524301 SHL524297:SHO524301 SRH524297:SRK524301 TBD524297:TBG524301 TKZ524297:TLC524301 TUV524297:TUY524301 UER524297:UEU524301 UON524297:UOQ524301 UYJ524297:UYM524301 VIF524297:VII524301 VSB524297:VSE524301 WBX524297:WCA524301 WLT524297:WLW524301 WVP524297:WVS524301 H589833:K589837 JD589833:JG589837 SZ589833:TC589837 ACV589833:ACY589837 AMR589833:AMU589837 AWN589833:AWQ589837 BGJ589833:BGM589837 BQF589833:BQI589837 CAB589833:CAE589837 CJX589833:CKA589837 CTT589833:CTW589837 DDP589833:DDS589837 DNL589833:DNO589837 DXH589833:DXK589837 EHD589833:EHG589837 EQZ589833:ERC589837 FAV589833:FAY589837 FKR589833:FKU589837 FUN589833:FUQ589837 GEJ589833:GEM589837 GOF589833:GOI589837 GYB589833:GYE589837 HHX589833:HIA589837 HRT589833:HRW589837 IBP589833:IBS589837 ILL589833:ILO589837 IVH589833:IVK589837 JFD589833:JFG589837 JOZ589833:JPC589837 JYV589833:JYY589837 KIR589833:KIU589837 KSN589833:KSQ589837 LCJ589833:LCM589837 LMF589833:LMI589837 LWB589833:LWE589837 MFX589833:MGA589837 MPT589833:MPW589837 MZP589833:MZS589837 NJL589833:NJO589837 NTH589833:NTK589837 ODD589833:ODG589837 OMZ589833:ONC589837 OWV589833:OWY589837 PGR589833:PGU589837 PQN589833:PQQ589837 QAJ589833:QAM589837 QKF589833:QKI589837 QUB589833:QUE589837 RDX589833:REA589837 RNT589833:RNW589837 RXP589833:RXS589837 SHL589833:SHO589837 SRH589833:SRK589837 TBD589833:TBG589837 TKZ589833:TLC589837 TUV589833:TUY589837 UER589833:UEU589837 UON589833:UOQ589837 UYJ589833:UYM589837 VIF589833:VII589837 VSB589833:VSE589837 WBX589833:WCA589837 WLT589833:WLW589837 WVP589833:WVS589837 H655369:K655373 JD655369:JG655373 SZ655369:TC655373 ACV655369:ACY655373 AMR655369:AMU655373 AWN655369:AWQ655373 BGJ655369:BGM655373 BQF655369:BQI655373 CAB655369:CAE655373 CJX655369:CKA655373 CTT655369:CTW655373 DDP655369:DDS655373 DNL655369:DNO655373 DXH655369:DXK655373 EHD655369:EHG655373 EQZ655369:ERC655373 FAV655369:FAY655373 FKR655369:FKU655373 FUN655369:FUQ655373 GEJ655369:GEM655373 GOF655369:GOI655373 GYB655369:GYE655373 HHX655369:HIA655373 HRT655369:HRW655373 IBP655369:IBS655373 ILL655369:ILO655373 IVH655369:IVK655373 JFD655369:JFG655373 JOZ655369:JPC655373 JYV655369:JYY655373 KIR655369:KIU655373 KSN655369:KSQ655373 LCJ655369:LCM655373 LMF655369:LMI655373 LWB655369:LWE655373 MFX655369:MGA655373 MPT655369:MPW655373 MZP655369:MZS655373 NJL655369:NJO655373 NTH655369:NTK655373 ODD655369:ODG655373 OMZ655369:ONC655373 OWV655369:OWY655373 PGR655369:PGU655373 PQN655369:PQQ655373 QAJ655369:QAM655373 QKF655369:QKI655373 QUB655369:QUE655373 RDX655369:REA655373 RNT655369:RNW655373 RXP655369:RXS655373 SHL655369:SHO655373 SRH655369:SRK655373 TBD655369:TBG655373 TKZ655369:TLC655373 TUV655369:TUY655373 UER655369:UEU655373 UON655369:UOQ655373 UYJ655369:UYM655373 VIF655369:VII655373 VSB655369:VSE655373 WBX655369:WCA655373 WLT655369:WLW655373 WVP655369:WVS655373 H720905:K720909 JD720905:JG720909 SZ720905:TC720909 ACV720905:ACY720909 AMR720905:AMU720909 AWN720905:AWQ720909 BGJ720905:BGM720909 BQF720905:BQI720909 CAB720905:CAE720909 CJX720905:CKA720909 CTT720905:CTW720909 DDP720905:DDS720909 DNL720905:DNO720909 DXH720905:DXK720909 EHD720905:EHG720909 EQZ720905:ERC720909 FAV720905:FAY720909 FKR720905:FKU720909 FUN720905:FUQ720909 GEJ720905:GEM720909 GOF720905:GOI720909 GYB720905:GYE720909 HHX720905:HIA720909 HRT720905:HRW720909 IBP720905:IBS720909 ILL720905:ILO720909 IVH720905:IVK720909 JFD720905:JFG720909 JOZ720905:JPC720909 JYV720905:JYY720909 KIR720905:KIU720909 KSN720905:KSQ720909 LCJ720905:LCM720909 LMF720905:LMI720909 LWB720905:LWE720909 MFX720905:MGA720909 MPT720905:MPW720909 MZP720905:MZS720909 NJL720905:NJO720909 NTH720905:NTK720909 ODD720905:ODG720909 OMZ720905:ONC720909 OWV720905:OWY720909 PGR720905:PGU720909 PQN720905:PQQ720909 QAJ720905:QAM720909 QKF720905:QKI720909 QUB720905:QUE720909 RDX720905:REA720909 RNT720905:RNW720909 RXP720905:RXS720909 SHL720905:SHO720909 SRH720905:SRK720909 TBD720905:TBG720909 TKZ720905:TLC720909 TUV720905:TUY720909 UER720905:UEU720909 UON720905:UOQ720909 UYJ720905:UYM720909 VIF720905:VII720909 VSB720905:VSE720909 WBX720905:WCA720909 WLT720905:WLW720909 WVP720905:WVS720909 H786441:K786445 JD786441:JG786445 SZ786441:TC786445 ACV786441:ACY786445 AMR786441:AMU786445 AWN786441:AWQ786445 BGJ786441:BGM786445 BQF786441:BQI786445 CAB786441:CAE786445 CJX786441:CKA786445 CTT786441:CTW786445 DDP786441:DDS786445 DNL786441:DNO786445 DXH786441:DXK786445 EHD786441:EHG786445 EQZ786441:ERC786445 FAV786441:FAY786445 FKR786441:FKU786445 FUN786441:FUQ786445 GEJ786441:GEM786445 GOF786441:GOI786445 GYB786441:GYE786445 HHX786441:HIA786445 HRT786441:HRW786445 IBP786441:IBS786445 ILL786441:ILO786445 IVH786441:IVK786445 JFD786441:JFG786445 JOZ786441:JPC786445 JYV786441:JYY786445 KIR786441:KIU786445 KSN786441:KSQ786445 LCJ786441:LCM786445 LMF786441:LMI786445 LWB786441:LWE786445 MFX786441:MGA786445 MPT786441:MPW786445 MZP786441:MZS786445 NJL786441:NJO786445 NTH786441:NTK786445 ODD786441:ODG786445 OMZ786441:ONC786445 OWV786441:OWY786445 PGR786441:PGU786445 PQN786441:PQQ786445 QAJ786441:QAM786445 QKF786441:QKI786445 QUB786441:QUE786445 RDX786441:REA786445 RNT786441:RNW786445 RXP786441:RXS786445 SHL786441:SHO786445 SRH786441:SRK786445 TBD786441:TBG786445 TKZ786441:TLC786445 TUV786441:TUY786445 UER786441:UEU786445 UON786441:UOQ786445 UYJ786441:UYM786445 VIF786441:VII786445 VSB786441:VSE786445 WBX786441:WCA786445 WLT786441:WLW786445 WVP786441:WVS786445 H851977:K851981 JD851977:JG851981 SZ851977:TC851981 ACV851977:ACY851981 AMR851977:AMU851981 AWN851977:AWQ851981 BGJ851977:BGM851981 BQF851977:BQI851981 CAB851977:CAE851981 CJX851977:CKA851981 CTT851977:CTW851981 DDP851977:DDS851981 DNL851977:DNO851981 DXH851977:DXK851981 EHD851977:EHG851981 EQZ851977:ERC851981 FAV851977:FAY851981 FKR851977:FKU851981 FUN851977:FUQ851981 GEJ851977:GEM851981 GOF851977:GOI851981 GYB851977:GYE851981 HHX851977:HIA851981 HRT851977:HRW851981 IBP851977:IBS851981 ILL851977:ILO851981 IVH851977:IVK851981 JFD851977:JFG851981 JOZ851977:JPC851981 JYV851977:JYY851981 KIR851977:KIU851981 KSN851977:KSQ851981 LCJ851977:LCM851981 LMF851977:LMI851981 LWB851977:LWE851981 MFX851977:MGA851981 MPT851977:MPW851981 MZP851977:MZS851981 NJL851977:NJO851981 NTH851977:NTK851981 ODD851977:ODG851981 OMZ851977:ONC851981 OWV851977:OWY851981 PGR851977:PGU851981 PQN851977:PQQ851981 QAJ851977:QAM851981 QKF851977:QKI851981 QUB851977:QUE851981 RDX851977:REA851981 RNT851977:RNW851981 RXP851977:RXS851981 SHL851977:SHO851981 SRH851977:SRK851981 TBD851977:TBG851981 TKZ851977:TLC851981 TUV851977:TUY851981 UER851977:UEU851981 UON851977:UOQ851981 UYJ851977:UYM851981 VIF851977:VII851981 VSB851977:VSE851981 WBX851977:WCA851981 WLT851977:WLW851981 WVP851977:WVS851981 H917513:K917517 JD917513:JG917517 SZ917513:TC917517 ACV917513:ACY917517 AMR917513:AMU917517 AWN917513:AWQ917517 BGJ917513:BGM917517 BQF917513:BQI917517 CAB917513:CAE917517 CJX917513:CKA917517 CTT917513:CTW917517 DDP917513:DDS917517 DNL917513:DNO917517 DXH917513:DXK917517 EHD917513:EHG917517 EQZ917513:ERC917517 FAV917513:FAY917517 FKR917513:FKU917517 FUN917513:FUQ917517 GEJ917513:GEM917517 GOF917513:GOI917517 GYB917513:GYE917517 HHX917513:HIA917517 HRT917513:HRW917517 IBP917513:IBS917517 ILL917513:ILO917517 IVH917513:IVK917517 JFD917513:JFG917517 JOZ917513:JPC917517 JYV917513:JYY917517 KIR917513:KIU917517 KSN917513:KSQ917517 LCJ917513:LCM917517 LMF917513:LMI917517 LWB917513:LWE917517 MFX917513:MGA917517 MPT917513:MPW917517 MZP917513:MZS917517 NJL917513:NJO917517 NTH917513:NTK917517 ODD917513:ODG917517 OMZ917513:ONC917517 OWV917513:OWY917517 PGR917513:PGU917517 PQN917513:PQQ917517 QAJ917513:QAM917517 QKF917513:QKI917517 QUB917513:QUE917517 RDX917513:REA917517 RNT917513:RNW917517 RXP917513:RXS917517 SHL917513:SHO917517 SRH917513:SRK917517 TBD917513:TBG917517 TKZ917513:TLC917517 TUV917513:TUY917517 UER917513:UEU917517 UON917513:UOQ917517 UYJ917513:UYM917517 VIF917513:VII917517 VSB917513:VSE917517 WBX917513:WCA917517 WLT917513:WLW917517 WVP917513:WVS917517 H983049:K983053 JD983049:JG983053 SZ983049:TC983053 ACV983049:ACY983053 AMR983049:AMU983053 AWN983049:AWQ983053 BGJ983049:BGM983053 BQF983049:BQI983053 CAB983049:CAE983053 CJX983049:CKA983053 CTT983049:CTW983053 DDP983049:DDS983053 DNL983049:DNO983053 DXH983049:DXK983053 EHD983049:EHG983053 EQZ983049:ERC983053 FAV983049:FAY983053 FKR983049:FKU983053 FUN983049:FUQ983053 GEJ983049:GEM983053 GOF983049:GOI983053 GYB983049:GYE983053 HHX983049:HIA983053 HRT983049:HRW983053 IBP983049:IBS983053 ILL983049:ILO983053 IVH983049:IVK983053 JFD983049:JFG983053 JOZ983049:JPC983053 JYV983049:JYY983053 KIR983049:KIU983053 KSN983049:KSQ983053 LCJ983049:LCM983053 LMF983049:LMI983053 LWB983049:LWE983053 MFX983049:MGA983053 MPT983049:MPW983053 MZP983049:MZS983053 NJL983049:NJO983053 NTH983049:NTK983053 ODD983049:ODG983053 OMZ983049:ONC983053 OWV983049:OWY983053 PGR983049:PGU983053 PQN983049:PQQ983053 QAJ983049:QAM983053 QKF983049:QKI983053 QUB983049:QUE983053 RDX983049:REA983053 RNT983049:RNW983053 RXP983049:RXS983053 SHL983049:SHO983053 SRH983049:SRK983053 TBD983049:TBG983053 TKZ983049:TLC983053 TUV983049:TUY983053 UER983049:UEU983053 UON983049:UOQ983053 UYJ983049:UYM983053 VIF983049:VII983053 VSB983049:VSE983053 WBX983049:WCA983053 WLT983049:WLW983053 WVP983049:WVS983053 SRH983091:SRK983095 JQ110:JT114 TM110:TP114 ADI110:ADL114 ANE110:ANH114 AXA110:AXD114 BGW110:BGZ114 BQS110:BQV114 CAO110:CAR114 CKK110:CKN114 CUG110:CUJ114 DEC110:DEF114 DNY110:DOB114 DXU110:DXX114 EHQ110:EHT114 ERM110:ERP114 FBI110:FBL114 FLE110:FLH114 FVA110:FVD114 GEW110:GEZ114 GOS110:GOV114 GYO110:GYR114 HIK110:HIN114 HSG110:HSJ114 ICC110:ICF114 ILY110:IMB114 IVU110:IVX114 JFQ110:JFT114 JPM110:JPP114 JZI110:JZL114 KJE110:KJH114 KTA110:KTD114 LCW110:LCZ114 LMS110:LMV114 LWO110:LWR114 MGK110:MGN114 MQG110:MQJ114 NAC110:NAF114 NJY110:NKB114 NTU110:NTX114 ODQ110:ODT114 ONM110:ONP114 OXI110:OXL114 PHE110:PHH114 PRA110:PRD114 QAW110:QAZ114 QKS110:QKV114 QUO110:QUR114 REK110:REN114 ROG110:ROJ114 RYC110:RYF114 SHY110:SIB114 SRU110:SRX114 TBQ110:TBT114 TLM110:TLP114 TVI110:TVL114 UFE110:UFH114 UPA110:UPD114 UYW110:UYZ114 VIS110:VIV114 VSO110:VSR114 WCK110:WCN114 WMG110:WMJ114 WWC110:WWF114 U65545:X65549 JQ65545:JT65549 TM65545:TP65549 ADI65545:ADL65549 ANE65545:ANH65549 AXA65545:AXD65549 BGW65545:BGZ65549 BQS65545:BQV65549 CAO65545:CAR65549 CKK65545:CKN65549 CUG65545:CUJ65549 DEC65545:DEF65549 DNY65545:DOB65549 DXU65545:DXX65549 EHQ65545:EHT65549 ERM65545:ERP65549 FBI65545:FBL65549 FLE65545:FLH65549 FVA65545:FVD65549 GEW65545:GEZ65549 GOS65545:GOV65549 GYO65545:GYR65549 HIK65545:HIN65549 HSG65545:HSJ65549 ICC65545:ICF65549 ILY65545:IMB65549 IVU65545:IVX65549 JFQ65545:JFT65549 JPM65545:JPP65549 JZI65545:JZL65549 KJE65545:KJH65549 KTA65545:KTD65549 LCW65545:LCZ65549 LMS65545:LMV65549 LWO65545:LWR65549 MGK65545:MGN65549 MQG65545:MQJ65549 NAC65545:NAF65549 NJY65545:NKB65549 NTU65545:NTX65549 ODQ65545:ODT65549 ONM65545:ONP65549 OXI65545:OXL65549 PHE65545:PHH65549 PRA65545:PRD65549 QAW65545:QAZ65549 QKS65545:QKV65549 QUO65545:QUR65549 REK65545:REN65549 ROG65545:ROJ65549 RYC65545:RYF65549 SHY65545:SIB65549 SRU65545:SRX65549 TBQ65545:TBT65549 TLM65545:TLP65549 TVI65545:TVL65549 UFE65545:UFH65549 UPA65545:UPD65549 UYW65545:UYZ65549 VIS65545:VIV65549 VSO65545:VSR65549 WCK65545:WCN65549 WMG65545:WMJ65549 WWC65545:WWF65549 U131081:X131085 JQ131081:JT131085 TM131081:TP131085 ADI131081:ADL131085 ANE131081:ANH131085 AXA131081:AXD131085 BGW131081:BGZ131085 BQS131081:BQV131085 CAO131081:CAR131085 CKK131081:CKN131085 CUG131081:CUJ131085 DEC131081:DEF131085 DNY131081:DOB131085 DXU131081:DXX131085 EHQ131081:EHT131085 ERM131081:ERP131085 FBI131081:FBL131085 FLE131081:FLH131085 FVA131081:FVD131085 GEW131081:GEZ131085 GOS131081:GOV131085 GYO131081:GYR131085 HIK131081:HIN131085 HSG131081:HSJ131085 ICC131081:ICF131085 ILY131081:IMB131085 IVU131081:IVX131085 JFQ131081:JFT131085 JPM131081:JPP131085 JZI131081:JZL131085 KJE131081:KJH131085 KTA131081:KTD131085 LCW131081:LCZ131085 LMS131081:LMV131085 LWO131081:LWR131085 MGK131081:MGN131085 MQG131081:MQJ131085 NAC131081:NAF131085 NJY131081:NKB131085 NTU131081:NTX131085 ODQ131081:ODT131085 ONM131081:ONP131085 OXI131081:OXL131085 PHE131081:PHH131085 PRA131081:PRD131085 QAW131081:QAZ131085 QKS131081:QKV131085 QUO131081:QUR131085 REK131081:REN131085 ROG131081:ROJ131085 RYC131081:RYF131085 SHY131081:SIB131085 SRU131081:SRX131085 TBQ131081:TBT131085 TLM131081:TLP131085 TVI131081:TVL131085 UFE131081:UFH131085 UPA131081:UPD131085 UYW131081:UYZ131085 VIS131081:VIV131085 VSO131081:VSR131085 WCK131081:WCN131085 WMG131081:WMJ131085 WWC131081:WWF131085 U196617:X196621 JQ196617:JT196621 TM196617:TP196621 ADI196617:ADL196621 ANE196617:ANH196621 AXA196617:AXD196621 BGW196617:BGZ196621 BQS196617:BQV196621 CAO196617:CAR196621 CKK196617:CKN196621 CUG196617:CUJ196621 DEC196617:DEF196621 DNY196617:DOB196621 DXU196617:DXX196621 EHQ196617:EHT196621 ERM196617:ERP196621 FBI196617:FBL196621 FLE196617:FLH196621 FVA196617:FVD196621 GEW196617:GEZ196621 GOS196617:GOV196621 GYO196617:GYR196621 HIK196617:HIN196621 HSG196617:HSJ196621 ICC196617:ICF196621 ILY196617:IMB196621 IVU196617:IVX196621 JFQ196617:JFT196621 JPM196617:JPP196621 JZI196617:JZL196621 KJE196617:KJH196621 KTA196617:KTD196621 LCW196617:LCZ196621 LMS196617:LMV196621 LWO196617:LWR196621 MGK196617:MGN196621 MQG196617:MQJ196621 NAC196617:NAF196621 NJY196617:NKB196621 NTU196617:NTX196621 ODQ196617:ODT196621 ONM196617:ONP196621 OXI196617:OXL196621 PHE196617:PHH196621 PRA196617:PRD196621 QAW196617:QAZ196621 QKS196617:QKV196621 QUO196617:QUR196621 REK196617:REN196621 ROG196617:ROJ196621 RYC196617:RYF196621 SHY196617:SIB196621 SRU196617:SRX196621 TBQ196617:TBT196621 TLM196617:TLP196621 TVI196617:TVL196621 UFE196617:UFH196621 UPA196617:UPD196621 UYW196617:UYZ196621 VIS196617:VIV196621 VSO196617:VSR196621 WCK196617:WCN196621 WMG196617:WMJ196621 WWC196617:WWF196621 U262153:X262157 JQ262153:JT262157 TM262153:TP262157 ADI262153:ADL262157 ANE262153:ANH262157 AXA262153:AXD262157 BGW262153:BGZ262157 BQS262153:BQV262157 CAO262153:CAR262157 CKK262153:CKN262157 CUG262153:CUJ262157 DEC262153:DEF262157 DNY262153:DOB262157 DXU262153:DXX262157 EHQ262153:EHT262157 ERM262153:ERP262157 FBI262153:FBL262157 FLE262153:FLH262157 FVA262153:FVD262157 GEW262153:GEZ262157 GOS262153:GOV262157 GYO262153:GYR262157 HIK262153:HIN262157 HSG262153:HSJ262157 ICC262153:ICF262157 ILY262153:IMB262157 IVU262153:IVX262157 JFQ262153:JFT262157 JPM262153:JPP262157 JZI262153:JZL262157 KJE262153:KJH262157 KTA262153:KTD262157 LCW262153:LCZ262157 LMS262153:LMV262157 LWO262153:LWR262157 MGK262153:MGN262157 MQG262153:MQJ262157 NAC262153:NAF262157 NJY262153:NKB262157 NTU262153:NTX262157 ODQ262153:ODT262157 ONM262153:ONP262157 OXI262153:OXL262157 PHE262153:PHH262157 PRA262153:PRD262157 QAW262153:QAZ262157 QKS262153:QKV262157 QUO262153:QUR262157 REK262153:REN262157 ROG262153:ROJ262157 RYC262153:RYF262157 SHY262153:SIB262157 SRU262153:SRX262157 TBQ262153:TBT262157 TLM262153:TLP262157 TVI262153:TVL262157 UFE262153:UFH262157 UPA262153:UPD262157 UYW262153:UYZ262157 VIS262153:VIV262157 VSO262153:VSR262157 WCK262153:WCN262157 WMG262153:WMJ262157 WWC262153:WWF262157 U327689:X327693 JQ327689:JT327693 TM327689:TP327693 ADI327689:ADL327693 ANE327689:ANH327693 AXA327689:AXD327693 BGW327689:BGZ327693 BQS327689:BQV327693 CAO327689:CAR327693 CKK327689:CKN327693 CUG327689:CUJ327693 DEC327689:DEF327693 DNY327689:DOB327693 DXU327689:DXX327693 EHQ327689:EHT327693 ERM327689:ERP327693 FBI327689:FBL327693 FLE327689:FLH327693 FVA327689:FVD327693 GEW327689:GEZ327693 GOS327689:GOV327693 GYO327689:GYR327693 HIK327689:HIN327693 HSG327689:HSJ327693 ICC327689:ICF327693 ILY327689:IMB327693 IVU327689:IVX327693 JFQ327689:JFT327693 JPM327689:JPP327693 JZI327689:JZL327693 KJE327689:KJH327693 KTA327689:KTD327693 LCW327689:LCZ327693 LMS327689:LMV327693 LWO327689:LWR327693 MGK327689:MGN327693 MQG327689:MQJ327693 NAC327689:NAF327693 NJY327689:NKB327693 NTU327689:NTX327693 ODQ327689:ODT327693 ONM327689:ONP327693 OXI327689:OXL327693 PHE327689:PHH327693 PRA327689:PRD327693 QAW327689:QAZ327693 QKS327689:QKV327693 QUO327689:QUR327693 REK327689:REN327693 ROG327689:ROJ327693 RYC327689:RYF327693 SHY327689:SIB327693 SRU327689:SRX327693 TBQ327689:TBT327693 TLM327689:TLP327693 TVI327689:TVL327693 UFE327689:UFH327693 UPA327689:UPD327693 UYW327689:UYZ327693 VIS327689:VIV327693 VSO327689:VSR327693 WCK327689:WCN327693 WMG327689:WMJ327693 WWC327689:WWF327693 U393225:X393229 JQ393225:JT393229 TM393225:TP393229 ADI393225:ADL393229 ANE393225:ANH393229 AXA393225:AXD393229 BGW393225:BGZ393229 BQS393225:BQV393229 CAO393225:CAR393229 CKK393225:CKN393229 CUG393225:CUJ393229 DEC393225:DEF393229 DNY393225:DOB393229 DXU393225:DXX393229 EHQ393225:EHT393229 ERM393225:ERP393229 FBI393225:FBL393229 FLE393225:FLH393229 FVA393225:FVD393229 GEW393225:GEZ393229 GOS393225:GOV393229 GYO393225:GYR393229 HIK393225:HIN393229 HSG393225:HSJ393229 ICC393225:ICF393229 ILY393225:IMB393229 IVU393225:IVX393229 JFQ393225:JFT393229 JPM393225:JPP393229 JZI393225:JZL393229 KJE393225:KJH393229 KTA393225:KTD393229 LCW393225:LCZ393229 LMS393225:LMV393229 LWO393225:LWR393229 MGK393225:MGN393229 MQG393225:MQJ393229 NAC393225:NAF393229 NJY393225:NKB393229 NTU393225:NTX393229 ODQ393225:ODT393229 ONM393225:ONP393229 OXI393225:OXL393229 PHE393225:PHH393229 PRA393225:PRD393229 QAW393225:QAZ393229 QKS393225:QKV393229 QUO393225:QUR393229 REK393225:REN393229 ROG393225:ROJ393229 RYC393225:RYF393229 SHY393225:SIB393229 SRU393225:SRX393229 TBQ393225:TBT393229 TLM393225:TLP393229 TVI393225:TVL393229 UFE393225:UFH393229 UPA393225:UPD393229 UYW393225:UYZ393229 VIS393225:VIV393229 VSO393225:VSR393229 WCK393225:WCN393229 WMG393225:WMJ393229 WWC393225:WWF393229 U458761:X458765 JQ458761:JT458765 TM458761:TP458765 ADI458761:ADL458765 ANE458761:ANH458765 AXA458761:AXD458765 BGW458761:BGZ458765 BQS458761:BQV458765 CAO458761:CAR458765 CKK458761:CKN458765 CUG458761:CUJ458765 DEC458761:DEF458765 DNY458761:DOB458765 DXU458761:DXX458765 EHQ458761:EHT458765 ERM458761:ERP458765 FBI458761:FBL458765 FLE458761:FLH458765 FVA458761:FVD458765 GEW458761:GEZ458765 GOS458761:GOV458765 GYO458761:GYR458765 HIK458761:HIN458765 HSG458761:HSJ458765 ICC458761:ICF458765 ILY458761:IMB458765 IVU458761:IVX458765 JFQ458761:JFT458765 JPM458761:JPP458765 JZI458761:JZL458765 KJE458761:KJH458765 KTA458761:KTD458765 LCW458761:LCZ458765 LMS458761:LMV458765 LWO458761:LWR458765 MGK458761:MGN458765 MQG458761:MQJ458765 NAC458761:NAF458765 NJY458761:NKB458765 NTU458761:NTX458765 ODQ458761:ODT458765 ONM458761:ONP458765 OXI458761:OXL458765 PHE458761:PHH458765 PRA458761:PRD458765 QAW458761:QAZ458765 QKS458761:QKV458765 QUO458761:QUR458765 REK458761:REN458765 ROG458761:ROJ458765 RYC458761:RYF458765 SHY458761:SIB458765 SRU458761:SRX458765 TBQ458761:TBT458765 TLM458761:TLP458765 TVI458761:TVL458765 UFE458761:UFH458765 UPA458761:UPD458765 UYW458761:UYZ458765 VIS458761:VIV458765 VSO458761:VSR458765 WCK458761:WCN458765 WMG458761:WMJ458765 WWC458761:WWF458765 U524297:X524301 JQ524297:JT524301 TM524297:TP524301 ADI524297:ADL524301 ANE524297:ANH524301 AXA524297:AXD524301 BGW524297:BGZ524301 BQS524297:BQV524301 CAO524297:CAR524301 CKK524297:CKN524301 CUG524297:CUJ524301 DEC524297:DEF524301 DNY524297:DOB524301 DXU524297:DXX524301 EHQ524297:EHT524301 ERM524297:ERP524301 FBI524297:FBL524301 FLE524297:FLH524301 FVA524297:FVD524301 GEW524297:GEZ524301 GOS524297:GOV524301 GYO524297:GYR524301 HIK524297:HIN524301 HSG524297:HSJ524301 ICC524297:ICF524301 ILY524297:IMB524301 IVU524297:IVX524301 JFQ524297:JFT524301 JPM524297:JPP524301 JZI524297:JZL524301 KJE524297:KJH524301 KTA524297:KTD524301 LCW524297:LCZ524301 LMS524297:LMV524301 LWO524297:LWR524301 MGK524297:MGN524301 MQG524297:MQJ524301 NAC524297:NAF524301 NJY524297:NKB524301 NTU524297:NTX524301 ODQ524297:ODT524301 ONM524297:ONP524301 OXI524297:OXL524301 PHE524297:PHH524301 PRA524297:PRD524301 QAW524297:QAZ524301 QKS524297:QKV524301 QUO524297:QUR524301 REK524297:REN524301 ROG524297:ROJ524301 RYC524297:RYF524301 SHY524297:SIB524301 SRU524297:SRX524301 TBQ524297:TBT524301 TLM524297:TLP524301 TVI524297:TVL524301 UFE524297:UFH524301 UPA524297:UPD524301 UYW524297:UYZ524301 VIS524297:VIV524301 VSO524297:VSR524301 WCK524297:WCN524301 WMG524297:WMJ524301 WWC524297:WWF524301 U589833:X589837 JQ589833:JT589837 TM589833:TP589837 ADI589833:ADL589837 ANE589833:ANH589837 AXA589833:AXD589837 BGW589833:BGZ589837 BQS589833:BQV589837 CAO589833:CAR589837 CKK589833:CKN589837 CUG589833:CUJ589837 DEC589833:DEF589837 DNY589833:DOB589837 DXU589833:DXX589837 EHQ589833:EHT589837 ERM589833:ERP589837 FBI589833:FBL589837 FLE589833:FLH589837 FVA589833:FVD589837 GEW589833:GEZ589837 GOS589833:GOV589837 GYO589833:GYR589837 HIK589833:HIN589837 HSG589833:HSJ589837 ICC589833:ICF589837 ILY589833:IMB589837 IVU589833:IVX589837 JFQ589833:JFT589837 JPM589833:JPP589837 JZI589833:JZL589837 KJE589833:KJH589837 KTA589833:KTD589837 LCW589833:LCZ589837 LMS589833:LMV589837 LWO589833:LWR589837 MGK589833:MGN589837 MQG589833:MQJ589837 NAC589833:NAF589837 NJY589833:NKB589837 NTU589833:NTX589837 ODQ589833:ODT589837 ONM589833:ONP589837 OXI589833:OXL589837 PHE589833:PHH589837 PRA589833:PRD589837 QAW589833:QAZ589837 QKS589833:QKV589837 QUO589833:QUR589837 REK589833:REN589837 ROG589833:ROJ589837 RYC589833:RYF589837 SHY589833:SIB589837 SRU589833:SRX589837 TBQ589833:TBT589837 TLM589833:TLP589837 TVI589833:TVL589837 UFE589833:UFH589837 UPA589833:UPD589837 UYW589833:UYZ589837 VIS589833:VIV589837 VSO589833:VSR589837 WCK589833:WCN589837 WMG589833:WMJ589837 WWC589833:WWF589837 U655369:X655373 JQ655369:JT655373 TM655369:TP655373 ADI655369:ADL655373 ANE655369:ANH655373 AXA655369:AXD655373 BGW655369:BGZ655373 BQS655369:BQV655373 CAO655369:CAR655373 CKK655369:CKN655373 CUG655369:CUJ655373 DEC655369:DEF655373 DNY655369:DOB655373 DXU655369:DXX655373 EHQ655369:EHT655373 ERM655369:ERP655373 FBI655369:FBL655373 FLE655369:FLH655373 FVA655369:FVD655373 GEW655369:GEZ655373 GOS655369:GOV655373 GYO655369:GYR655373 HIK655369:HIN655373 HSG655369:HSJ655373 ICC655369:ICF655373 ILY655369:IMB655373 IVU655369:IVX655373 JFQ655369:JFT655373 JPM655369:JPP655373 JZI655369:JZL655373 KJE655369:KJH655373 KTA655369:KTD655373 LCW655369:LCZ655373 LMS655369:LMV655373 LWO655369:LWR655373 MGK655369:MGN655373 MQG655369:MQJ655373 NAC655369:NAF655373 NJY655369:NKB655373 NTU655369:NTX655373 ODQ655369:ODT655373 ONM655369:ONP655373 OXI655369:OXL655373 PHE655369:PHH655373 PRA655369:PRD655373 QAW655369:QAZ655373 QKS655369:QKV655373 QUO655369:QUR655373 REK655369:REN655373 ROG655369:ROJ655373 RYC655369:RYF655373 SHY655369:SIB655373 SRU655369:SRX655373 TBQ655369:TBT655373 TLM655369:TLP655373 TVI655369:TVL655373 UFE655369:UFH655373 UPA655369:UPD655373 UYW655369:UYZ655373 VIS655369:VIV655373 VSO655369:VSR655373 WCK655369:WCN655373 WMG655369:WMJ655373 WWC655369:WWF655373 U720905:X720909 JQ720905:JT720909 TM720905:TP720909 ADI720905:ADL720909 ANE720905:ANH720909 AXA720905:AXD720909 BGW720905:BGZ720909 BQS720905:BQV720909 CAO720905:CAR720909 CKK720905:CKN720909 CUG720905:CUJ720909 DEC720905:DEF720909 DNY720905:DOB720909 DXU720905:DXX720909 EHQ720905:EHT720909 ERM720905:ERP720909 FBI720905:FBL720909 FLE720905:FLH720909 FVA720905:FVD720909 GEW720905:GEZ720909 GOS720905:GOV720909 GYO720905:GYR720909 HIK720905:HIN720909 HSG720905:HSJ720909 ICC720905:ICF720909 ILY720905:IMB720909 IVU720905:IVX720909 JFQ720905:JFT720909 JPM720905:JPP720909 JZI720905:JZL720909 KJE720905:KJH720909 KTA720905:KTD720909 LCW720905:LCZ720909 LMS720905:LMV720909 LWO720905:LWR720909 MGK720905:MGN720909 MQG720905:MQJ720909 NAC720905:NAF720909 NJY720905:NKB720909 NTU720905:NTX720909 ODQ720905:ODT720909 ONM720905:ONP720909 OXI720905:OXL720909 PHE720905:PHH720909 PRA720905:PRD720909 QAW720905:QAZ720909 QKS720905:QKV720909 QUO720905:QUR720909 REK720905:REN720909 ROG720905:ROJ720909 RYC720905:RYF720909 SHY720905:SIB720909 SRU720905:SRX720909 TBQ720905:TBT720909 TLM720905:TLP720909 TVI720905:TVL720909 UFE720905:UFH720909 UPA720905:UPD720909 UYW720905:UYZ720909 VIS720905:VIV720909 VSO720905:VSR720909 WCK720905:WCN720909 WMG720905:WMJ720909 WWC720905:WWF720909 U786441:X786445 JQ786441:JT786445 TM786441:TP786445 ADI786441:ADL786445 ANE786441:ANH786445 AXA786441:AXD786445 BGW786441:BGZ786445 BQS786441:BQV786445 CAO786441:CAR786445 CKK786441:CKN786445 CUG786441:CUJ786445 DEC786441:DEF786445 DNY786441:DOB786445 DXU786441:DXX786445 EHQ786441:EHT786445 ERM786441:ERP786445 FBI786441:FBL786445 FLE786441:FLH786445 FVA786441:FVD786445 GEW786441:GEZ786445 GOS786441:GOV786445 GYO786441:GYR786445 HIK786441:HIN786445 HSG786441:HSJ786445 ICC786441:ICF786445 ILY786441:IMB786445 IVU786441:IVX786445 JFQ786441:JFT786445 JPM786441:JPP786445 JZI786441:JZL786445 KJE786441:KJH786445 KTA786441:KTD786445 LCW786441:LCZ786445 LMS786441:LMV786445 LWO786441:LWR786445 MGK786441:MGN786445 MQG786441:MQJ786445 NAC786441:NAF786445 NJY786441:NKB786445 NTU786441:NTX786445 ODQ786441:ODT786445 ONM786441:ONP786445 OXI786441:OXL786445 PHE786441:PHH786445 PRA786441:PRD786445 QAW786441:QAZ786445 QKS786441:QKV786445 QUO786441:QUR786445 REK786441:REN786445 ROG786441:ROJ786445 RYC786441:RYF786445 SHY786441:SIB786445 SRU786441:SRX786445 TBQ786441:TBT786445 TLM786441:TLP786445 TVI786441:TVL786445 UFE786441:UFH786445 UPA786441:UPD786445 UYW786441:UYZ786445 VIS786441:VIV786445 VSO786441:VSR786445 WCK786441:WCN786445 WMG786441:WMJ786445 WWC786441:WWF786445 U851977:X851981 JQ851977:JT851981 TM851977:TP851981 ADI851977:ADL851981 ANE851977:ANH851981 AXA851977:AXD851981 BGW851977:BGZ851981 BQS851977:BQV851981 CAO851977:CAR851981 CKK851977:CKN851981 CUG851977:CUJ851981 DEC851977:DEF851981 DNY851977:DOB851981 DXU851977:DXX851981 EHQ851977:EHT851981 ERM851977:ERP851981 FBI851977:FBL851981 FLE851977:FLH851981 FVA851977:FVD851981 GEW851977:GEZ851981 GOS851977:GOV851981 GYO851977:GYR851981 HIK851977:HIN851981 HSG851977:HSJ851981 ICC851977:ICF851981 ILY851977:IMB851981 IVU851977:IVX851981 JFQ851977:JFT851981 JPM851977:JPP851981 JZI851977:JZL851981 KJE851977:KJH851981 KTA851977:KTD851981 LCW851977:LCZ851981 LMS851977:LMV851981 LWO851977:LWR851981 MGK851977:MGN851981 MQG851977:MQJ851981 NAC851977:NAF851981 NJY851977:NKB851981 NTU851977:NTX851981 ODQ851977:ODT851981 ONM851977:ONP851981 OXI851977:OXL851981 PHE851977:PHH851981 PRA851977:PRD851981 QAW851977:QAZ851981 QKS851977:QKV851981 QUO851977:QUR851981 REK851977:REN851981 ROG851977:ROJ851981 RYC851977:RYF851981 SHY851977:SIB851981 SRU851977:SRX851981 TBQ851977:TBT851981 TLM851977:TLP851981 TVI851977:TVL851981 UFE851977:UFH851981 UPA851977:UPD851981 UYW851977:UYZ851981 VIS851977:VIV851981 VSO851977:VSR851981 WCK851977:WCN851981 WMG851977:WMJ851981 WWC851977:WWF851981 U917513:X917517 JQ917513:JT917517 TM917513:TP917517 ADI917513:ADL917517 ANE917513:ANH917517 AXA917513:AXD917517 BGW917513:BGZ917517 BQS917513:BQV917517 CAO917513:CAR917517 CKK917513:CKN917517 CUG917513:CUJ917517 DEC917513:DEF917517 DNY917513:DOB917517 DXU917513:DXX917517 EHQ917513:EHT917517 ERM917513:ERP917517 FBI917513:FBL917517 FLE917513:FLH917517 FVA917513:FVD917517 GEW917513:GEZ917517 GOS917513:GOV917517 GYO917513:GYR917517 HIK917513:HIN917517 HSG917513:HSJ917517 ICC917513:ICF917517 ILY917513:IMB917517 IVU917513:IVX917517 JFQ917513:JFT917517 JPM917513:JPP917517 JZI917513:JZL917517 KJE917513:KJH917517 KTA917513:KTD917517 LCW917513:LCZ917517 LMS917513:LMV917517 LWO917513:LWR917517 MGK917513:MGN917517 MQG917513:MQJ917517 NAC917513:NAF917517 NJY917513:NKB917517 NTU917513:NTX917517 ODQ917513:ODT917517 ONM917513:ONP917517 OXI917513:OXL917517 PHE917513:PHH917517 PRA917513:PRD917517 QAW917513:QAZ917517 QKS917513:QKV917517 QUO917513:QUR917517 REK917513:REN917517 ROG917513:ROJ917517 RYC917513:RYF917517 SHY917513:SIB917517 SRU917513:SRX917517 TBQ917513:TBT917517 TLM917513:TLP917517 TVI917513:TVL917517 UFE917513:UFH917517 UPA917513:UPD917517 UYW917513:UYZ917517 VIS917513:VIV917517 VSO917513:VSR917517 WCK917513:WCN917517 WMG917513:WMJ917517 WWC917513:WWF917517 U983049:X983053 JQ983049:JT983053 TM983049:TP983053 ADI983049:ADL983053 ANE983049:ANH983053 AXA983049:AXD983053 BGW983049:BGZ983053 BQS983049:BQV983053 CAO983049:CAR983053 CKK983049:CKN983053 CUG983049:CUJ983053 DEC983049:DEF983053 DNY983049:DOB983053 DXU983049:DXX983053 EHQ983049:EHT983053 ERM983049:ERP983053 FBI983049:FBL983053 FLE983049:FLH983053 FVA983049:FVD983053 GEW983049:GEZ983053 GOS983049:GOV983053 GYO983049:GYR983053 HIK983049:HIN983053 HSG983049:HSJ983053 ICC983049:ICF983053 ILY983049:IMB983053 IVU983049:IVX983053 JFQ983049:JFT983053 JPM983049:JPP983053 JZI983049:JZL983053 KJE983049:KJH983053 KTA983049:KTD983053 LCW983049:LCZ983053 LMS983049:LMV983053 LWO983049:LWR983053 MGK983049:MGN983053 MQG983049:MQJ983053 NAC983049:NAF983053 NJY983049:NKB983053 NTU983049:NTX983053 ODQ983049:ODT983053 ONM983049:ONP983053 OXI983049:OXL983053 PHE983049:PHH983053 PRA983049:PRD983053 QAW983049:QAZ983053 QKS983049:QKV983053 QUO983049:QUR983053 REK983049:REN983053 ROG983049:ROJ983053 RYC983049:RYF983053 SHY983049:SIB983053 SRU983049:SRX983053 TBQ983049:TBT983053 TLM983049:TLP983053 TVI983049:TVL983053 UFE983049:UFH983053 UPA983049:UPD983053 UYW983049:UYZ983053 VIS983049:VIV983053 VSO983049:VSR983053 WCK983049:WCN983053 WMG983049:WMJ983053 WWC983049:WWF983053 SHL983091:SHO983095 JD131:JG135 SZ131:TC135 ACV131:ACY135 AMR131:AMU135 AWN131:AWQ135 BGJ131:BGM135 BQF131:BQI135 CAB131:CAE135 CJX131:CKA135 CTT131:CTW135 DDP131:DDS135 DNL131:DNO135 DXH131:DXK135 EHD131:EHG135 EQZ131:ERC135 FAV131:FAY135 FKR131:FKU135 FUN131:FUQ135 GEJ131:GEM135 GOF131:GOI135 GYB131:GYE135 HHX131:HIA135 HRT131:HRW135 IBP131:IBS135 ILL131:ILO135 IVH131:IVK135 JFD131:JFG135 JOZ131:JPC135 JYV131:JYY135 KIR131:KIU135 KSN131:KSQ135 LCJ131:LCM135 LMF131:LMI135 LWB131:LWE135 MFX131:MGA135 MPT131:MPW135 MZP131:MZS135 NJL131:NJO135 NTH131:NTK135 ODD131:ODG135 OMZ131:ONC135 OWV131:OWY135 PGR131:PGU135 PQN131:PQQ135 QAJ131:QAM135 QKF131:QKI135 QUB131:QUE135 RDX131:REA135 RNT131:RNW135 RXP131:RXS135 SHL131:SHO135 SRH131:SRK135 TBD131:TBG135 TKZ131:TLC135 TUV131:TUY135 UER131:UEU135 UON131:UOQ135 UYJ131:UYM135 VIF131:VII135 VSB131:VSE135 WBX131:WCA135 WLT131:WLW135 WVP131:WVS135 H65566:K65570 JD65566:JG65570 SZ65566:TC65570 ACV65566:ACY65570 AMR65566:AMU65570 AWN65566:AWQ65570 BGJ65566:BGM65570 BQF65566:BQI65570 CAB65566:CAE65570 CJX65566:CKA65570 CTT65566:CTW65570 DDP65566:DDS65570 DNL65566:DNO65570 DXH65566:DXK65570 EHD65566:EHG65570 EQZ65566:ERC65570 FAV65566:FAY65570 FKR65566:FKU65570 FUN65566:FUQ65570 GEJ65566:GEM65570 GOF65566:GOI65570 GYB65566:GYE65570 HHX65566:HIA65570 HRT65566:HRW65570 IBP65566:IBS65570 ILL65566:ILO65570 IVH65566:IVK65570 JFD65566:JFG65570 JOZ65566:JPC65570 JYV65566:JYY65570 KIR65566:KIU65570 KSN65566:KSQ65570 LCJ65566:LCM65570 LMF65566:LMI65570 LWB65566:LWE65570 MFX65566:MGA65570 MPT65566:MPW65570 MZP65566:MZS65570 NJL65566:NJO65570 NTH65566:NTK65570 ODD65566:ODG65570 OMZ65566:ONC65570 OWV65566:OWY65570 PGR65566:PGU65570 PQN65566:PQQ65570 QAJ65566:QAM65570 QKF65566:QKI65570 QUB65566:QUE65570 RDX65566:REA65570 RNT65566:RNW65570 RXP65566:RXS65570 SHL65566:SHO65570 SRH65566:SRK65570 TBD65566:TBG65570 TKZ65566:TLC65570 TUV65566:TUY65570 UER65566:UEU65570 UON65566:UOQ65570 UYJ65566:UYM65570 VIF65566:VII65570 VSB65566:VSE65570 WBX65566:WCA65570 WLT65566:WLW65570 WVP65566:WVS65570 H131102:K131106 JD131102:JG131106 SZ131102:TC131106 ACV131102:ACY131106 AMR131102:AMU131106 AWN131102:AWQ131106 BGJ131102:BGM131106 BQF131102:BQI131106 CAB131102:CAE131106 CJX131102:CKA131106 CTT131102:CTW131106 DDP131102:DDS131106 DNL131102:DNO131106 DXH131102:DXK131106 EHD131102:EHG131106 EQZ131102:ERC131106 FAV131102:FAY131106 FKR131102:FKU131106 FUN131102:FUQ131106 GEJ131102:GEM131106 GOF131102:GOI131106 GYB131102:GYE131106 HHX131102:HIA131106 HRT131102:HRW131106 IBP131102:IBS131106 ILL131102:ILO131106 IVH131102:IVK131106 JFD131102:JFG131106 JOZ131102:JPC131106 JYV131102:JYY131106 KIR131102:KIU131106 KSN131102:KSQ131106 LCJ131102:LCM131106 LMF131102:LMI131106 LWB131102:LWE131106 MFX131102:MGA131106 MPT131102:MPW131106 MZP131102:MZS131106 NJL131102:NJO131106 NTH131102:NTK131106 ODD131102:ODG131106 OMZ131102:ONC131106 OWV131102:OWY131106 PGR131102:PGU131106 PQN131102:PQQ131106 QAJ131102:QAM131106 QKF131102:QKI131106 QUB131102:QUE131106 RDX131102:REA131106 RNT131102:RNW131106 RXP131102:RXS131106 SHL131102:SHO131106 SRH131102:SRK131106 TBD131102:TBG131106 TKZ131102:TLC131106 TUV131102:TUY131106 UER131102:UEU131106 UON131102:UOQ131106 UYJ131102:UYM131106 VIF131102:VII131106 VSB131102:VSE131106 WBX131102:WCA131106 WLT131102:WLW131106 WVP131102:WVS131106 H196638:K196642 JD196638:JG196642 SZ196638:TC196642 ACV196638:ACY196642 AMR196638:AMU196642 AWN196638:AWQ196642 BGJ196638:BGM196642 BQF196638:BQI196642 CAB196638:CAE196642 CJX196638:CKA196642 CTT196638:CTW196642 DDP196638:DDS196642 DNL196638:DNO196642 DXH196638:DXK196642 EHD196638:EHG196642 EQZ196638:ERC196642 FAV196638:FAY196642 FKR196638:FKU196642 FUN196638:FUQ196642 GEJ196638:GEM196642 GOF196638:GOI196642 GYB196638:GYE196642 HHX196638:HIA196642 HRT196638:HRW196642 IBP196638:IBS196642 ILL196638:ILO196642 IVH196638:IVK196642 JFD196638:JFG196642 JOZ196638:JPC196642 JYV196638:JYY196642 KIR196638:KIU196642 KSN196638:KSQ196642 LCJ196638:LCM196642 LMF196638:LMI196642 LWB196638:LWE196642 MFX196638:MGA196642 MPT196638:MPW196642 MZP196638:MZS196642 NJL196638:NJO196642 NTH196638:NTK196642 ODD196638:ODG196642 OMZ196638:ONC196642 OWV196638:OWY196642 PGR196638:PGU196642 PQN196638:PQQ196642 QAJ196638:QAM196642 QKF196638:QKI196642 QUB196638:QUE196642 RDX196638:REA196642 RNT196638:RNW196642 RXP196638:RXS196642 SHL196638:SHO196642 SRH196638:SRK196642 TBD196638:TBG196642 TKZ196638:TLC196642 TUV196638:TUY196642 UER196638:UEU196642 UON196638:UOQ196642 UYJ196638:UYM196642 VIF196638:VII196642 VSB196638:VSE196642 WBX196638:WCA196642 WLT196638:WLW196642 WVP196638:WVS196642 H262174:K262178 JD262174:JG262178 SZ262174:TC262178 ACV262174:ACY262178 AMR262174:AMU262178 AWN262174:AWQ262178 BGJ262174:BGM262178 BQF262174:BQI262178 CAB262174:CAE262178 CJX262174:CKA262178 CTT262174:CTW262178 DDP262174:DDS262178 DNL262174:DNO262178 DXH262174:DXK262178 EHD262174:EHG262178 EQZ262174:ERC262178 FAV262174:FAY262178 FKR262174:FKU262178 FUN262174:FUQ262178 GEJ262174:GEM262178 GOF262174:GOI262178 GYB262174:GYE262178 HHX262174:HIA262178 HRT262174:HRW262178 IBP262174:IBS262178 ILL262174:ILO262178 IVH262174:IVK262178 JFD262174:JFG262178 JOZ262174:JPC262178 JYV262174:JYY262178 KIR262174:KIU262178 KSN262174:KSQ262178 LCJ262174:LCM262178 LMF262174:LMI262178 LWB262174:LWE262178 MFX262174:MGA262178 MPT262174:MPW262178 MZP262174:MZS262178 NJL262174:NJO262178 NTH262174:NTK262178 ODD262174:ODG262178 OMZ262174:ONC262178 OWV262174:OWY262178 PGR262174:PGU262178 PQN262174:PQQ262178 QAJ262174:QAM262178 QKF262174:QKI262178 QUB262174:QUE262178 RDX262174:REA262178 RNT262174:RNW262178 RXP262174:RXS262178 SHL262174:SHO262178 SRH262174:SRK262178 TBD262174:TBG262178 TKZ262174:TLC262178 TUV262174:TUY262178 UER262174:UEU262178 UON262174:UOQ262178 UYJ262174:UYM262178 VIF262174:VII262178 VSB262174:VSE262178 WBX262174:WCA262178 WLT262174:WLW262178 WVP262174:WVS262178 H327710:K327714 JD327710:JG327714 SZ327710:TC327714 ACV327710:ACY327714 AMR327710:AMU327714 AWN327710:AWQ327714 BGJ327710:BGM327714 BQF327710:BQI327714 CAB327710:CAE327714 CJX327710:CKA327714 CTT327710:CTW327714 DDP327710:DDS327714 DNL327710:DNO327714 DXH327710:DXK327714 EHD327710:EHG327714 EQZ327710:ERC327714 FAV327710:FAY327714 FKR327710:FKU327714 FUN327710:FUQ327714 GEJ327710:GEM327714 GOF327710:GOI327714 GYB327710:GYE327714 HHX327710:HIA327714 HRT327710:HRW327714 IBP327710:IBS327714 ILL327710:ILO327714 IVH327710:IVK327714 JFD327710:JFG327714 JOZ327710:JPC327714 JYV327710:JYY327714 KIR327710:KIU327714 KSN327710:KSQ327714 LCJ327710:LCM327714 LMF327710:LMI327714 LWB327710:LWE327714 MFX327710:MGA327714 MPT327710:MPW327714 MZP327710:MZS327714 NJL327710:NJO327714 NTH327710:NTK327714 ODD327710:ODG327714 OMZ327710:ONC327714 OWV327710:OWY327714 PGR327710:PGU327714 PQN327710:PQQ327714 QAJ327710:QAM327714 QKF327710:QKI327714 QUB327710:QUE327714 RDX327710:REA327714 RNT327710:RNW327714 RXP327710:RXS327714 SHL327710:SHO327714 SRH327710:SRK327714 TBD327710:TBG327714 TKZ327710:TLC327714 TUV327710:TUY327714 UER327710:UEU327714 UON327710:UOQ327714 UYJ327710:UYM327714 VIF327710:VII327714 VSB327710:VSE327714 WBX327710:WCA327714 WLT327710:WLW327714 WVP327710:WVS327714 H393246:K393250 JD393246:JG393250 SZ393246:TC393250 ACV393246:ACY393250 AMR393246:AMU393250 AWN393246:AWQ393250 BGJ393246:BGM393250 BQF393246:BQI393250 CAB393246:CAE393250 CJX393246:CKA393250 CTT393246:CTW393250 DDP393246:DDS393250 DNL393246:DNO393250 DXH393246:DXK393250 EHD393246:EHG393250 EQZ393246:ERC393250 FAV393246:FAY393250 FKR393246:FKU393250 FUN393246:FUQ393250 GEJ393246:GEM393250 GOF393246:GOI393250 GYB393246:GYE393250 HHX393246:HIA393250 HRT393246:HRW393250 IBP393246:IBS393250 ILL393246:ILO393250 IVH393246:IVK393250 JFD393246:JFG393250 JOZ393246:JPC393250 JYV393246:JYY393250 KIR393246:KIU393250 KSN393246:KSQ393250 LCJ393246:LCM393250 LMF393246:LMI393250 LWB393246:LWE393250 MFX393246:MGA393250 MPT393246:MPW393250 MZP393246:MZS393250 NJL393246:NJO393250 NTH393246:NTK393250 ODD393246:ODG393250 OMZ393246:ONC393250 OWV393246:OWY393250 PGR393246:PGU393250 PQN393246:PQQ393250 QAJ393246:QAM393250 QKF393246:QKI393250 QUB393246:QUE393250 RDX393246:REA393250 RNT393246:RNW393250 RXP393246:RXS393250 SHL393246:SHO393250 SRH393246:SRK393250 TBD393246:TBG393250 TKZ393246:TLC393250 TUV393246:TUY393250 UER393246:UEU393250 UON393246:UOQ393250 UYJ393246:UYM393250 VIF393246:VII393250 VSB393246:VSE393250 WBX393246:WCA393250 WLT393246:WLW393250 WVP393246:WVS393250 H458782:K458786 JD458782:JG458786 SZ458782:TC458786 ACV458782:ACY458786 AMR458782:AMU458786 AWN458782:AWQ458786 BGJ458782:BGM458786 BQF458782:BQI458786 CAB458782:CAE458786 CJX458782:CKA458786 CTT458782:CTW458786 DDP458782:DDS458786 DNL458782:DNO458786 DXH458782:DXK458786 EHD458782:EHG458786 EQZ458782:ERC458786 FAV458782:FAY458786 FKR458782:FKU458786 FUN458782:FUQ458786 GEJ458782:GEM458786 GOF458782:GOI458786 GYB458782:GYE458786 HHX458782:HIA458786 HRT458782:HRW458786 IBP458782:IBS458786 ILL458782:ILO458786 IVH458782:IVK458786 JFD458782:JFG458786 JOZ458782:JPC458786 JYV458782:JYY458786 KIR458782:KIU458786 KSN458782:KSQ458786 LCJ458782:LCM458786 LMF458782:LMI458786 LWB458782:LWE458786 MFX458782:MGA458786 MPT458782:MPW458786 MZP458782:MZS458786 NJL458782:NJO458786 NTH458782:NTK458786 ODD458782:ODG458786 OMZ458782:ONC458786 OWV458782:OWY458786 PGR458782:PGU458786 PQN458782:PQQ458786 QAJ458782:QAM458786 QKF458782:QKI458786 QUB458782:QUE458786 RDX458782:REA458786 RNT458782:RNW458786 RXP458782:RXS458786 SHL458782:SHO458786 SRH458782:SRK458786 TBD458782:TBG458786 TKZ458782:TLC458786 TUV458782:TUY458786 UER458782:UEU458786 UON458782:UOQ458786 UYJ458782:UYM458786 VIF458782:VII458786 VSB458782:VSE458786 WBX458782:WCA458786 WLT458782:WLW458786 WVP458782:WVS458786 H524318:K524322 JD524318:JG524322 SZ524318:TC524322 ACV524318:ACY524322 AMR524318:AMU524322 AWN524318:AWQ524322 BGJ524318:BGM524322 BQF524318:BQI524322 CAB524318:CAE524322 CJX524318:CKA524322 CTT524318:CTW524322 DDP524318:DDS524322 DNL524318:DNO524322 DXH524318:DXK524322 EHD524318:EHG524322 EQZ524318:ERC524322 FAV524318:FAY524322 FKR524318:FKU524322 FUN524318:FUQ524322 GEJ524318:GEM524322 GOF524318:GOI524322 GYB524318:GYE524322 HHX524318:HIA524322 HRT524318:HRW524322 IBP524318:IBS524322 ILL524318:ILO524322 IVH524318:IVK524322 JFD524318:JFG524322 JOZ524318:JPC524322 JYV524318:JYY524322 KIR524318:KIU524322 KSN524318:KSQ524322 LCJ524318:LCM524322 LMF524318:LMI524322 LWB524318:LWE524322 MFX524318:MGA524322 MPT524318:MPW524322 MZP524318:MZS524322 NJL524318:NJO524322 NTH524318:NTK524322 ODD524318:ODG524322 OMZ524318:ONC524322 OWV524318:OWY524322 PGR524318:PGU524322 PQN524318:PQQ524322 QAJ524318:QAM524322 QKF524318:QKI524322 QUB524318:QUE524322 RDX524318:REA524322 RNT524318:RNW524322 RXP524318:RXS524322 SHL524318:SHO524322 SRH524318:SRK524322 TBD524318:TBG524322 TKZ524318:TLC524322 TUV524318:TUY524322 UER524318:UEU524322 UON524318:UOQ524322 UYJ524318:UYM524322 VIF524318:VII524322 VSB524318:VSE524322 WBX524318:WCA524322 WLT524318:WLW524322 WVP524318:WVS524322 H589854:K589858 JD589854:JG589858 SZ589854:TC589858 ACV589854:ACY589858 AMR589854:AMU589858 AWN589854:AWQ589858 BGJ589854:BGM589858 BQF589854:BQI589858 CAB589854:CAE589858 CJX589854:CKA589858 CTT589854:CTW589858 DDP589854:DDS589858 DNL589854:DNO589858 DXH589854:DXK589858 EHD589854:EHG589858 EQZ589854:ERC589858 FAV589854:FAY589858 FKR589854:FKU589858 FUN589854:FUQ589858 GEJ589854:GEM589858 GOF589854:GOI589858 GYB589854:GYE589858 HHX589854:HIA589858 HRT589854:HRW589858 IBP589854:IBS589858 ILL589854:ILO589858 IVH589854:IVK589858 JFD589854:JFG589858 JOZ589854:JPC589858 JYV589854:JYY589858 KIR589854:KIU589858 KSN589854:KSQ589858 LCJ589854:LCM589858 LMF589854:LMI589858 LWB589854:LWE589858 MFX589854:MGA589858 MPT589854:MPW589858 MZP589854:MZS589858 NJL589854:NJO589858 NTH589854:NTK589858 ODD589854:ODG589858 OMZ589854:ONC589858 OWV589854:OWY589858 PGR589854:PGU589858 PQN589854:PQQ589858 QAJ589854:QAM589858 QKF589854:QKI589858 QUB589854:QUE589858 RDX589854:REA589858 RNT589854:RNW589858 RXP589854:RXS589858 SHL589854:SHO589858 SRH589854:SRK589858 TBD589854:TBG589858 TKZ589854:TLC589858 TUV589854:TUY589858 UER589854:UEU589858 UON589854:UOQ589858 UYJ589854:UYM589858 VIF589854:VII589858 VSB589854:VSE589858 WBX589854:WCA589858 WLT589854:WLW589858 WVP589854:WVS589858 H655390:K655394 JD655390:JG655394 SZ655390:TC655394 ACV655390:ACY655394 AMR655390:AMU655394 AWN655390:AWQ655394 BGJ655390:BGM655394 BQF655390:BQI655394 CAB655390:CAE655394 CJX655390:CKA655394 CTT655390:CTW655394 DDP655390:DDS655394 DNL655390:DNO655394 DXH655390:DXK655394 EHD655390:EHG655394 EQZ655390:ERC655394 FAV655390:FAY655394 FKR655390:FKU655394 FUN655390:FUQ655394 GEJ655390:GEM655394 GOF655390:GOI655394 GYB655390:GYE655394 HHX655390:HIA655394 HRT655390:HRW655394 IBP655390:IBS655394 ILL655390:ILO655394 IVH655390:IVK655394 JFD655390:JFG655394 JOZ655390:JPC655394 JYV655390:JYY655394 KIR655390:KIU655394 KSN655390:KSQ655394 LCJ655390:LCM655394 LMF655390:LMI655394 LWB655390:LWE655394 MFX655390:MGA655394 MPT655390:MPW655394 MZP655390:MZS655394 NJL655390:NJO655394 NTH655390:NTK655394 ODD655390:ODG655394 OMZ655390:ONC655394 OWV655390:OWY655394 PGR655390:PGU655394 PQN655390:PQQ655394 QAJ655390:QAM655394 QKF655390:QKI655394 QUB655390:QUE655394 RDX655390:REA655394 RNT655390:RNW655394 RXP655390:RXS655394 SHL655390:SHO655394 SRH655390:SRK655394 TBD655390:TBG655394 TKZ655390:TLC655394 TUV655390:TUY655394 UER655390:UEU655394 UON655390:UOQ655394 UYJ655390:UYM655394 VIF655390:VII655394 VSB655390:VSE655394 WBX655390:WCA655394 WLT655390:WLW655394 WVP655390:WVS655394 H720926:K720930 JD720926:JG720930 SZ720926:TC720930 ACV720926:ACY720930 AMR720926:AMU720930 AWN720926:AWQ720930 BGJ720926:BGM720930 BQF720926:BQI720930 CAB720926:CAE720930 CJX720926:CKA720930 CTT720926:CTW720930 DDP720926:DDS720930 DNL720926:DNO720930 DXH720926:DXK720930 EHD720926:EHG720930 EQZ720926:ERC720930 FAV720926:FAY720930 FKR720926:FKU720930 FUN720926:FUQ720930 GEJ720926:GEM720930 GOF720926:GOI720930 GYB720926:GYE720930 HHX720926:HIA720930 HRT720926:HRW720930 IBP720926:IBS720930 ILL720926:ILO720930 IVH720926:IVK720930 JFD720926:JFG720930 JOZ720926:JPC720930 JYV720926:JYY720930 KIR720926:KIU720930 KSN720926:KSQ720930 LCJ720926:LCM720930 LMF720926:LMI720930 LWB720926:LWE720930 MFX720926:MGA720930 MPT720926:MPW720930 MZP720926:MZS720930 NJL720926:NJO720930 NTH720926:NTK720930 ODD720926:ODG720930 OMZ720926:ONC720930 OWV720926:OWY720930 PGR720926:PGU720930 PQN720926:PQQ720930 QAJ720926:QAM720930 QKF720926:QKI720930 QUB720926:QUE720930 RDX720926:REA720930 RNT720926:RNW720930 RXP720926:RXS720930 SHL720926:SHO720930 SRH720926:SRK720930 TBD720926:TBG720930 TKZ720926:TLC720930 TUV720926:TUY720930 UER720926:UEU720930 UON720926:UOQ720930 UYJ720926:UYM720930 VIF720926:VII720930 VSB720926:VSE720930 WBX720926:WCA720930 WLT720926:WLW720930 WVP720926:WVS720930 H786462:K786466 JD786462:JG786466 SZ786462:TC786466 ACV786462:ACY786466 AMR786462:AMU786466 AWN786462:AWQ786466 BGJ786462:BGM786466 BQF786462:BQI786466 CAB786462:CAE786466 CJX786462:CKA786466 CTT786462:CTW786466 DDP786462:DDS786466 DNL786462:DNO786466 DXH786462:DXK786466 EHD786462:EHG786466 EQZ786462:ERC786466 FAV786462:FAY786466 FKR786462:FKU786466 FUN786462:FUQ786466 GEJ786462:GEM786466 GOF786462:GOI786466 GYB786462:GYE786466 HHX786462:HIA786466 HRT786462:HRW786466 IBP786462:IBS786466 ILL786462:ILO786466 IVH786462:IVK786466 JFD786462:JFG786466 JOZ786462:JPC786466 JYV786462:JYY786466 KIR786462:KIU786466 KSN786462:KSQ786466 LCJ786462:LCM786466 LMF786462:LMI786466 LWB786462:LWE786466 MFX786462:MGA786466 MPT786462:MPW786466 MZP786462:MZS786466 NJL786462:NJO786466 NTH786462:NTK786466 ODD786462:ODG786466 OMZ786462:ONC786466 OWV786462:OWY786466 PGR786462:PGU786466 PQN786462:PQQ786466 QAJ786462:QAM786466 QKF786462:QKI786466 QUB786462:QUE786466 RDX786462:REA786466 RNT786462:RNW786466 RXP786462:RXS786466 SHL786462:SHO786466 SRH786462:SRK786466 TBD786462:TBG786466 TKZ786462:TLC786466 TUV786462:TUY786466 UER786462:UEU786466 UON786462:UOQ786466 UYJ786462:UYM786466 VIF786462:VII786466 VSB786462:VSE786466 WBX786462:WCA786466 WLT786462:WLW786466 WVP786462:WVS786466 H851998:K852002 JD851998:JG852002 SZ851998:TC852002 ACV851998:ACY852002 AMR851998:AMU852002 AWN851998:AWQ852002 BGJ851998:BGM852002 BQF851998:BQI852002 CAB851998:CAE852002 CJX851998:CKA852002 CTT851998:CTW852002 DDP851998:DDS852002 DNL851998:DNO852002 DXH851998:DXK852002 EHD851998:EHG852002 EQZ851998:ERC852002 FAV851998:FAY852002 FKR851998:FKU852002 FUN851998:FUQ852002 GEJ851998:GEM852002 GOF851998:GOI852002 GYB851998:GYE852002 HHX851998:HIA852002 HRT851998:HRW852002 IBP851998:IBS852002 ILL851998:ILO852002 IVH851998:IVK852002 JFD851998:JFG852002 JOZ851998:JPC852002 JYV851998:JYY852002 KIR851998:KIU852002 KSN851998:KSQ852002 LCJ851998:LCM852002 LMF851998:LMI852002 LWB851998:LWE852002 MFX851998:MGA852002 MPT851998:MPW852002 MZP851998:MZS852002 NJL851998:NJO852002 NTH851998:NTK852002 ODD851998:ODG852002 OMZ851998:ONC852002 OWV851998:OWY852002 PGR851998:PGU852002 PQN851998:PQQ852002 QAJ851998:QAM852002 QKF851998:QKI852002 QUB851998:QUE852002 RDX851998:REA852002 RNT851998:RNW852002 RXP851998:RXS852002 SHL851998:SHO852002 SRH851998:SRK852002 TBD851998:TBG852002 TKZ851998:TLC852002 TUV851998:TUY852002 UER851998:UEU852002 UON851998:UOQ852002 UYJ851998:UYM852002 VIF851998:VII852002 VSB851998:VSE852002 WBX851998:WCA852002 WLT851998:WLW852002 WVP851998:WVS852002 H917534:K917538 JD917534:JG917538 SZ917534:TC917538 ACV917534:ACY917538 AMR917534:AMU917538 AWN917534:AWQ917538 BGJ917534:BGM917538 BQF917534:BQI917538 CAB917534:CAE917538 CJX917534:CKA917538 CTT917534:CTW917538 DDP917534:DDS917538 DNL917534:DNO917538 DXH917534:DXK917538 EHD917534:EHG917538 EQZ917534:ERC917538 FAV917534:FAY917538 FKR917534:FKU917538 FUN917534:FUQ917538 GEJ917534:GEM917538 GOF917534:GOI917538 GYB917534:GYE917538 HHX917534:HIA917538 HRT917534:HRW917538 IBP917534:IBS917538 ILL917534:ILO917538 IVH917534:IVK917538 JFD917534:JFG917538 JOZ917534:JPC917538 JYV917534:JYY917538 KIR917534:KIU917538 KSN917534:KSQ917538 LCJ917534:LCM917538 LMF917534:LMI917538 LWB917534:LWE917538 MFX917534:MGA917538 MPT917534:MPW917538 MZP917534:MZS917538 NJL917534:NJO917538 NTH917534:NTK917538 ODD917534:ODG917538 OMZ917534:ONC917538 OWV917534:OWY917538 PGR917534:PGU917538 PQN917534:PQQ917538 QAJ917534:QAM917538 QKF917534:QKI917538 QUB917534:QUE917538 RDX917534:REA917538 RNT917534:RNW917538 RXP917534:RXS917538 SHL917534:SHO917538 SRH917534:SRK917538 TBD917534:TBG917538 TKZ917534:TLC917538 TUV917534:TUY917538 UER917534:UEU917538 UON917534:UOQ917538 UYJ917534:UYM917538 VIF917534:VII917538 VSB917534:VSE917538 WBX917534:WCA917538 WLT917534:WLW917538 WVP917534:WVS917538 H983070:K983074 JD983070:JG983074 SZ983070:TC983074 ACV983070:ACY983074 AMR983070:AMU983074 AWN983070:AWQ983074 BGJ983070:BGM983074 BQF983070:BQI983074 CAB983070:CAE983074 CJX983070:CKA983074 CTT983070:CTW983074 DDP983070:DDS983074 DNL983070:DNO983074 DXH983070:DXK983074 EHD983070:EHG983074 EQZ983070:ERC983074 FAV983070:FAY983074 FKR983070:FKU983074 FUN983070:FUQ983074 GEJ983070:GEM983074 GOF983070:GOI983074 GYB983070:GYE983074 HHX983070:HIA983074 HRT983070:HRW983074 IBP983070:IBS983074 ILL983070:ILO983074 IVH983070:IVK983074 JFD983070:JFG983074 JOZ983070:JPC983074 JYV983070:JYY983074 KIR983070:KIU983074 KSN983070:KSQ983074 LCJ983070:LCM983074 LMF983070:LMI983074 LWB983070:LWE983074 MFX983070:MGA983074 MPT983070:MPW983074 MZP983070:MZS983074 NJL983070:NJO983074 NTH983070:NTK983074 ODD983070:ODG983074 OMZ983070:ONC983074 OWV983070:OWY983074 PGR983070:PGU983074 PQN983070:PQQ983074 QAJ983070:QAM983074 QKF983070:QKI983074 QUB983070:QUE983074 RDX983070:REA983074 RNT983070:RNW983074 RXP983070:RXS983074 SHL983070:SHO983074 SRH983070:SRK983074 TBD983070:TBG983074 TKZ983070:TLC983074 TUV983070:TUY983074 UER983070:UEU983074 UON983070:UOQ983074 UYJ983070:UYM983074 VIF983070:VII983074 VSB983070:VSE983074 WBX983070:WCA983074 WLT983070:WLW983074 WVP983070:WVS983074 RXP983091:RXS983095 JQ131:JT135 TM131:TP135 ADI131:ADL135 ANE131:ANH135 AXA131:AXD135 BGW131:BGZ135 BQS131:BQV135 CAO131:CAR135 CKK131:CKN135 CUG131:CUJ135 DEC131:DEF135 DNY131:DOB135 DXU131:DXX135 EHQ131:EHT135 ERM131:ERP135 FBI131:FBL135 FLE131:FLH135 FVA131:FVD135 GEW131:GEZ135 GOS131:GOV135 GYO131:GYR135 HIK131:HIN135 HSG131:HSJ135 ICC131:ICF135 ILY131:IMB135 IVU131:IVX135 JFQ131:JFT135 JPM131:JPP135 JZI131:JZL135 KJE131:KJH135 KTA131:KTD135 LCW131:LCZ135 LMS131:LMV135 LWO131:LWR135 MGK131:MGN135 MQG131:MQJ135 NAC131:NAF135 NJY131:NKB135 NTU131:NTX135 ODQ131:ODT135 ONM131:ONP135 OXI131:OXL135 PHE131:PHH135 PRA131:PRD135 QAW131:QAZ135 QKS131:QKV135 QUO131:QUR135 REK131:REN135 ROG131:ROJ135 RYC131:RYF135 SHY131:SIB135 SRU131:SRX135 TBQ131:TBT135 TLM131:TLP135 TVI131:TVL135 UFE131:UFH135 UPA131:UPD135 UYW131:UYZ135 VIS131:VIV135 VSO131:VSR135 WCK131:WCN135 WMG131:WMJ135 WWC131:WWF135 U65566:X65570 JQ65566:JT65570 TM65566:TP65570 ADI65566:ADL65570 ANE65566:ANH65570 AXA65566:AXD65570 BGW65566:BGZ65570 BQS65566:BQV65570 CAO65566:CAR65570 CKK65566:CKN65570 CUG65566:CUJ65570 DEC65566:DEF65570 DNY65566:DOB65570 DXU65566:DXX65570 EHQ65566:EHT65570 ERM65566:ERP65570 FBI65566:FBL65570 FLE65566:FLH65570 FVA65566:FVD65570 GEW65566:GEZ65570 GOS65566:GOV65570 GYO65566:GYR65570 HIK65566:HIN65570 HSG65566:HSJ65570 ICC65566:ICF65570 ILY65566:IMB65570 IVU65566:IVX65570 JFQ65566:JFT65570 JPM65566:JPP65570 JZI65566:JZL65570 KJE65566:KJH65570 KTA65566:KTD65570 LCW65566:LCZ65570 LMS65566:LMV65570 LWO65566:LWR65570 MGK65566:MGN65570 MQG65566:MQJ65570 NAC65566:NAF65570 NJY65566:NKB65570 NTU65566:NTX65570 ODQ65566:ODT65570 ONM65566:ONP65570 OXI65566:OXL65570 PHE65566:PHH65570 PRA65566:PRD65570 QAW65566:QAZ65570 QKS65566:QKV65570 QUO65566:QUR65570 REK65566:REN65570 ROG65566:ROJ65570 RYC65566:RYF65570 SHY65566:SIB65570 SRU65566:SRX65570 TBQ65566:TBT65570 TLM65566:TLP65570 TVI65566:TVL65570 UFE65566:UFH65570 UPA65566:UPD65570 UYW65566:UYZ65570 VIS65566:VIV65570 VSO65566:VSR65570 WCK65566:WCN65570 WMG65566:WMJ65570 WWC65566:WWF65570 U131102:X131106 JQ131102:JT131106 TM131102:TP131106 ADI131102:ADL131106 ANE131102:ANH131106 AXA131102:AXD131106 BGW131102:BGZ131106 BQS131102:BQV131106 CAO131102:CAR131106 CKK131102:CKN131106 CUG131102:CUJ131106 DEC131102:DEF131106 DNY131102:DOB131106 DXU131102:DXX131106 EHQ131102:EHT131106 ERM131102:ERP131106 FBI131102:FBL131106 FLE131102:FLH131106 FVA131102:FVD131106 GEW131102:GEZ131106 GOS131102:GOV131106 GYO131102:GYR131106 HIK131102:HIN131106 HSG131102:HSJ131106 ICC131102:ICF131106 ILY131102:IMB131106 IVU131102:IVX131106 JFQ131102:JFT131106 JPM131102:JPP131106 JZI131102:JZL131106 KJE131102:KJH131106 KTA131102:KTD131106 LCW131102:LCZ131106 LMS131102:LMV131106 LWO131102:LWR131106 MGK131102:MGN131106 MQG131102:MQJ131106 NAC131102:NAF131106 NJY131102:NKB131106 NTU131102:NTX131106 ODQ131102:ODT131106 ONM131102:ONP131106 OXI131102:OXL131106 PHE131102:PHH131106 PRA131102:PRD131106 QAW131102:QAZ131106 QKS131102:QKV131106 QUO131102:QUR131106 REK131102:REN131106 ROG131102:ROJ131106 RYC131102:RYF131106 SHY131102:SIB131106 SRU131102:SRX131106 TBQ131102:TBT131106 TLM131102:TLP131106 TVI131102:TVL131106 UFE131102:UFH131106 UPA131102:UPD131106 UYW131102:UYZ131106 VIS131102:VIV131106 VSO131102:VSR131106 WCK131102:WCN131106 WMG131102:WMJ131106 WWC131102:WWF131106 U196638:X196642 JQ196638:JT196642 TM196638:TP196642 ADI196638:ADL196642 ANE196638:ANH196642 AXA196638:AXD196642 BGW196638:BGZ196642 BQS196638:BQV196642 CAO196638:CAR196642 CKK196638:CKN196642 CUG196638:CUJ196642 DEC196638:DEF196642 DNY196638:DOB196642 DXU196638:DXX196642 EHQ196638:EHT196642 ERM196638:ERP196642 FBI196638:FBL196642 FLE196638:FLH196642 FVA196638:FVD196642 GEW196638:GEZ196642 GOS196638:GOV196642 GYO196638:GYR196642 HIK196638:HIN196642 HSG196638:HSJ196642 ICC196638:ICF196642 ILY196638:IMB196642 IVU196638:IVX196642 JFQ196638:JFT196642 JPM196638:JPP196642 JZI196638:JZL196642 KJE196638:KJH196642 KTA196638:KTD196642 LCW196638:LCZ196642 LMS196638:LMV196642 LWO196638:LWR196642 MGK196638:MGN196642 MQG196638:MQJ196642 NAC196638:NAF196642 NJY196638:NKB196642 NTU196638:NTX196642 ODQ196638:ODT196642 ONM196638:ONP196642 OXI196638:OXL196642 PHE196638:PHH196642 PRA196638:PRD196642 QAW196638:QAZ196642 QKS196638:QKV196642 QUO196638:QUR196642 REK196638:REN196642 ROG196638:ROJ196642 RYC196638:RYF196642 SHY196638:SIB196642 SRU196638:SRX196642 TBQ196638:TBT196642 TLM196638:TLP196642 TVI196638:TVL196642 UFE196638:UFH196642 UPA196638:UPD196642 UYW196638:UYZ196642 VIS196638:VIV196642 VSO196638:VSR196642 WCK196638:WCN196642 WMG196638:WMJ196642 WWC196638:WWF196642 U262174:X262178 JQ262174:JT262178 TM262174:TP262178 ADI262174:ADL262178 ANE262174:ANH262178 AXA262174:AXD262178 BGW262174:BGZ262178 BQS262174:BQV262178 CAO262174:CAR262178 CKK262174:CKN262178 CUG262174:CUJ262178 DEC262174:DEF262178 DNY262174:DOB262178 DXU262174:DXX262178 EHQ262174:EHT262178 ERM262174:ERP262178 FBI262174:FBL262178 FLE262174:FLH262178 FVA262174:FVD262178 GEW262174:GEZ262178 GOS262174:GOV262178 GYO262174:GYR262178 HIK262174:HIN262178 HSG262174:HSJ262178 ICC262174:ICF262178 ILY262174:IMB262178 IVU262174:IVX262178 JFQ262174:JFT262178 JPM262174:JPP262178 JZI262174:JZL262178 KJE262174:KJH262178 KTA262174:KTD262178 LCW262174:LCZ262178 LMS262174:LMV262178 LWO262174:LWR262178 MGK262174:MGN262178 MQG262174:MQJ262178 NAC262174:NAF262178 NJY262174:NKB262178 NTU262174:NTX262178 ODQ262174:ODT262178 ONM262174:ONP262178 OXI262174:OXL262178 PHE262174:PHH262178 PRA262174:PRD262178 QAW262174:QAZ262178 QKS262174:QKV262178 QUO262174:QUR262178 REK262174:REN262178 ROG262174:ROJ262178 RYC262174:RYF262178 SHY262174:SIB262178 SRU262174:SRX262178 TBQ262174:TBT262178 TLM262174:TLP262178 TVI262174:TVL262178 UFE262174:UFH262178 UPA262174:UPD262178 UYW262174:UYZ262178 VIS262174:VIV262178 VSO262174:VSR262178 WCK262174:WCN262178 WMG262174:WMJ262178 WWC262174:WWF262178 U327710:X327714 JQ327710:JT327714 TM327710:TP327714 ADI327710:ADL327714 ANE327710:ANH327714 AXA327710:AXD327714 BGW327710:BGZ327714 BQS327710:BQV327714 CAO327710:CAR327714 CKK327710:CKN327714 CUG327710:CUJ327714 DEC327710:DEF327714 DNY327710:DOB327714 DXU327710:DXX327714 EHQ327710:EHT327714 ERM327710:ERP327714 FBI327710:FBL327714 FLE327710:FLH327714 FVA327710:FVD327714 GEW327710:GEZ327714 GOS327710:GOV327714 GYO327710:GYR327714 HIK327710:HIN327714 HSG327710:HSJ327714 ICC327710:ICF327714 ILY327710:IMB327714 IVU327710:IVX327714 JFQ327710:JFT327714 JPM327710:JPP327714 JZI327710:JZL327714 KJE327710:KJH327714 KTA327710:KTD327714 LCW327710:LCZ327714 LMS327710:LMV327714 LWO327710:LWR327714 MGK327710:MGN327714 MQG327710:MQJ327714 NAC327710:NAF327714 NJY327710:NKB327714 NTU327710:NTX327714 ODQ327710:ODT327714 ONM327710:ONP327714 OXI327710:OXL327714 PHE327710:PHH327714 PRA327710:PRD327714 QAW327710:QAZ327714 QKS327710:QKV327714 QUO327710:QUR327714 REK327710:REN327714 ROG327710:ROJ327714 RYC327710:RYF327714 SHY327710:SIB327714 SRU327710:SRX327714 TBQ327710:TBT327714 TLM327710:TLP327714 TVI327710:TVL327714 UFE327710:UFH327714 UPA327710:UPD327714 UYW327710:UYZ327714 VIS327710:VIV327714 VSO327710:VSR327714 WCK327710:WCN327714 WMG327710:WMJ327714 WWC327710:WWF327714 U393246:X393250 JQ393246:JT393250 TM393246:TP393250 ADI393246:ADL393250 ANE393246:ANH393250 AXA393246:AXD393250 BGW393246:BGZ393250 BQS393246:BQV393250 CAO393246:CAR393250 CKK393246:CKN393250 CUG393246:CUJ393250 DEC393246:DEF393250 DNY393246:DOB393250 DXU393246:DXX393250 EHQ393246:EHT393250 ERM393246:ERP393250 FBI393246:FBL393250 FLE393246:FLH393250 FVA393246:FVD393250 GEW393246:GEZ393250 GOS393246:GOV393250 GYO393246:GYR393250 HIK393246:HIN393250 HSG393246:HSJ393250 ICC393246:ICF393250 ILY393246:IMB393250 IVU393246:IVX393250 JFQ393246:JFT393250 JPM393246:JPP393250 JZI393246:JZL393250 KJE393246:KJH393250 KTA393246:KTD393250 LCW393246:LCZ393250 LMS393246:LMV393250 LWO393246:LWR393250 MGK393246:MGN393250 MQG393246:MQJ393250 NAC393246:NAF393250 NJY393246:NKB393250 NTU393246:NTX393250 ODQ393246:ODT393250 ONM393246:ONP393250 OXI393246:OXL393250 PHE393246:PHH393250 PRA393246:PRD393250 QAW393246:QAZ393250 QKS393246:QKV393250 QUO393246:QUR393250 REK393246:REN393250 ROG393246:ROJ393250 RYC393246:RYF393250 SHY393246:SIB393250 SRU393246:SRX393250 TBQ393246:TBT393250 TLM393246:TLP393250 TVI393246:TVL393250 UFE393246:UFH393250 UPA393246:UPD393250 UYW393246:UYZ393250 VIS393246:VIV393250 VSO393246:VSR393250 WCK393246:WCN393250 WMG393246:WMJ393250 WWC393246:WWF393250 U458782:X458786 JQ458782:JT458786 TM458782:TP458786 ADI458782:ADL458786 ANE458782:ANH458786 AXA458782:AXD458786 BGW458782:BGZ458786 BQS458782:BQV458786 CAO458782:CAR458786 CKK458782:CKN458786 CUG458782:CUJ458786 DEC458782:DEF458786 DNY458782:DOB458786 DXU458782:DXX458786 EHQ458782:EHT458786 ERM458782:ERP458786 FBI458782:FBL458786 FLE458782:FLH458786 FVA458782:FVD458786 GEW458782:GEZ458786 GOS458782:GOV458786 GYO458782:GYR458786 HIK458782:HIN458786 HSG458782:HSJ458786 ICC458782:ICF458786 ILY458782:IMB458786 IVU458782:IVX458786 JFQ458782:JFT458786 JPM458782:JPP458786 JZI458782:JZL458786 KJE458782:KJH458786 KTA458782:KTD458786 LCW458782:LCZ458786 LMS458782:LMV458786 LWO458782:LWR458786 MGK458782:MGN458786 MQG458782:MQJ458786 NAC458782:NAF458786 NJY458782:NKB458786 NTU458782:NTX458786 ODQ458782:ODT458786 ONM458782:ONP458786 OXI458782:OXL458786 PHE458782:PHH458786 PRA458782:PRD458786 QAW458782:QAZ458786 QKS458782:QKV458786 QUO458782:QUR458786 REK458782:REN458786 ROG458782:ROJ458786 RYC458782:RYF458786 SHY458782:SIB458786 SRU458782:SRX458786 TBQ458782:TBT458786 TLM458782:TLP458786 TVI458782:TVL458786 UFE458782:UFH458786 UPA458782:UPD458786 UYW458782:UYZ458786 VIS458782:VIV458786 VSO458782:VSR458786 WCK458782:WCN458786 WMG458782:WMJ458786 WWC458782:WWF458786 U524318:X524322 JQ524318:JT524322 TM524318:TP524322 ADI524318:ADL524322 ANE524318:ANH524322 AXA524318:AXD524322 BGW524318:BGZ524322 BQS524318:BQV524322 CAO524318:CAR524322 CKK524318:CKN524322 CUG524318:CUJ524322 DEC524318:DEF524322 DNY524318:DOB524322 DXU524318:DXX524322 EHQ524318:EHT524322 ERM524318:ERP524322 FBI524318:FBL524322 FLE524318:FLH524322 FVA524318:FVD524322 GEW524318:GEZ524322 GOS524318:GOV524322 GYO524318:GYR524322 HIK524318:HIN524322 HSG524318:HSJ524322 ICC524318:ICF524322 ILY524318:IMB524322 IVU524318:IVX524322 JFQ524318:JFT524322 JPM524318:JPP524322 JZI524318:JZL524322 KJE524318:KJH524322 KTA524318:KTD524322 LCW524318:LCZ524322 LMS524318:LMV524322 LWO524318:LWR524322 MGK524318:MGN524322 MQG524318:MQJ524322 NAC524318:NAF524322 NJY524318:NKB524322 NTU524318:NTX524322 ODQ524318:ODT524322 ONM524318:ONP524322 OXI524318:OXL524322 PHE524318:PHH524322 PRA524318:PRD524322 QAW524318:QAZ524322 QKS524318:QKV524322 QUO524318:QUR524322 REK524318:REN524322 ROG524318:ROJ524322 RYC524318:RYF524322 SHY524318:SIB524322 SRU524318:SRX524322 TBQ524318:TBT524322 TLM524318:TLP524322 TVI524318:TVL524322 UFE524318:UFH524322 UPA524318:UPD524322 UYW524318:UYZ524322 VIS524318:VIV524322 VSO524318:VSR524322 WCK524318:WCN524322 WMG524318:WMJ524322 WWC524318:WWF524322 U589854:X589858 JQ589854:JT589858 TM589854:TP589858 ADI589854:ADL589858 ANE589854:ANH589858 AXA589854:AXD589858 BGW589854:BGZ589858 BQS589854:BQV589858 CAO589854:CAR589858 CKK589854:CKN589858 CUG589854:CUJ589858 DEC589854:DEF589858 DNY589854:DOB589858 DXU589854:DXX589858 EHQ589854:EHT589858 ERM589854:ERP589858 FBI589854:FBL589858 FLE589854:FLH589858 FVA589854:FVD589858 GEW589854:GEZ589858 GOS589854:GOV589858 GYO589854:GYR589858 HIK589854:HIN589858 HSG589854:HSJ589858 ICC589854:ICF589858 ILY589854:IMB589858 IVU589854:IVX589858 JFQ589854:JFT589858 JPM589854:JPP589858 JZI589854:JZL589858 KJE589854:KJH589858 KTA589854:KTD589858 LCW589854:LCZ589858 LMS589854:LMV589858 LWO589854:LWR589858 MGK589854:MGN589858 MQG589854:MQJ589858 NAC589854:NAF589858 NJY589854:NKB589858 NTU589854:NTX589858 ODQ589854:ODT589858 ONM589854:ONP589858 OXI589854:OXL589858 PHE589854:PHH589858 PRA589854:PRD589858 QAW589854:QAZ589858 QKS589854:QKV589858 QUO589854:QUR589858 REK589854:REN589858 ROG589854:ROJ589858 RYC589854:RYF589858 SHY589854:SIB589858 SRU589854:SRX589858 TBQ589854:TBT589858 TLM589854:TLP589858 TVI589854:TVL589858 UFE589854:UFH589858 UPA589854:UPD589858 UYW589854:UYZ589858 VIS589854:VIV589858 VSO589854:VSR589858 WCK589854:WCN589858 WMG589854:WMJ589858 WWC589854:WWF589858 U655390:X655394 JQ655390:JT655394 TM655390:TP655394 ADI655390:ADL655394 ANE655390:ANH655394 AXA655390:AXD655394 BGW655390:BGZ655394 BQS655390:BQV655394 CAO655390:CAR655394 CKK655390:CKN655394 CUG655390:CUJ655394 DEC655390:DEF655394 DNY655390:DOB655394 DXU655390:DXX655394 EHQ655390:EHT655394 ERM655390:ERP655394 FBI655390:FBL655394 FLE655390:FLH655394 FVA655390:FVD655394 GEW655390:GEZ655394 GOS655390:GOV655394 GYO655390:GYR655394 HIK655390:HIN655394 HSG655390:HSJ655394 ICC655390:ICF655394 ILY655390:IMB655394 IVU655390:IVX655394 JFQ655390:JFT655394 JPM655390:JPP655394 JZI655390:JZL655394 KJE655390:KJH655394 KTA655390:KTD655394 LCW655390:LCZ655394 LMS655390:LMV655394 LWO655390:LWR655394 MGK655390:MGN655394 MQG655390:MQJ655394 NAC655390:NAF655394 NJY655390:NKB655394 NTU655390:NTX655394 ODQ655390:ODT655394 ONM655390:ONP655394 OXI655390:OXL655394 PHE655390:PHH655394 PRA655390:PRD655394 QAW655390:QAZ655394 QKS655390:QKV655394 QUO655390:QUR655394 REK655390:REN655394 ROG655390:ROJ655394 RYC655390:RYF655394 SHY655390:SIB655394 SRU655390:SRX655394 TBQ655390:TBT655394 TLM655390:TLP655394 TVI655390:TVL655394 UFE655390:UFH655394 UPA655390:UPD655394 UYW655390:UYZ655394 VIS655390:VIV655394 VSO655390:VSR655394 WCK655390:WCN655394 WMG655390:WMJ655394 WWC655390:WWF655394 U720926:X720930 JQ720926:JT720930 TM720926:TP720930 ADI720926:ADL720930 ANE720926:ANH720930 AXA720926:AXD720930 BGW720926:BGZ720930 BQS720926:BQV720930 CAO720926:CAR720930 CKK720926:CKN720930 CUG720926:CUJ720930 DEC720926:DEF720930 DNY720926:DOB720930 DXU720926:DXX720930 EHQ720926:EHT720930 ERM720926:ERP720930 FBI720926:FBL720930 FLE720926:FLH720930 FVA720926:FVD720930 GEW720926:GEZ720930 GOS720926:GOV720930 GYO720926:GYR720930 HIK720926:HIN720930 HSG720926:HSJ720930 ICC720926:ICF720930 ILY720926:IMB720930 IVU720926:IVX720930 JFQ720926:JFT720930 JPM720926:JPP720930 JZI720926:JZL720930 KJE720926:KJH720930 KTA720926:KTD720930 LCW720926:LCZ720930 LMS720926:LMV720930 LWO720926:LWR720930 MGK720926:MGN720930 MQG720926:MQJ720930 NAC720926:NAF720930 NJY720926:NKB720930 NTU720926:NTX720930 ODQ720926:ODT720930 ONM720926:ONP720930 OXI720926:OXL720930 PHE720926:PHH720930 PRA720926:PRD720930 QAW720926:QAZ720930 QKS720926:QKV720930 QUO720926:QUR720930 REK720926:REN720930 ROG720926:ROJ720930 RYC720926:RYF720930 SHY720926:SIB720930 SRU720926:SRX720930 TBQ720926:TBT720930 TLM720926:TLP720930 TVI720926:TVL720930 UFE720926:UFH720930 UPA720926:UPD720930 UYW720926:UYZ720930 VIS720926:VIV720930 VSO720926:VSR720930 WCK720926:WCN720930 WMG720926:WMJ720930 WWC720926:WWF720930 U786462:X786466 JQ786462:JT786466 TM786462:TP786466 ADI786462:ADL786466 ANE786462:ANH786466 AXA786462:AXD786466 BGW786462:BGZ786466 BQS786462:BQV786466 CAO786462:CAR786466 CKK786462:CKN786466 CUG786462:CUJ786466 DEC786462:DEF786466 DNY786462:DOB786466 DXU786462:DXX786466 EHQ786462:EHT786466 ERM786462:ERP786466 FBI786462:FBL786466 FLE786462:FLH786466 FVA786462:FVD786466 GEW786462:GEZ786466 GOS786462:GOV786466 GYO786462:GYR786466 HIK786462:HIN786466 HSG786462:HSJ786466 ICC786462:ICF786466 ILY786462:IMB786466 IVU786462:IVX786466 JFQ786462:JFT786466 JPM786462:JPP786466 JZI786462:JZL786466 KJE786462:KJH786466 KTA786462:KTD786466 LCW786462:LCZ786466 LMS786462:LMV786466 LWO786462:LWR786466 MGK786462:MGN786466 MQG786462:MQJ786466 NAC786462:NAF786466 NJY786462:NKB786466 NTU786462:NTX786466 ODQ786462:ODT786466 ONM786462:ONP786466 OXI786462:OXL786466 PHE786462:PHH786466 PRA786462:PRD786466 QAW786462:QAZ786466 QKS786462:QKV786466 QUO786462:QUR786466 REK786462:REN786466 ROG786462:ROJ786466 RYC786462:RYF786466 SHY786462:SIB786466 SRU786462:SRX786466 TBQ786462:TBT786466 TLM786462:TLP786466 TVI786462:TVL786466 UFE786462:UFH786466 UPA786462:UPD786466 UYW786462:UYZ786466 VIS786462:VIV786466 VSO786462:VSR786466 WCK786462:WCN786466 WMG786462:WMJ786466 WWC786462:WWF786466 U851998:X852002 JQ851998:JT852002 TM851998:TP852002 ADI851998:ADL852002 ANE851998:ANH852002 AXA851998:AXD852002 BGW851998:BGZ852002 BQS851998:BQV852002 CAO851998:CAR852002 CKK851998:CKN852002 CUG851998:CUJ852002 DEC851998:DEF852002 DNY851998:DOB852002 DXU851998:DXX852002 EHQ851998:EHT852002 ERM851998:ERP852002 FBI851998:FBL852002 FLE851998:FLH852002 FVA851998:FVD852002 GEW851998:GEZ852002 GOS851998:GOV852002 GYO851998:GYR852002 HIK851998:HIN852002 HSG851998:HSJ852002 ICC851998:ICF852002 ILY851998:IMB852002 IVU851998:IVX852002 JFQ851998:JFT852002 JPM851998:JPP852002 JZI851998:JZL852002 KJE851998:KJH852002 KTA851998:KTD852002 LCW851998:LCZ852002 LMS851998:LMV852002 LWO851998:LWR852002 MGK851998:MGN852002 MQG851998:MQJ852002 NAC851998:NAF852002 NJY851998:NKB852002 NTU851998:NTX852002 ODQ851998:ODT852002 ONM851998:ONP852002 OXI851998:OXL852002 PHE851998:PHH852002 PRA851998:PRD852002 QAW851998:QAZ852002 QKS851998:QKV852002 QUO851998:QUR852002 REK851998:REN852002 ROG851998:ROJ852002 RYC851998:RYF852002 SHY851998:SIB852002 SRU851998:SRX852002 TBQ851998:TBT852002 TLM851998:TLP852002 TVI851998:TVL852002 UFE851998:UFH852002 UPA851998:UPD852002 UYW851998:UYZ852002 VIS851998:VIV852002 VSO851998:VSR852002 WCK851998:WCN852002 WMG851998:WMJ852002 WWC851998:WWF852002 U917534:X917538 JQ917534:JT917538 TM917534:TP917538 ADI917534:ADL917538 ANE917534:ANH917538 AXA917534:AXD917538 BGW917534:BGZ917538 BQS917534:BQV917538 CAO917534:CAR917538 CKK917534:CKN917538 CUG917534:CUJ917538 DEC917534:DEF917538 DNY917534:DOB917538 DXU917534:DXX917538 EHQ917534:EHT917538 ERM917534:ERP917538 FBI917534:FBL917538 FLE917534:FLH917538 FVA917534:FVD917538 GEW917534:GEZ917538 GOS917534:GOV917538 GYO917534:GYR917538 HIK917534:HIN917538 HSG917534:HSJ917538 ICC917534:ICF917538 ILY917534:IMB917538 IVU917534:IVX917538 JFQ917534:JFT917538 JPM917534:JPP917538 JZI917534:JZL917538 KJE917534:KJH917538 KTA917534:KTD917538 LCW917534:LCZ917538 LMS917534:LMV917538 LWO917534:LWR917538 MGK917534:MGN917538 MQG917534:MQJ917538 NAC917534:NAF917538 NJY917534:NKB917538 NTU917534:NTX917538 ODQ917534:ODT917538 ONM917534:ONP917538 OXI917534:OXL917538 PHE917534:PHH917538 PRA917534:PRD917538 QAW917534:QAZ917538 QKS917534:QKV917538 QUO917534:QUR917538 REK917534:REN917538 ROG917534:ROJ917538 RYC917534:RYF917538 SHY917534:SIB917538 SRU917534:SRX917538 TBQ917534:TBT917538 TLM917534:TLP917538 TVI917534:TVL917538 UFE917534:UFH917538 UPA917534:UPD917538 UYW917534:UYZ917538 VIS917534:VIV917538 VSO917534:VSR917538 WCK917534:WCN917538 WMG917534:WMJ917538 WWC917534:WWF917538 U983070:X983074 JQ983070:JT983074 TM983070:TP983074 ADI983070:ADL983074 ANE983070:ANH983074 AXA983070:AXD983074 BGW983070:BGZ983074 BQS983070:BQV983074 CAO983070:CAR983074 CKK983070:CKN983074 CUG983070:CUJ983074 DEC983070:DEF983074 DNY983070:DOB983074 DXU983070:DXX983074 EHQ983070:EHT983074 ERM983070:ERP983074 FBI983070:FBL983074 FLE983070:FLH983074 FVA983070:FVD983074 GEW983070:GEZ983074 GOS983070:GOV983074 GYO983070:GYR983074 HIK983070:HIN983074 HSG983070:HSJ983074 ICC983070:ICF983074 ILY983070:IMB983074 IVU983070:IVX983074 JFQ983070:JFT983074 JPM983070:JPP983074 JZI983070:JZL983074 KJE983070:KJH983074 KTA983070:KTD983074 LCW983070:LCZ983074 LMS983070:LMV983074 LWO983070:LWR983074 MGK983070:MGN983074 MQG983070:MQJ983074 NAC983070:NAF983074 NJY983070:NKB983074 NTU983070:NTX983074 ODQ983070:ODT983074 ONM983070:ONP983074 OXI983070:OXL983074 PHE983070:PHH983074 PRA983070:PRD983074 QAW983070:QAZ983074 QKS983070:QKV983074 QUO983070:QUR983074 REK983070:REN983074 ROG983070:ROJ983074 RYC983070:RYF983074 SHY983070:SIB983074 SRU983070:SRX983074 TBQ983070:TBT983074 TLM983070:TLP983074 TVI983070:TVL983074 UFE983070:UFH983074 UPA983070:UPD983074 UYW983070:UYZ983074 VIS983070:VIV983074 VSO983070:VSR983074 WCK983070:WCN983074 WMG983070:WMJ983074 WWC983070:WWF983074 RNT983091:RNW983095 JD152:JG156 SZ152:TC156 ACV152:ACY156 AMR152:AMU156 AWN152:AWQ156 BGJ152:BGM156 BQF152:BQI156 CAB152:CAE156 CJX152:CKA156 CTT152:CTW156 DDP152:DDS156 DNL152:DNO156 DXH152:DXK156 EHD152:EHG156 EQZ152:ERC156 FAV152:FAY156 FKR152:FKU156 FUN152:FUQ156 GEJ152:GEM156 GOF152:GOI156 GYB152:GYE156 HHX152:HIA156 HRT152:HRW156 IBP152:IBS156 ILL152:ILO156 IVH152:IVK156 JFD152:JFG156 JOZ152:JPC156 JYV152:JYY156 KIR152:KIU156 KSN152:KSQ156 LCJ152:LCM156 LMF152:LMI156 LWB152:LWE156 MFX152:MGA156 MPT152:MPW156 MZP152:MZS156 NJL152:NJO156 NTH152:NTK156 ODD152:ODG156 OMZ152:ONC156 OWV152:OWY156 PGR152:PGU156 PQN152:PQQ156 QAJ152:QAM156 QKF152:QKI156 QUB152:QUE156 RDX152:REA156 RNT152:RNW156 RXP152:RXS156 SHL152:SHO156 SRH152:SRK156 TBD152:TBG156 TKZ152:TLC156 TUV152:TUY156 UER152:UEU156 UON152:UOQ156 UYJ152:UYM156 VIF152:VII156 VSB152:VSE156 WBX152:WCA156 WLT152:WLW156 WVP152:WVS156 H65587:K65591 JD65587:JG65591 SZ65587:TC65591 ACV65587:ACY65591 AMR65587:AMU65591 AWN65587:AWQ65591 BGJ65587:BGM65591 BQF65587:BQI65591 CAB65587:CAE65591 CJX65587:CKA65591 CTT65587:CTW65591 DDP65587:DDS65591 DNL65587:DNO65591 DXH65587:DXK65591 EHD65587:EHG65591 EQZ65587:ERC65591 FAV65587:FAY65591 FKR65587:FKU65591 FUN65587:FUQ65591 GEJ65587:GEM65591 GOF65587:GOI65591 GYB65587:GYE65591 HHX65587:HIA65591 HRT65587:HRW65591 IBP65587:IBS65591 ILL65587:ILO65591 IVH65587:IVK65591 JFD65587:JFG65591 JOZ65587:JPC65591 JYV65587:JYY65591 KIR65587:KIU65591 KSN65587:KSQ65591 LCJ65587:LCM65591 LMF65587:LMI65591 LWB65587:LWE65591 MFX65587:MGA65591 MPT65587:MPW65591 MZP65587:MZS65591 NJL65587:NJO65591 NTH65587:NTK65591 ODD65587:ODG65591 OMZ65587:ONC65591 OWV65587:OWY65591 PGR65587:PGU65591 PQN65587:PQQ65591 QAJ65587:QAM65591 QKF65587:QKI65591 QUB65587:QUE65591 RDX65587:REA65591 RNT65587:RNW65591 RXP65587:RXS65591 SHL65587:SHO65591 SRH65587:SRK65591 TBD65587:TBG65591 TKZ65587:TLC65591 TUV65587:TUY65591 UER65587:UEU65591 UON65587:UOQ65591 UYJ65587:UYM65591 VIF65587:VII65591 VSB65587:VSE65591 WBX65587:WCA65591 WLT65587:WLW65591 WVP65587:WVS65591 H131123:K131127 JD131123:JG131127 SZ131123:TC131127 ACV131123:ACY131127 AMR131123:AMU131127 AWN131123:AWQ131127 BGJ131123:BGM131127 BQF131123:BQI131127 CAB131123:CAE131127 CJX131123:CKA131127 CTT131123:CTW131127 DDP131123:DDS131127 DNL131123:DNO131127 DXH131123:DXK131127 EHD131123:EHG131127 EQZ131123:ERC131127 FAV131123:FAY131127 FKR131123:FKU131127 FUN131123:FUQ131127 GEJ131123:GEM131127 GOF131123:GOI131127 GYB131123:GYE131127 HHX131123:HIA131127 HRT131123:HRW131127 IBP131123:IBS131127 ILL131123:ILO131127 IVH131123:IVK131127 JFD131123:JFG131127 JOZ131123:JPC131127 JYV131123:JYY131127 KIR131123:KIU131127 KSN131123:KSQ131127 LCJ131123:LCM131127 LMF131123:LMI131127 LWB131123:LWE131127 MFX131123:MGA131127 MPT131123:MPW131127 MZP131123:MZS131127 NJL131123:NJO131127 NTH131123:NTK131127 ODD131123:ODG131127 OMZ131123:ONC131127 OWV131123:OWY131127 PGR131123:PGU131127 PQN131123:PQQ131127 QAJ131123:QAM131127 QKF131123:QKI131127 QUB131123:QUE131127 RDX131123:REA131127 RNT131123:RNW131127 RXP131123:RXS131127 SHL131123:SHO131127 SRH131123:SRK131127 TBD131123:TBG131127 TKZ131123:TLC131127 TUV131123:TUY131127 UER131123:UEU131127 UON131123:UOQ131127 UYJ131123:UYM131127 VIF131123:VII131127 VSB131123:VSE131127 WBX131123:WCA131127 WLT131123:WLW131127 WVP131123:WVS131127 H196659:K196663 JD196659:JG196663 SZ196659:TC196663 ACV196659:ACY196663 AMR196659:AMU196663 AWN196659:AWQ196663 BGJ196659:BGM196663 BQF196659:BQI196663 CAB196659:CAE196663 CJX196659:CKA196663 CTT196659:CTW196663 DDP196659:DDS196663 DNL196659:DNO196663 DXH196659:DXK196663 EHD196659:EHG196663 EQZ196659:ERC196663 FAV196659:FAY196663 FKR196659:FKU196663 FUN196659:FUQ196663 GEJ196659:GEM196663 GOF196659:GOI196663 GYB196659:GYE196663 HHX196659:HIA196663 HRT196659:HRW196663 IBP196659:IBS196663 ILL196659:ILO196663 IVH196659:IVK196663 JFD196659:JFG196663 JOZ196659:JPC196663 JYV196659:JYY196663 KIR196659:KIU196663 KSN196659:KSQ196663 LCJ196659:LCM196663 LMF196659:LMI196663 LWB196659:LWE196663 MFX196659:MGA196663 MPT196659:MPW196663 MZP196659:MZS196663 NJL196659:NJO196663 NTH196659:NTK196663 ODD196659:ODG196663 OMZ196659:ONC196663 OWV196659:OWY196663 PGR196659:PGU196663 PQN196659:PQQ196663 QAJ196659:QAM196663 QKF196659:QKI196663 QUB196659:QUE196663 RDX196659:REA196663 RNT196659:RNW196663 RXP196659:RXS196663 SHL196659:SHO196663 SRH196659:SRK196663 TBD196659:TBG196663 TKZ196659:TLC196663 TUV196659:TUY196663 UER196659:UEU196663 UON196659:UOQ196663 UYJ196659:UYM196663 VIF196659:VII196663 VSB196659:VSE196663 WBX196659:WCA196663 WLT196659:WLW196663 WVP196659:WVS196663 H262195:K262199 JD262195:JG262199 SZ262195:TC262199 ACV262195:ACY262199 AMR262195:AMU262199 AWN262195:AWQ262199 BGJ262195:BGM262199 BQF262195:BQI262199 CAB262195:CAE262199 CJX262195:CKA262199 CTT262195:CTW262199 DDP262195:DDS262199 DNL262195:DNO262199 DXH262195:DXK262199 EHD262195:EHG262199 EQZ262195:ERC262199 FAV262195:FAY262199 FKR262195:FKU262199 FUN262195:FUQ262199 GEJ262195:GEM262199 GOF262195:GOI262199 GYB262195:GYE262199 HHX262195:HIA262199 HRT262195:HRW262199 IBP262195:IBS262199 ILL262195:ILO262199 IVH262195:IVK262199 JFD262195:JFG262199 JOZ262195:JPC262199 JYV262195:JYY262199 KIR262195:KIU262199 KSN262195:KSQ262199 LCJ262195:LCM262199 LMF262195:LMI262199 LWB262195:LWE262199 MFX262195:MGA262199 MPT262195:MPW262199 MZP262195:MZS262199 NJL262195:NJO262199 NTH262195:NTK262199 ODD262195:ODG262199 OMZ262195:ONC262199 OWV262195:OWY262199 PGR262195:PGU262199 PQN262195:PQQ262199 QAJ262195:QAM262199 QKF262195:QKI262199 QUB262195:QUE262199 RDX262195:REA262199 RNT262195:RNW262199 RXP262195:RXS262199 SHL262195:SHO262199 SRH262195:SRK262199 TBD262195:TBG262199 TKZ262195:TLC262199 TUV262195:TUY262199 UER262195:UEU262199 UON262195:UOQ262199 UYJ262195:UYM262199 VIF262195:VII262199 VSB262195:VSE262199 WBX262195:WCA262199 WLT262195:WLW262199 WVP262195:WVS262199 H327731:K327735 JD327731:JG327735 SZ327731:TC327735 ACV327731:ACY327735 AMR327731:AMU327735 AWN327731:AWQ327735 BGJ327731:BGM327735 BQF327731:BQI327735 CAB327731:CAE327735 CJX327731:CKA327735 CTT327731:CTW327735 DDP327731:DDS327735 DNL327731:DNO327735 DXH327731:DXK327735 EHD327731:EHG327735 EQZ327731:ERC327735 FAV327731:FAY327735 FKR327731:FKU327735 FUN327731:FUQ327735 GEJ327731:GEM327735 GOF327731:GOI327735 GYB327731:GYE327735 HHX327731:HIA327735 HRT327731:HRW327735 IBP327731:IBS327735 ILL327731:ILO327735 IVH327731:IVK327735 JFD327731:JFG327735 JOZ327731:JPC327735 JYV327731:JYY327735 KIR327731:KIU327735 KSN327731:KSQ327735 LCJ327731:LCM327735 LMF327731:LMI327735 LWB327731:LWE327735 MFX327731:MGA327735 MPT327731:MPW327735 MZP327731:MZS327735 NJL327731:NJO327735 NTH327731:NTK327735 ODD327731:ODG327735 OMZ327731:ONC327735 OWV327731:OWY327735 PGR327731:PGU327735 PQN327731:PQQ327735 QAJ327731:QAM327735 QKF327731:QKI327735 QUB327731:QUE327735 RDX327731:REA327735 RNT327731:RNW327735 RXP327731:RXS327735 SHL327731:SHO327735 SRH327731:SRK327735 TBD327731:TBG327735 TKZ327731:TLC327735 TUV327731:TUY327735 UER327731:UEU327735 UON327731:UOQ327735 UYJ327731:UYM327735 VIF327731:VII327735 VSB327731:VSE327735 WBX327731:WCA327735 WLT327731:WLW327735 WVP327731:WVS327735 H393267:K393271 JD393267:JG393271 SZ393267:TC393271 ACV393267:ACY393271 AMR393267:AMU393271 AWN393267:AWQ393271 BGJ393267:BGM393271 BQF393267:BQI393271 CAB393267:CAE393271 CJX393267:CKA393271 CTT393267:CTW393271 DDP393267:DDS393271 DNL393267:DNO393271 DXH393267:DXK393271 EHD393267:EHG393271 EQZ393267:ERC393271 FAV393267:FAY393271 FKR393267:FKU393271 FUN393267:FUQ393271 GEJ393267:GEM393271 GOF393267:GOI393271 GYB393267:GYE393271 HHX393267:HIA393271 HRT393267:HRW393271 IBP393267:IBS393271 ILL393267:ILO393271 IVH393267:IVK393271 JFD393267:JFG393271 JOZ393267:JPC393271 JYV393267:JYY393271 KIR393267:KIU393271 KSN393267:KSQ393271 LCJ393267:LCM393271 LMF393267:LMI393271 LWB393267:LWE393271 MFX393267:MGA393271 MPT393267:MPW393271 MZP393267:MZS393271 NJL393267:NJO393271 NTH393267:NTK393271 ODD393267:ODG393271 OMZ393267:ONC393271 OWV393267:OWY393271 PGR393267:PGU393271 PQN393267:PQQ393271 QAJ393267:QAM393271 QKF393267:QKI393271 QUB393267:QUE393271 RDX393267:REA393271 RNT393267:RNW393271 RXP393267:RXS393271 SHL393267:SHO393271 SRH393267:SRK393271 TBD393267:TBG393271 TKZ393267:TLC393271 TUV393267:TUY393271 UER393267:UEU393271 UON393267:UOQ393271 UYJ393267:UYM393271 VIF393267:VII393271 VSB393267:VSE393271 WBX393267:WCA393271 WLT393267:WLW393271 WVP393267:WVS393271 H458803:K458807 JD458803:JG458807 SZ458803:TC458807 ACV458803:ACY458807 AMR458803:AMU458807 AWN458803:AWQ458807 BGJ458803:BGM458807 BQF458803:BQI458807 CAB458803:CAE458807 CJX458803:CKA458807 CTT458803:CTW458807 DDP458803:DDS458807 DNL458803:DNO458807 DXH458803:DXK458807 EHD458803:EHG458807 EQZ458803:ERC458807 FAV458803:FAY458807 FKR458803:FKU458807 FUN458803:FUQ458807 GEJ458803:GEM458807 GOF458803:GOI458807 GYB458803:GYE458807 HHX458803:HIA458807 HRT458803:HRW458807 IBP458803:IBS458807 ILL458803:ILO458807 IVH458803:IVK458807 JFD458803:JFG458807 JOZ458803:JPC458807 JYV458803:JYY458807 KIR458803:KIU458807 KSN458803:KSQ458807 LCJ458803:LCM458807 LMF458803:LMI458807 LWB458803:LWE458807 MFX458803:MGA458807 MPT458803:MPW458807 MZP458803:MZS458807 NJL458803:NJO458807 NTH458803:NTK458807 ODD458803:ODG458807 OMZ458803:ONC458807 OWV458803:OWY458807 PGR458803:PGU458807 PQN458803:PQQ458807 QAJ458803:QAM458807 QKF458803:QKI458807 QUB458803:QUE458807 RDX458803:REA458807 RNT458803:RNW458807 RXP458803:RXS458807 SHL458803:SHO458807 SRH458803:SRK458807 TBD458803:TBG458807 TKZ458803:TLC458807 TUV458803:TUY458807 UER458803:UEU458807 UON458803:UOQ458807 UYJ458803:UYM458807 VIF458803:VII458807 VSB458803:VSE458807 WBX458803:WCA458807 WLT458803:WLW458807 WVP458803:WVS458807 H524339:K524343 JD524339:JG524343 SZ524339:TC524343 ACV524339:ACY524343 AMR524339:AMU524343 AWN524339:AWQ524343 BGJ524339:BGM524343 BQF524339:BQI524343 CAB524339:CAE524343 CJX524339:CKA524343 CTT524339:CTW524343 DDP524339:DDS524343 DNL524339:DNO524343 DXH524339:DXK524343 EHD524339:EHG524343 EQZ524339:ERC524343 FAV524339:FAY524343 FKR524339:FKU524343 FUN524339:FUQ524343 GEJ524339:GEM524343 GOF524339:GOI524343 GYB524339:GYE524343 HHX524339:HIA524343 HRT524339:HRW524343 IBP524339:IBS524343 ILL524339:ILO524343 IVH524339:IVK524343 JFD524339:JFG524343 JOZ524339:JPC524343 JYV524339:JYY524343 KIR524339:KIU524343 KSN524339:KSQ524343 LCJ524339:LCM524343 LMF524339:LMI524343 LWB524339:LWE524343 MFX524339:MGA524343 MPT524339:MPW524343 MZP524339:MZS524343 NJL524339:NJO524343 NTH524339:NTK524343 ODD524339:ODG524343 OMZ524339:ONC524343 OWV524339:OWY524343 PGR524339:PGU524343 PQN524339:PQQ524343 QAJ524339:QAM524343 QKF524339:QKI524343 QUB524339:QUE524343 RDX524339:REA524343 RNT524339:RNW524343 RXP524339:RXS524343 SHL524339:SHO524343 SRH524339:SRK524343 TBD524339:TBG524343 TKZ524339:TLC524343 TUV524339:TUY524343 UER524339:UEU524343 UON524339:UOQ524343 UYJ524339:UYM524343 VIF524339:VII524343 VSB524339:VSE524343 WBX524339:WCA524343 WLT524339:WLW524343 WVP524339:WVS524343 H589875:K589879 JD589875:JG589879 SZ589875:TC589879 ACV589875:ACY589879 AMR589875:AMU589879 AWN589875:AWQ589879 BGJ589875:BGM589879 BQF589875:BQI589879 CAB589875:CAE589879 CJX589875:CKA589879 CTT589875:CTW589879 DDP589875:DDS589879 DNL589875:DNO589879 DXH589875:DXK589879 EHD589875:EHG589879 EQZ589875:ERC589879 FAV589875:FAY589879 FKR589875:FKU589879 FUN589875:FUQ589879 GEJ589875:GEM589879 GOF589875:GOI589879 GYB589875:GYE589879 HHX589875:HIA589879 HRT589875:HRW589879 IBP589875:IBS589879 ILL589875:ILO589879 IVH589875:IVK589879 JFD589875:JFG589879 JOZ589875:JPC589879 JYV589875:JYY589879 KIR589875:KIU589879 KSN589875:KSQ589879 LCJ589875:LCM589879 LMF589875:LMI589879 LWB589875:LWE589879 MFX589875:MGA589879 MPT589875:MPW589879 MZP589875:MZS589879 NJL589875:NJO589879 NTH589875:NTK589879 ODD589875:ODG589879 OMZ589875:ONC589879 OWV589875:OWY589879 PGR589875:PGU589879 PQN589875:PQQ589879 QAJ589875:QAM589879 QKF589875:QKI589879 QUB589875:QUE589879 RDX589875:REA589879 RNT589875:RNW589879 RXP589875:RXS589879 SHL589875:SHO589879 SRH589875:SRK589879 TBD589875:TBG589879 TKZ589875:TLC589879 TUV589875:TUY589879 UER589875:UEU589879 UON589875:UOQ589879 UYJ589875:UYM589879 VIF589875:VII589879 VSB589875:VSE589879 WBX589875:WCA589879 WLT589875:WLW589879 WVP589875:WVS589879 H655411:K655415 JD655411:JG655415 SZ655411:TC655415 ACV655411:ACY655415 AMR655411:AMU655415 AWN655411:AWQ655415 BGJ655411:BGM655415 BQF655411:BQI655415 CAB655411:CAE655415 CJX655411:CKA655415 CTT655411:CTW655415 DDP655411:DDS655415 DNL655411:DNO655415 DXH655411:DXK655415 EHD655411:EHG655415 EQZ655411:ERC655415 FAV655411:FAY655415 FKR655411:FKU655415 FUN655411:FUQ655415 GEJ655411:GEM655415 GOF655411:GOI655415 GYB655411:GYE655415 HHX655411:HIA655415 HRT655411:HRW655415 IBP655411:IBS655415 ILL655411:ILO655415 IVH655411:IVK655415 JFD655411:JFG655415 JOZ655411:JPC655415 JYV655411:JYY655415 KIR655411:KIU655415 KSN655411:KSQ655415 LCJ655411:LCM655415 LMF655411:LMI655415 LWB655411:LWE655415 MFX655411:MGA655415 MPT655411:MPW655415 MZP655411:MZS655415 NJL655411:NJO655415 NTH655411:NTK655415 ODD655411:ODG655415 OMZ655411:ONC655415 OWV655411:OWY655415 PGR655411:PGU655415 PQN655411:PQQ655415 QAJ655411:QAM655415 QKF655411:QKI655415 QUB655411:QUE655415 RDX655411:REA655415 RNT655411:RNW655415 RXP655411:RXS655415 SHL655411:SHO655415 SRH655411:SRK655415 TBD655411:TBG655415 TKZ655411:TLC655415 TUV655411:TUY655415 UER655411:UEU655415 UON655411:UOQ655415 UYJ655411:UYM655415 VIF655411:VII655415 VSB655411:VSE655415 WBX655411:WCA655415 WLT655411:WLW655415 WVP655411:WVS655415 H720947:K720951 JD720947:JG720951 SZ720947:TC720951 ACV720947:ACY720951 AMR720947:AMU720951 AWN720947:AWQ720951 BGJ720947:BGM720951 BQF720947:BQI720951 CAB720947:CAE720951 CJX720947:CKA720951 CTT720947:CTW720951 DDP720947:DDS720951 DNL720947:DNO720951 DXH720947:DXK720951 EHD720947:EHG720951 EQZ720947:ERC720951 FAV720947:FAY720951 FKR720947:FKU720951 FUN720947:FUQ720951 GEJ720947:GEM720951 GOF720947:GOI720951 GYB720947:GYE720951 HHX720947:HIA720951 HRT720947:HRW720951 IBP720947:IBS720951 ILL720947:ILO720951 IVH720947:IVK720951 JFD720947:JFG720951 JOZ720947:JPC720951 JYV720947:JYY720951 KIR720947:KIU720951 KSN720947:KSQ720951 LCJ720947:LCM720951 LMF720947:LMI720951 LWB720947:LWE720951 MFX720947:MGA720951 MPT720947:MPW720951 MZP720947:MZS720951 NJL720947:NJO720951 NTH720947:NTK720951 ODD720947:ODG720951 OMZ720947:ONC720951 OWV720947:OWY720951 PGR720947:PGU720951 PQN720947:PQQ720951 QAJ720947:QAM720951 QKF720947:QKI720951 QUB720947:QUE720951 RDX720947:REA720951 RNT720947:RNW720951 RXP720947:RXS720951 SHL720947:SHO720951 SRH720947:SRK720951 TBD720947:TBG720951 TKZ720947:TLC720951 TUV720947:TUY720951 UER720947:UEU720951 UON720947:UOQ720951 UYJ720947:UYM720951 VIF720947:VII720951 VSB720947:VSE720951 WBX720947:WCA720951 WLT720947:WLW720951 WVP720947:WVS720951 H786483:K786487 JD786483:JG786487 SZ786483:TC786487 ACV786483:ACY786487 AMR786483:AMU786487 AWN786483:AWQ786487 BGJ786483:BGM786487 BQF786483:BQI786487 CAB786483:CAE786487 CJX786483:CKA786487 CTT786483:CTW786487 DDP786483:DDS786487 DNL786483:DNO786487 DXH786483:DXK786487 EHD786483:EHG786487 EQZ786483:ERC786487 FAV786483:FAY786487 FKR786483:FKU786487 FUN786483:FUQ786487 GEJ786483:GEM786487 GOF786483:GOI786487 GYB786483:GYE786487 HHX786483:HIA786487 HRT786483:HRW786487 IBP786483:IBS786487 ILL786483:ILO786487 IVH786483:IVK786487 JFD786483:JFG786487 JOZ786483:JPC786487 JYV786483:JYY786487 KIR786483:KIU786487 KSN786483:KSQ786487 LCJ786483:LCM786487 LMF786483:LMI786487 LWB786483:LWE786487 MFX786483:MGA786487 MPT786483:MPW786487 MZP786483:MZS786487 NJL786483:NJO786487 NTH786483:NTK786487 ODD786483:ODG786487 OMZ786483:ONC786487 OWV786483:OWY786487 PGR786483:PGU786487 PQN786483:PQQ786487 QAJ786483:QAM786487 QKF786483:QKI786487 QUB786483:QUE786487 RDX786483:REA786487 RNT786483:RNW786487 RXP786483:RXS786487 SHL786483:SHO786487 SRH786483:SRK786487 TBD786483:TBG786487 TKZ786483:TLC786487 TUV786483:TUY786487 UER786483:UEU786487 UON786483:UOQ786487 UYJ786483:UYM786487 VIF786483:VII786487 VSB786483:VSE786487 WBX786483:WCA786487 WLT786483:WLW786487 WVP786483:WVS786487 H852019:K852023 JD852019:JG852023 SZ852019:TC852023 ACV852019:ACY852023 AMR852019:AMU852023 AWN852019:AWQ852023 BGJ852019:BGM852023 BQF852019:BQI852023 CAB852019:CAE852023 CJX852019:CKA852023 CTT852019:CTW852023 DDP852019:DDS852023 DNL852019:DNO852023 DXH852019:DXK852023 EHD852019:EHG852023 EQZ852019:ERC852023 FAV852019:FAY852023 FKR852019:FKU852023 FUN852019:FUQ852023 GEJ852019:GEM852023 GOF852019:GOI852023 GYB852019:GYE852023 HHX852019:HIA852023 HRT852019:HRW852023 IBP852019:IBS852023 ILL852019:ILO852023 IVH852019:IVK852023 JFD852019:JFG852023 JOZ852019:JPC852023 JYV852019:JYY852023 KIR852019:KIU852023 KSN852019:KSQ852023 LCJ852019:LCM852023 LMF852019:LMI852023 LWB852019:LWE852023 MFX852019:MGA852023 MPT852019:MPW852023 MZP852019:MZS852023 NJL852019:NJO852023 NTH852019:NTK852023 ODD852019:ODG852023 OMZ852019:ONC852023 OWV852019:OWY852023 PGR852019:PGU852023 PQN852019:PQQ852023 QAJ852019:QAM852023 QKF852019:QKI852023 QUB852019:QUE852023 RDX852019:REA852023 RNT852019:RNW852023 RXP852019:RXS852023 SHL852019:SHO852023 SRH852019:SRK852023 TBD852019:TBG852023 TKZ852019:TLC852023 TUV852019:TUY852023 UER852019:UEU852023 UON852019:UOQ852023 UYJ852019:UYM852023 VIF852019:VII852023 VSB852019:VSE852023 WBX852019:WCA852023 WLT852019:WLW852023 WVP852019:WVS852023 H917555:K917559 JD917555:JG917559 SZ917555:TC917559 ACV917555:ACY917559 AMR917555:AMU917559 AWN917555:AWQ917559 BGJ917555:BGM917559 BQF917555:BQI917559 CAB917555:CAE917559 CJX917555:CKA917559 CTT917555:CTW917559 DDP917555:DDS917559 DNL917555:DNO917559 DXH917555:DXK917559 EHD917555:EHG917559 EQZ917555:ERC917559 FAV917555:FAY917559 FKR917555:FKU917559 FUN917555:FUQ917559 GEJ917555:GEM917559 GOF917555:GOI917559 GYB917555:GYE917559 HHX917555:HIA917559 HRT917555:HRW917559 IBP917555:IBS917559 ILL917555:ILO917559 IVH917555:IVK917559 JFD917555:JFG917559 JOZ917555:JPC917559 JYV917555:JYY917559 KIR917555:KIU917559 KSN917555:KSQ917559 LCJ917555:LCM917559 LMF917555:LMI917559 LWB917555:LWE917559 MFX917555:MGA917559 MPT917555:MPW917559 MZP917555:MZS917559 NJL917555:NJO917559 NTH917555:NTK917559 ODD917555:ODG917559 OMZ917555:ONC917559 OWV917555:OWY917559 PGR917555:PGU917559 PQN917555:PQQ917559 QAJ917555:QAM917559 QKF917555:QKI917559 QUB917555:QUE917559 RDX917555:REA917559 RNT917555:RNW917559 RXP917555:RXS917559 SHL917555:SHO917559 SRH917555:SRK917559 TBD917555:TBG917559 TKZ917555:TLC917559 TUV917555:TUY917559 UER917555:UEU917559 UON917555:UOQ917559 UYJ917555:UYM917559 VIF917555:VII917559 VSB917555:VSE917559 WBX917555:WCA917559 WLT917555:WLW917559 WVP917555:WVS917559 H983091:K983095 JD983091:JG983095 SZ983091:TC983095 ACV983091:ACY983095 AMR983091:AMU983095 AWN983091:AWQ983095 BGJ983091:BGM983095 BQF983091:BQI983095 CAB983091:CAE983095 CJX983091:CKA983095 CTT983091:CTW983095 DDP983091:DDS983095 DNL983091:DNO983095 DXH983091:DXK983095 EHD983091:EHG983095 EQZ983091:ERC983095 FAV983091:FAY983095 FKR983091:FKU983095 FUN983091:FUQ983095 GEJ983091:GEM983095 GOF983091:GOI983095 GYB983091:GYE983095 HHX983091:HIA983095 HRT983091:HRW983095 IBP983091:IBS983095 ILL983091:ILO983095 IVH983091:IVK983095 JFD983091:JFG983095 JOZ983091:JPC983095 JYV983091:JYY983095 KIR983091:KIU983095 KSN983091:KSQ983095 LCJ983091:LCM983095 LMF983091:LMI983095 LWB983091:LWE983095 MFX983091:MGA983095 MPT983091:MPW983095 MZP983091:MZS983095 NJL983091:NJO983095 NTH983091:NTK983095 ODD983091:ODG983095 OMZ983091:ONC983095 OWV983091:OWY983095 PGR983091:PGU983095 PQN983091:PQQ983095 QAJ983091:QAM983095 QKF983091:QKI983095 QUB983091:QUE983095 RDX983091:REA983095 JD174:JG178 SZ174:TC178 ACV174:ACY178 AMR174:AMU178 AWN174:AWQ178 BGJ174:BGM178 BQF174:BQI178 CAB174:CAE178 CJX174:CKA178 CTT174:CTW178 DDP174:DDS178 DNL174:DNO178 DXH174:DXK178 EHD174:EHG178 EQZ174:ERC178 FAV174:FAY178 FKR174:FKU178 FUN174:FUQ178 GEJ174:GEM178 GOF174:GOI178 GYB174:GYE178 HHX174:HIA178 HRT174:HRW178 IBP174:IBS178 ILL174:ILO178 IVH174:IVK178 JFD174:JFG178 JOZ174:JPC178 JYV174:JYY178 KIR174:KIU178 KSN174:KSQ178 LCJ174:LCM178 LMF174:LMI178 LWB174:LWE178 MFX174:MGA178 MPT174:MPW178 MZP174:MZS178 NJL174:NJO178 NTH174:NTK178 ODD174:ODG178 OMZ174:ONC178 OWV174:OWY178 PGR174:PGU178 PQN174:PQQ178 QAJ174:QAM178 QKF174:QKI178 QUB174:QUE178 RDX174:REA178 RNT174:RNW178 RXP174:RXS178 SHL174:SHO178 SRH174:SRK178 TBD174:TBG178 TKZ174:TLC178 TUV174:TUY178 UER174:UEU178 UON174:UOQ178 UYJ174:UYM178 VIF174:VII178 VSB174:VSE178 WBX174:WCA178 WLT174:WLW178 WVP174:WVS178 JQ174:JT178 TM174:TP178 ADI174:ADL178 ANE174:ANH178 AXA174:AXD178 BGW174:BGZ178 BQS174:BQV178 CAO174:CAR178 CKK174:CKN178 CUG174:CUJ178 DEC174:DEF178 DNY174:DOB178 DXU174:DXX178 EHQ174:EHT178 ERM174:ERP178 FBI174:FBL178 FLE174:FLH178 FVA174:FVD178 GEW174:GEZ178 GOS174:GOV178 GYO174:GYR178 HIK174:HIN178 HSG174:HSJ178 ICC174:ICF178 ILY174:IMB178 IVU174:IVX178 JFQ174:JFT178 JPM174:JPP178 JZI174:JZL178 KJE174:KJH178 KTA174:KTD178 LCW174:LCZ178 LMS174:LMV178 LWO174:LWR178 MGK174:MGN178 MQG174:MQJ178 NAC174:NAF178 NJY174:NKB178 NTU174:NTX178 ODQ174:ODT178 ONM174:ONP178 OXI174:OXL178 PHE174:PHH178 PRA174:PRD178 QAW174:QAZ178 QKS174:QKV178 QUO174:QUR178 REK174:REN178 ROG174:ROJ178 RYC174:RYF178 SHY174:SIB178 SRU174:SRX178 TBQ174:TBT178 TLM174:TLP178 TVI174:TVL178 UFE174:UFH178 UPA174:UPD178 UYW174:UYZ178 VIS174:VIV178 VSO174:VSR178 WCK174:WCN178 WMG174:WMJ178 WWC174:WWF178 JD195:JG199 SZ195:TC199 ACV195:ACY199 AMR195:AMU199 AWN195:AWQ199 BGJ195:BGM199 BQF195:BQI199 CAB195:CAE199 CJX195:CKA199 CTT195:CTW199 DDP195:DDS199 DNL195:DNO199 DXH195:DXK199 EHD195:EHG199 EQZ195:ERC199 FAV195:FAY199 FKR195:FKU199 FUN195:FUQ199 GEJ195:GEM199 GOF195:GOI199 GYB195:GYE199 HHX195:HIA199 HRT195:HRW199 IBP195:IBS199 ILL195:ILO199 IVH195:IVK199 JFD195:JFG199 JOZ195:JPC199 JYV195:JYY199 KIR195:KIU199 KSN195:KSQ199 LCJ195:LCM199 LMF195:LMI199 LWB195:LWE199 MFX195:MGA199 MPT195:MPW199 MZP195:MZS199 NJL195:NJO199 NTH195:NTK199 ODD195:ODG199 OMZ195:ONC199 OWV195:OWY199 PGR195:PGU199 PQN195:PQQ199 QAJ195:QAM199 QKF195:QKI199 QUB195:QUE199 RDX195:REA199 RNT195:RNW199 RXP195:RXS199 SHL195:SHO199 SRH195:SRK199 TBD195:TBG199 TKZ195:TLC199 TUV195:TUY199 UER195:UEU199 UON195:UOQ199 UYJ195:UYM199 VIF195:VII199 VSB195:VSE199 WBX195:WCA199 WLT195:WLW199 WVP195:WVS199 JQ195:JT199 TM195:TP199 ADI195:ADL199 ANE195:ANH199 AXA195:AXD199 BGW195:BGZ199 BQS195:BQV199 CAO195:CAR199 CKK195:CKN199 CUG195:CUJ199 DEC195:DEF199 DNY195:DOB199 DXU195:DXX199 EHQ195:EHT199 ERM195:ERP199 FBI195:FBL199 FLE195:FLH199 FVA195:FVD199 GEW195:GEZ199 GOS195:GOV199 GYO195:GYR199 HIK195:HIN199 HSG195:HSJ199 ICC195:ICF199 ILY195:IMB199 IVU195:IVX199 JFQ195:JFT199 JPM195:JPP199 JZI195:JZL199 KJE195:KJH199 KTA195:KTD199 LCW195:LCZ199 LMS195:LMV199 LWO195:LWR199 MGK195:MGN199 MQG195:MQJ199 NAC195:NAF199 NJY195:NKB199 NTU195:NTX199 ODQ195:ODT199 ONM195:ONP199 OXI195:OXL199 PHE195:PHH199 PRA195:PRD199 QAW195:QAZ199 QKS195:QKV199 QUO195:QUR199 REK195:REN199 ROG195:ROJ199 RYC195:RYF199 SHY195:SIB199 SRU195:SRX199 TBQ195:TBT199 TLM195:TLP199 TVI195:TVL199 UFE195:UFH199 UPA195:UPD199 UYW195:UYZ199 VIS195:VIV199 VSO195:VSR199 WCK195:WCN199 WMG195:WMJ199 WWC195:WWF199 JD216:JG220 SZ216:TC220 ACV216:ACY220 AMR216:AMU220 AWN216:AWQ220 BGJ216:BGM220 BQF216:BQI220 CAB216:CAE220 CJX216:CKA220 CTT216:CTW220 DDP216:DDS220 DNL216:DNO220 DXH216:DXK220 EHD216:EHG220 EQZ216:ERC220 FAV216:FAY220 FKR216:FKU220 FUN216:FUQ220 GEJ216:GEM220 GOF216:GOI220 GYB216:GYE220 HHX216:HIA220 HRT216:HRW220 IBP216:IBS220 ILL216:ILO220 IVH216:IVK220 JFD216:JFG220 JOZ216:JPC220 JYV216:JYY220 KIR216:KIU220 KSN216:KSQ220 LCJ216:LCM220 LMF216:LMI220 LWB216:LWE220 MFX216:MGA220 MPT216:MPW220 MZP216:MZS220 NJL216:NJO220 NTH216:NTK220 ODD216:ODG220 OMZ216:ONC220 OWV216:OWY220 PGR216:PGU220 PQN216:PQQ220 QAJ216:QAM220 QKF216:QKI220 QUB216:QUE220 RDX216:REA220 RNT216:RNW220 RXP216:RXS220 SHL216:SHO220 SRH216:SRK220 TBD216:TBG220 TKZ216:TLC220 TUV216:TUY220 UER216:UEU220 UON216:UOQ220 UYJ216:UYM220 VIF216:VII220 VSB216:VSE220 WBX216:WCA220 WLT216:WLW220 WVP216:WVS220 JQ216:JT220 TM216:TP220 ADI216:ADL220 ANE216:ANH220 AXA216:AXD220 BGW216:BGZ220 BQS216:BQV220 CAO216:CAR220 CKK216:CKN220 CUG216:CUJ220 DEC216:DEF220 DNY216:DOB220 DXU216:DXX220 EHQ216:EHT220 ERM216:ERP220 FBI216:FBL220 FLE216:FLH220 FVA216:FVD220 GEW216:GEZ220 GOS216:GOV220 GYO216:GYR220 HIK216:HIN220 HSG216:HSJ220 ICC216:ICF220 ILY216:IMB220 IVU216:IVX220 JFQ216:JFT220 JPM216:JPP220 JZI216:JZL220 KJE216:KJH220 KTA216:KTD220 LCW216:LCZ220 LMS216:LMV220 LWO216:LWR220 MGK216:MGN220 MQG216:MQJ220 NAC216:NAF220 NJY216:NKB220 NTU216:NTX220 ODQ216:ODT220 ONM216:ONP220 OXI216:OXL220 PHE216:PHH220 PRA216:PRD220 QAW216:QAZ220 QKS216:QKV220 QUO216:QUR220 REK216:REN220 ROG216:ROJ220 RYC216:RYF220 SHY216:SIB220 SRU216:SRX220 TBQ216:TBT220 TLM216:TLP220 TVI216:TVL220 UFE216:UFH220 UPA216:UPD220 UYW216:UYZ220 VIS216:VIV220 VSO216:VSR220 WCK216:WCN220 WMG216:WMJ220 WWC216:WWF220 JD237:JG241 SZ237:TC241 ACV237:ACY241 AMR237:AMU241 AWN237:AWQ241 BGJ237:BGM241 BQF237:BQI241 CAB237:CAE241 CJX237:CKA241 CTT237:CTW241 DDP237:DDS241 DNL237:DNO241 DXH237:DXK241 EHD237:EHG241 EQZ237:ERC241 FAV237:FAY241 FKR237:FKU241 FUN237:FUQ241 GEJ237:GEM241 GOF237:GOI241 GYB237:GYE241 HHX237:HIA241 HRT237:HRW241 IBP237:IBS241 ILL237:ILO241 IVH237:IVK241 JFD237:JFG241 JOZ237:JPC241 JYV237:JYY241 KIR237:KIU241 KSN237:KSQ241 LCJ237:LCM241 LMF237:LMI241 LWB237:LWE241 MFX237:MGA241 MPT237:MPW241 MZP237:MZS241 NJL237:NJO241 NTH237:NTK241 ODD237:ODG241 OMZ237:ONC241 OWV237:OWY241 PGR237:PGU241 PQN237:PQQ241 QAJ237:QAM241 QKF237:QKI241 QUB237:QUE241 RDX237:REA241 RNT237:RNW241 RXP237:RXS241 SHL237:SHO241 SRH237:SRK241 TBD237:TBG241 TKZ237:TLC241 TUV237:TUY241 UER237:UEU241 UON237:UOQ241 UYJ237:UYM241 VIF237:VII241 VSB237:VSE241 WBX237:WCA241 WLT237:WLW241 WVP237:WVS241 JQ237:JT241 TM237:TP241 ADI237:ADL241 ANE237:ANH241 AXA237:AXD241 BGW237:BGZ241 BQS237:BQV241 CAO237:CAR241 CKK237:CKN241 CUG237:CUJ241 DEC237:DEF241 DNY237:DOB241 DXU237:DXX241 EHQ237:EHT241 ERM237:ERP241 FBI237:FBL241 FLE237:FLH241 FVA237:FVD241 GEW237:GEZ241 GOS237:GOV241 GYO237:GYR241 HIK237:HIN241 HSG237:HSJ241 ICC237:ICF241 ILY237:IMB241 IVU237:IVX241 JFQ237:JFT241 JPM237:JPP241 JZI237:JZL241 KJE237:KJH241 KTA237:KTD241 LCW237:LCZ241 LMS237:LMV241 LWO237:LWR241 MGK237:MGN241 MQG237:MQJ241 NAC237:NAF241 NJY237:NKB241 NTU237:NTX241 ODQ237:ODT241 ONM237:ONP241 OXI237:OXL241 PHE237:PHH241 PRA237:PRD241 QAW237:QAZ241 QKS237:QKV241 QUO237:QUR241 REK237:REN241 ROG237:ROJ241 RYC237:RYF241 SHY237:SIB241 SRU237:SRX241 TBQ237:TBT241 TLM237:TLP241 TVI237:TVL241 UFE237:UFH241 UPA237:UPD241 UYW237:UYZ241 VIS237:VIV241 VSO237:VSR241 WCK237:WCN241 WMG237:WMJ241 WWC237:WWF241 JD259:JG263 SZ259:TC263 ACV259:ACY263 AMR259:AMU263 AWN259:AWQ263 BGJ259:BGM263 BQF259:BQI263 CAB259:CAE263 CJX259:CKA263 CTT259:CTW263 DDP259:DDS263 DNL259:DNO263 DXH259:DXK263 EHD259:EHG263 EQZ259:ERC263 FAV259:FAY263 FKR259:FKU263 FUN259:FUQ263 GEJ259:GEM263 GOF259:GOI263 GYB259:GYE263 HHX259:HIA263 HRT259:HRW263 IBP259:IBS263 ILL259:ILO263 IVH259:IVK263 JFD259:JFG263 JOZ259:JPC263 JYV259:JYY263 KIR259:KIU263 KSN259:KSQ263 LCJ259:LCM263 LMF259:LMI263 LWB259:LWE263 MFX259:MGA263 MPT259:MPW263 MZP259:MZS263 NJL259:NJO263 NTH259:NTK263 ODD259:ODG263 OMZ259:ONC263 OWV259:OWY263 PGR259:PGU263 PQN259:PQQ263 QAJ259:QAM263 QKF259:QKI263 QUB259:QUE263 RDX259:REA263 RNT259:RNW263 RXP259:RXS263 SHL259:SHO263 SRH259:SRK263 TBD259:TBG263 TKZ259:TLC263 TUV259:TUY263 UER259:UEU263 UON259:UOQ263 UYJ259:UYM263 VIF259:VII263 VSB259:VSE263 WBX259:WCA263 WLT259:WLW263 WVP259:WVS263 JQ259:JT263 TM259:TP263 ADI259:ADL263 ANE259:ANH263 AXA259:AXD263 BGW259:BGZ263 BQS259:BQV263 CAO259:CAR263 CKK259:CKN263 CUG259:CUJ263 DEC259:DEF263 DNY259:DOB263 DXU259:DXX263 EHQ259:EHT263 ERM259:ERP263 FBI259:FBL263 FLE259:FLH263 FVA259:FVD263 GEW259:GEZ263 GOS259:GOV263 GYO259:GYR263 HIK259:HIN263 HSG259:HSJ263 ICC259:ICF263 ILY259:IMB263 IVU259:IVX263 JFQ259:JFT263 JPM259:JPP263 JZI259:JZL263 KJE259:KJH263 KTA259:KTD263 LCW259:LCZ263 LMS259:LMV263 LWO259:LWR263 MGK259:MGN263 MQG259:MQJ263 NAC259:NAF263 NJY259:NKB263 NTU259:NTX263 ODQ259:ODT263 ONM259:ONP263 OXI259:OXL263 PHE259:PHH263 PRA259:PRD263 QAW259:QAZ263 QKS259:QKV263 QUO259:QUR263 REK259:REN263 ROG259:ROJ263 RYC259:RYF263 SHY259:SIB263 SRU259:SRX263 TBQ259:TBT263 TLM259:TLP263 TVI259:TVL263 UFE259:UFH263 UPA259:UPD263 UYW259:UYZ263 VIS259:VIV263 VSO259:VSR263 WCK259:WCN263 WMG259:WMJ263 WWC259:WWF263 JD280:JG284 SZ280:TC284 ACV280:ACY284 AMR280:AMU284 AWN280:AWQ284 BGJ280:BGM284 BQF280:BQI284 CAB280:CAE284 CJX280:CKA284 CTT280:CTW284 DDP280:DDS284 DNL280:DNO284 DXH280:DXK284 EHD280:EHG284 EQZ280:ERC284 FAV280:FAY284 FKR280:FKU284 FUN280:FUQ284 GEJ280:GEM284 GOF280:GOI284 GYB280:GYE284 HHX280:HIA284 HRT280:HRW284 IBP280:IBS284 ILL280:ILO284 IVH280:IVK284 JFD280:JFG284 JOZ280:JPC284 JYV280:JYY284 KIR280:KIU284 KSN280:KSQ284 LCJ280:LCM284 LMF280:LMI284 LWB280:LWE284 MFX280:MGA284 MPT280:MPW284 MZP280:MZS284 NJL280:NJO284 NTH280:NTK284 ODD280:ODG284 OMZ280:ONC284 OWV280:OWY284 PGR280:PGU284 PQN280:PQQ284 QAJ280:QAM284 QKF280:QKI284 QUB280:QUE284 RDX280:REA284 RNT280:RNW284 RXP280:RXS284 SHL280:SHO284 SRH280:SRK284 TBD280:TBG284 TKZ280:TLC284 TUV280:TUY284 UER280:UEU284 UON280:UOQ284 UYJ280:UYM284 VIF280:VII284 VSB280:VSE284 WBX280:WCA284 WLT280:WLW284 WVP280:WVS284 JQ280:JT284 TM280:TP284 ADI280:ADL284 ANE280:ANH284 AXA280:AXD284 BGW280:BGZ284 BQS280:BQV284 CAO280:CAR284 CKK280:CKN284 CUG280:CUJ284 DEC280:DEF284 DNY280:DOB284 DXU280:DXX284 EHQ280:EHT284 ERM280:ERP284 FBI280:FBL284 FLE280:FLH284 FVA280:FVD284 GEW280:GEZ284 GOS280:GOV284 GYO280:GYR284 HIK280:HIN284 HSG280:HSJ284 ICC280:ICF284 ILY280:IMB284 IVU280:IVX284 JFQ280:JFT284 JPM280:JPP284 JZI280:JZL284 KJE280:KJH284 KTA280:KTD284 LCW280:LCZ284 LMS280:LMV284 LWO280:LWR284 MGK280:MGN284 MQG280:MQJ284 NAC280:NAF284 NJY280:NKB284 NTU280:NTX284 ODQ280:ODT284 ONM280:ONP284 OXI280:OXL284 PHE280:PHH284 PRA280:PRD284 QAW280:QAZ284 QKS280:QKV284 QUO280:QUR284 REK280:REN284 ROG280:ROJ284 RYC280:RYF284 SHY280:SIB284 SRU280:SRX284 TBQ280:TBT284 TLM280:TLP284 TVI280:TVL284 UFE280:UFH284 UPA280:UPD284 UYW280:UYZ284 VIS280:VIV284 VSO280:VSR284 WCK280:WCN284 WMG280:WMJ284 WWC280:WWF284 JD301:JG305 SZ301:TC305 ACV301:ACY305 AMR301:AMU305 AWN301:AWQ305 BGJ301:BGM305 BQF301:BQI305 CAB301:CAE305 CJX301:CKA305 CTT301:CTW305 DDP301:DDS305 DNL301:DNO305 DXH301:DXK305 EHD301:EHG305 EQZ301:ERC305 FAV301:FAY305 FKR301:FKU305 FUN301:FUQ305 GEJ301:GEM305 GOF301:GOI305 GYB301:GYE305 HHX301:HIA305 HRT301:HRW305 IBP301:IBS305 ILL301:ILO305 IVH301:IVK305 JFD301:JFG305 JOZ301:JPC305 JYV301:JYY305 KIR301:KIU305 KSN301:KSQ305 LCJ301:LCM305 LMF301:LMI305 LWB301:LWE305 MFX301:MGA305 MPT301:MPW305 MZP301:MZS305 NJL301:NJO305 NTH301:NTK305 ODD301:ODG305 OMZ301:ONC305 OWV301:OWY305 PGR301:PGU305 PQN301:PQQ305 QAJ301:QAM305 QKF301:QKI305 QUB301:QUE305 RDX301:REA305 RNT301:RNW305 RXP301:RXS305 SHL301:SHO305 SRH301:SRK305 TBD301:TBG305 TKZ301:TLC305 TUV301:TUY305 UER301:UEU305 UON301:UOQ305 UYJ301:UYM305 VIF301:VII305 VSB301:VSE305 WBX301:WCA305 WLT301:WLW305 WVP301:WVS305 JD323:JG327 SZ323:TC327 ACV323:ACY327 AMR323:AMU327 AWN323:AWQ327 BGJ323:BGM327 BQF323:BQI327 CAB323:CAE327 CJX323:CKA327 CTT323:CTW327 DDP323:DDS327 DNL323:DNO327 DXH323:DXK327 EHD323:EHG327 EQZ323:ERC327 FAV323:FAY327 FKR323:FKU327 FUN323:FUQ327 GEJ323:GEM327 GOF323:GOI327 GYB323:GYE327 HHX323:HIA327 HRT323:HRW327 IBP323:IBS327 ILL323:ILO327 IVH323:IVK327 JFD323:JFG327 JOZ323:JPC327 JYV323:JYY327 KIR323:KIU327 KSN323:KSQ327 LCJ323:LCM327 LMF323:LMI327 LWB323:LWE327 MFX323:MGA327 MPT323:MPW327 MZP323:MZS327 NJL323:NJO327 NTH323:NTK327 ODD323:ODG327 OMZ323:ONC327 OWV323:OWY327 PGR323:PGU327 PQN323:PQQ327 QAJ323:QAM327 QKF323:QKI327 QUB323:QUE327 RDX323:REA327 RNT323:RNW327 RXP323:RXS327 SHL323:SHO327 SRH323:SRK327 TBD323:TBG327 TKZ323:TLC327 TUV323:TUY327 UER323:UEU327 UON323:UOQ327 UYJ323:UYM327 VIF323:VII327 VSB323:VSE327 WBX323:WCA327 WLT323:WLW327 WVP323:WVS327 JQ323:JT327 TM323:TP327 ADI323:ADL327 ANE323:ANH327 AXA323:AXD327 BGW323:BGZ327 BQS323:BQV327 CAO323:CAR327 CKK323:CKN327 CUG323:CUJ327 DEC323:DEF327 DNY323:DOB327 DXU323:DXX327 EHQ323:EHT327 ERM323:ERP327 FBI323:FBL327 FLE323:FLH327 FVA323:FVD327 GEW323:GEZ327 GOS323:GOV327 GYO323:GYR327 HIK323:HIN327 HSG323:HSJ327 ICC323:ICF327 ILY323:IMB327 IVU323:IVX327 JFQ323:JFT327 JPM323:JPP327 JZI323:JZL327 KJE323:KJH327 KTA323:KTD327 LCW323:LCZ327 LMS323:LMV327 LWO323:LWR327 MGK323:MGN327 MQG323:MQJ327 NAC323:NAF327 NJY323:NKB327 NTU323:NTX327 ODQ323:ODT327 ONM323:ONP327 OXI323:OXL327 PHE323:PHH327 PRA323:PRD327 QAW323:QAZ327 QKS323:QKV327 QUO323:QUR327 REK323:REN327 ROG323:ROJ327 RYC323:RYF327 SHY323:SIB327 SRU323:SRX327 TBQ323:TBT327 TLM323:TLP327 TVI323:TVL327 UFE323:UFH327 UPA323:UPD327 UYW323:UYZ327 VIS323:VIV327 VSO323:VSR327 WCK323:WCN327 WMG323:WMJ327 WWC323:WWF327 JD344:JG348 SZ344:TC348 ACV344:ACY348 AMR344:AMU348 AWN344:AWQ348 BGJ344:BGM348 BQF344:BQI348 CAB344:CAE348 CJX344:CKA348 CTT344:CTW348 DDP344:DDS348 DNL344:DNO348 DXH344:DXK348 EHD344:EHG348 EQZ344:ERC348 FAV344:FAY348 FKR344:FKU348 FUN344:FUQ348 GEJ344:GEM348 GOF344:GOI348 GYB344:GYE348 HHX344:HIA348 HRT344:HRW348 IBP344:IBS348 ILL344:ILO348 IVH344:IVK348 JFD344:JFG348 JOZ344:JPC348 JYV344:JYY348 KIR344:KIU348 KSN344:KSQ348 LCJ344:LCM348 LMF344:LMI348 LWB344:LWE348 MFX344:MGA348 MPT344:MPW348 MZP344:MZS348 NJL344:NJO348 NTH344:NTK348 ODD344:ODG348 OMZ344:ONC348 OWV344:OWY348 PGR344:PGU348 PQN344:PQQ348 QAJ344:QAM348 QKF344:QKI348 QUB344:QUE348 RDX344:REA348 RNT344:RNW348 RXP344:RXS348 SHL344:SHO348 SRH344:SRK348 TBD344:TBG348 TKZ344:TLC348 TUV344:TUY348 UER344:UEU348 UON344:UOQ348 UYJ344:UYM348 VIF344:VII348 VSB344:VSE348 WBX344:WCA348 WLT344:WLW348 WVP344:WVS348 JQ344:JT348 TM344:TP348 ADI344:ADL348 ANE344:ANH348 AXA344:AXD348 BGW344:BGZ348 BQS344:BQV348 CAO344:CAR348 CKK344:CKN348 CUG344:CUJ348 DEC344:DEF348 DNY344:DOB348 DXU344:DXX348 EHQ344:EHT348 ERM344:ERP348 FBI344:FBL348 FLE344:FLH348 FVA344:FVD348 GEW344:GEZ348 GOS344:GOV348 GYO344:GYR348 HIK344:HIN348 HSG344:HSJ348 ICC344:ICF348 ILY344:IMB348 IVU344:IVX348 JFQ344:JFT348 JPM344:JPP348 JZI344:JZL348 KJE344:KJH348 KTA344:KTD348 LCW344:LCZ348 LMS344:LMV348 LWO344:LWR348 MGK344:MGN348 MQG344:MQJ348 NAC344:NAF348 NJY344:NKB348 NTU344:NTX348 ODQ344:ODT348 ONM344:ONP348 OXI344:OXL348 PHE344:PHH348 PRA344:PRD348 QAW344:QAZ348 QKS344:QKV348 QUO344:QUR348 REK344:REN348 ROG344:ROJ348 RYC344:RYF348 SHY344:SIB348 SRU344:SRX348 TBQ344:TBT348 TLM344:TLP348 TVI344:TVL348 UFE344:UFH348 UPA344:UPD348 UYW344:UYZ348 VIS344:VIV348 VSO344:VSR348 WCK344:WCN348 WMG344:WMJ348 WWC344:WWF348 JD365:JG369 SZ365:TC369 ACV365:ACY369 AMR365:AMU369 AWN365:AWQ369 BGJ365:BGM369 BQF365:BQI369 CAB365:CAE369 CJX365:CKA369 CTT365:CTW369 DDP365:DDS369 DNL365:DNO369 DXH365:DXK369 EHD365:EHG369 EQZ365:ERC369 FAV365:FAY369 FKR365:FKU369 FUN365:FUQ369 GEJ365:GEM369 GOF365:GOI369 GYB365:GYE369 HHX365:HIA369 HRT365:HRW369 IBP365:IBS369 ILL365:ILO369 IVH365:IVK369 JFD365:JFG369 JOZ365:JPC369 JYV365:JYY369 KIR365:KIU369 KSN365:KSQ369 LCJ365:LCM369 LMF365:LMI369 LWB365:LWE369 MFX365:MGA369 MPT365:MPW369 MZP365:MZS369 NJL365:NJO369 NTH365:NTK369 ODD365:ODG369 OMZ365:ONC369 OWV365:OWY369 PGR365:PGU369 PQN365:PQQ369 QAJ365:QAM369 QKF365:QKI369 QUB365:QUE369 RDX365:REA369 RNT365:RNW369 RXP365:RXS369 SHL365:SHO369 SRH365:SRK369 TBD365:TBG369 TKZ365:TLC369 TUV365:TUY369 UER365:UEU369 UON365:UOQ369 UYJ365:UYM369 VIF365:VII369 VSB365:VSE369 WBX365:WCA369 WLT365:WLW369 WVP365:WVS369 JQ365:JT369 TM365:TP369 ADI365:ADL369 ANE365:ANH369 AXA365:AXD369 BGW365:BGZ369 BQS365:BQV369 CAO365:CAR369 CKK365:CKN369 CUG365:CUJ369 DEC365:DEF369 DNY365:DOB369 DXU365:DXX369 EHQ365:EHT369 ERM365:ERP369 FBI365:FBL369 FLE365:FLH369 FVA365:FVD369 GEW365:GEZ369 GOS365:GOV369 GYO365:GYR369 HIK365:HIN369 HSG365:HSJ369 ICC365:ICF369 ILY365:IMB369 IVU365:IVX369 JFQ365:JFT369 JPM365:JPP369 JZI365:JZL369 KJE365:KJH369 KTA365:KTD369 LCW365:LCZ369 LMS365:LMV369 LWO365:LWR369 MGK365:MGN369 MQG365:MQJ369 NAC365:NAF369 NJY365:NKB369 NTU365:NTX369 ODQ365:ODT369 ONM365:ONP369 OXI365:OXL369 PHE365:PHH369 PRA365:PRD369 QAW365:QAZ369 QKS365:QKV369 QUO365:QUR369 REK365:REN369 ROG365:ROJ369 RYC365:RYF369 SHY365:SIB369 SRU365:SRX369 TBQ365:TBT369 TLM365:TLP369 TVI365:TVL369 UFE365:UFH369 UPA365:UPD369 UYW365:UYZ369 VIS365:VIV369 VSO365:VSR369 WCK365:WCN369 WMG365:WMJ369 WWC365:WWF369 JD386:JG390 SZ386:TC390 ACV386:ACY390 AMR386:AMU390 AWN386:AWQ390 BGJ386:BGM390 BQF386:BQI390 CAB386:CAE390 CJX386:CKA390 CTT386:CTW390 DDP386:DDS390 DNL386:DNO390 DXH386:DXK390 EHD386:EHG390 EQZ386:ERC390 FAV386:FAY390 FKR386:FKU390 FUN386:FUQ390 GEJ386:GEM390 GOF386:GOI390 GYB386:GYE390 HHX386:HIA390 HRT386:HRW390 IBP386:IBS390 ILL386:ILO390 IVH386:IVK390 JFD386:JFG390 JOZ386:JPC390 JYV386:JYY390 KIR386:KIU390 KSN386:KSQ390 LCJ386:LCM390 LMF386:LMI390 LWB386:LWE390 MFX386:MGA390 MPT386:MPW390 MZP386:MZS390 NJL386:NJO390 NTH386:NTK390 ODD386:ODG390 OMZ386:ONC390 OWV386:OWY390 PGR386:PGU390 PQN386:PQQ390 QAJ386:QAM390 QKF386:QKI390 QUB386:QUE390 RDX386:REA390 RNT386:RNW390 RXP386:RXS390 SHL386:SHO390 SRH386:SRK390 TBD386:TBG390 TKZ386:TLC390 TUV386:TUY390 UER386:UEU390 UON386:UOQ390 UYJ386:UYM390 VIF386:VII390 VSB386:VSE390 WBX386:WCA390 WLT386:WLW390 WVP386:WVS390 JQ386:JT390 TM386:TP390 ADI386:ADL390 ANE386:ANH390 AXA386:AXD390 BGW386:BGZ390 BQS386:BQV390 CAO386:CAR390 CKK386:CKN390 CUG386:CUJ390 DEC386:DEF390 DNY386:DOB390 DXU386:DXX390 EHQ386:EHT390 ERM386:ERP390 FBI386:FBL390 FLE386:FLH390 FVA386:FVD390 GEW386:GEZ390 GOS386:GOV390 GYO386:GYR390 HIK386:HIN390 HSG386:HSJ390 ICC386:ICF390 ILY386:IMB390 IVU386:IVX390 JFQ386:JFT390 JPM386:JPP390 JZI386:JZL390 KJE386:KJH390 KTA386:KTD390 LCW386:LCZ390 LMS386:LMV390 LWO386:LWR390 MGK386:MGN390 MQG386:MQJ390 NAC386:NAF390 NJY386:NKB390 NTU386:NTX390 ODQ386:ODT390 ONM386:ONP390 OXI386:OXL390 PHE386:PHH390 PRA386:PRD390 QAW386:QAZ390 QKS386:QKV390 QUO386:QUR390 REK386:REN390 ROG386:ROJ390 RYC386:RYF390 SHY386:SIB390 SRU386:SRX390 TBQ386:TBT390 TLM386:TLP390 TVI386:TVL390 UFE386:UFH390 UPA386:UPD390 UYW386:UYZ390 VIS386:VIV390 VSO386:VSR390 WCK386:WCN390 WMG386:WMJ390 WWC386:WWF390 JD408:JG412 SZ408:TC412 ACV408:ACY412 AMR408:AMU412 AWN408:AWQ412 BGJ408:BGM412 BQF408:BQI412 CAB408:CAE412 CJX408:CKA412 CTT408:CTW412 DDP408:DDS412 DNL408:DNO412 DXH408:DXK412 EHD408:EHG412 EQZ408:ERC412 FAV408:FAY412 FKR408:FKU412 FUN408:FUQ412 GEJ408:GEM412 GOF408:GOI412 GYB408:GYE412 HHX408:HIA412 HRT408:HRW412 IBP408:IBS412 ILL408:ILO412 IVH408:IVK412 JFD408:JFG412 JOZ408:JPC412 JYV408:JYY412 KIR408:KIU412 KSN408:KSQ412 LCJ408:LCM412 LMF408:LMI412 LWB408:LWE412 MFX408:MGA412 MPT408:MPW412 MZP408:MZS412 NJL408:NJO412 NTH408:NTK412 ODD408:ODG412 OMZ408:ONC412 OWV408:OWY412 PGR408:PGU412 PQN408:PQQ412 QAJ408:QAM412 QKF408:QKI412 QUB408:QUE412 RDX408:REA412 RNT408:RNW412 RXP408:RXS412 SHL408:SHO412 SRH408:SRK412 TBD408:TBG412 TKZ408:TLC412 TUV408:TUY412 UER408:UEU412 UON408:UOQ412 UYJ408:UYM412 VIF408:VII412 VSB408:VSE412 WBX408:WCA412 WLT408:WLW412 WVP408:WVS412 JQ408:JT412 TM408:TP412 ADI408:ADL412 ANE408:ANH412 AXA408:AXD412 BGW408:BGZ412 BQS408:BQV412 CAO408:CAR412 CKK408:CKN412 CUG408:CUJ412 DEC408:DEF412 DNY408:DOB412 DXU408:DXX412 EHQ408:EHT412 ERM408:ERP412 FBI408:FBL412 FLE408:FLH412 FVA408:FVD412 GEW408:GEZ412 GOS408:GOV412 GYO408:GYR412 HIK408:HIN412 HSG408:HSJ412 ICC408:ICF412 ILY408:IMB412 IVU408:IVX412 JFQ408:JFT412 JPM408:JPP412 JZI408:JZL412 KJE408:KJH412 KTA408:KTD412 LCW408:LCZ412 LMS408:LMV412 LWO408:LWR412 MGK408:MGN412 MQG408:MQJ412 NAC408:NAF412 NJY408:NKB412 NTU408:NTX412 ODQ408:ODT412 ONM408:ONP412 OXI408:OXL412 PHE408:PHH412 PRA408:PRD412 QAW408:QAZ412 QKS408:QKV412 QUO408:QUR412 REK408:REN412 ROG408:ROJ412 RYC408:RYF412 SHY408:SIB412 SRU408:SRX412 TBQ408:TBT412 TLM408:TLP412 TVI408:TVL412 UFE408:UFH412 UPA408:UPD412 UYW408:UYZ412 VIS408:VIV412 VSO408:VSR412 WCK408:WCN412 WMG408:WMJ412 WWC408:WWF412 JD429:JG433 SZ429:TC433 ACV429:ACY433 AMR429:AMU433 AWN429:AWQ433 BGJ429:BGM433 BQF429:BQI433 CAB429:CAE433 CJX429:CKA433 CTT429:CTW433 DDP429:DDS433 DNL429:DNO433 DXH429:DXK433 EHD429:EHG433 EQZ429:ERC433 FAV429:FAY433 FKR429:FKU433 FUN429:FUQ433 GEJ429:GEM433 GOF429:GOI433 GYB429:GYE433 HHX429:HIA433 HRT429:HRW433 IBP429:IBS433 ILL429:ILO433 IVH429:IVK433 JFD429:JFG433 JOZ429:JPC433 JYV429:JYY433 KIR429:KIU433 KSN429:KSQ433 LCJ429:LCM433 LMF429:LMI433 LWB429:LWE433 MFX429:MGA433 MPT429:MPW433 MZP429:MZS433 NJL429:NJO433 NTH429:NTK433 ODD429:ODG433 OMZ429:ONC433 OWV429:OWY433 PGR429:PGU433 PQN429:PQQ433 QAJ429:QAM433 QKF429:QKI433 QUB429:QUE433 RDX429:REA433 RNT429:RNW433 RXP429:RXS433 SHL429:SHO433 SRH429:SRK433 TBD429:TBG433 TKZ429:TLC433 TUV429:TUY433 UER429:UEU433 UON429:UOQ433 UYJ429:UYM433 VIF429:VII433 VSB429:VSE433 WBX429:WCA433 WLT429:WLW433 WVP429:WVS433 JQ429:JT433 TM429:TP433 ADI429:ADL433 ANE429:ANH433 AXA429:AXD433 BGW429:BGZ433 BQS429:BQV433 CAO429:CAR433 CKK429:CKN433 CUG429:CUJ433 DEC429:DEF433 DNY429:DOB433 DXU429:DXX433 EHQ429:EHT433 ERM429:ERP433 FBI429:FBL433 FLE429:FLH433 FVA429:FVD433 GEW429:GEZ433 GOS429:GOV433 GYO429:GYR433 HIK429:HIN433 HSG429:HSJ433 ICC429:ICF433 ILY429:IMB433 IVU429:IVX433 JFQ429:JFT433 JPM429:JPP433 JZI429:JZL433 KJE429:KJH433 KTA429:KTD433 LCW429:LCZ433 LMS429:LMV433 LWO429:LWR433 MGK429:MGN433 MQG429:MQJ433 NAC429:NAF433 NJY429:NKB433 NTU429:NTX433 ODQ429:ODT433 ONM429:ONP433 OXI429:OXL433 PHE429:PHH433 PRA429:PRD433 QAW429:QAZ433 QKS429:QKV433 QUO429:QUR433 REK429:REN433 ROG429:ROJ433 RYC429:RYF433 SHY429:SIB433 SRU429:SRX433 TBQ429:TBT433 TLM429:TLP433 TVI429:TVL433 UFE429:UFH433 UPA429:UPD433 UYW429:UYZ433 VIS429:VIV433 VSO429:VSR433 WCK429:WCN433 WMG429:WMJ433 WWC429:WWF433 JD450:JG454 SZ450:TC454 ACV450:ACY454 AMR450:AMU454 AWN450:AWQ454 BGJ450:BGM454 BQF450:BQI454 CAB450:CAE454 CJX450:CKA454 CTT450:CTW454 DDP450:DDS454 DNL450:DNO454 DXH450:DXK454 EHD450:EHG454 EQZ450:ERC454 FAV450:FAY454 FKR450:FKU454 FUN450:FUQ454 GEJ450:GEM454 GOF450:GOI454 GYB450:GYE454 HHX450:HIA454 HRT450:HRW454 IBP450:IBS454 ILL450:ILO454 IVH450:IVK454 JFD450:JFG454 JOZ450:JPC454 JYV450:JYY454 KIR450:KIU454 KSN450:KSQ454 LCJ450:LCM454 LMF450:LMI454 LWB450:LWE454 MFX450:MGA454 MPT450:MPW454 MZP450:MZS454 NJL450:NJO454 NTH450:NTK454 ODD450:ODG454 OMZ450:ONC454 OWV450:OWY454 PGR450:PGU454 PQN450:PQQ454 QAJ450:QAM454 QKF450:QKI454 QUB450:QUE454 RDX450:REA454 RNT450:RNW454 RXP450:RXS454 SHL450:SHO454 SRH450:SRK454 TBD450:TBG454 TKZ450:TLC454 TUV450:TUY454 UER450:UEU454 UON450:UOQ454 UYJ450:UYM454 VIF450:VII454 VSB450:VSE454 WBX450:WCA454 WLT450:WLW454 WVP450:WVS454 JD472:JG476 SZ472:TC476 ACV472:ACY476 AMR472:AMU476 AWN472:AWQ476 BGJ472:BGM476 BQF472:BQI476 CAB472:CAE476 CJX472:CKA476 CTT472:CTW476 DDP472:DDS476 DNL472:DNO476 DXH472:DXK476 EHD472:EHG476 EQZ472:ERC476 FAV472:FAY476 FKR472:FKU476 FUN472:FUQ476 GEJ472:GEM476 GOF472:GOI476 GYB472:GYE476 HHX472:HIA476 HRT472:HRW476 IBP472:IBS476 ILL472:ILO476 IVH472:IVK476 JFD472:JFG476 JOZ472:JPC476 JYV472:JYY476 KIR472:KIU476 KSN472:KSQ476 LCJ472:LCM476 LMF472:LMI476 LWB472:LWE476 MFX472:MGA476 MPT472:MPW476 MZP472:MZS476 NJL472:NJO476 NTH472:NTK476 ODD472:ODG476 OMZ472:ONC476 OWV472:OWY476 PGR472:PGU476 PQN472:PQQ476 QAJ472:QAM476 QKF472:QKI476 QUB472:QUE476 RDX472:REA476 RNT472:RNW476 RXP472:RXS476 SHL472:SHO476 SRH472:SRK476 TBD472:TBG476 TKZ472:TLC476 TUV472:TUY476 UER472:UEU476 UON472:UOQ476 UYJ472:UYM476 VIF472:VII476 VSB472:VSE476 WBX472:WCA476 WLT472:WLW476 WVP472:WVS476 JQ472:JT476 TM472:TP476 ADI472:ADL476 ANE472:ANH476 AXA472:AXD476 BGW472:BGZ476 BQS472:BQV476 CAO472:CAR476 CKK472:CKN476 CUG472:CUJ476 DEC472:DEF476 DNY472:DOB476 DXU472:DXX476 EHQ472:EHT476 ERM472:ERP476 FBI472:FBL476 FLE472:FLH476 FVA472:FVD476 GEW472:GEZ476 GOS472:GOV476 GYO472:GYR476 HIK472:HIN476 HSG472:HSJ476 ICC472:ICF476 ILY472:IMB476 IVU472:IVX476 JFQ472:JFT476 JPM472:JPP476 JZI472:JZL476 KJE472:KJH476 KTA472:KTD476 LCW472:LCZ476 LMS472:LMV476 LWO472:LWR476 MGK472:MGN476 MQG472:MQJ476 NAC472:NAF476 NJY472:NKB476 NTU472:NTX476 ODQ472:ODT476 ONM472:ONP476 OXI472:OXL476 PHE472:PHH476 PRA472:PRD476 QAW472:QAZ476 QKS472:QKV476 QUO472:QUR476 REK472:REN476 ROG472:ROJ476 RYC472:RYF476 SHY472:SIB476 SRU472:SRX476 TBQ472:TBT476 TLM472:TLP476 TVI472:TVL476 UFE472:UFH476 UPA472:UPD476 UYW472:UYZ476 VIS472:VIV476 VSO472:VSR476 WCK472:WCN476 WMG472:WMJ476 WWC472:WWF476 JD493:JG497 SZ493:TC497 ACV493:ACY497 AMR493:AMU497 AWN493:AWQ497 BGJ493:BGM497 BQF493:BQI497 CAB493:CAE497 CJX493:CKA497 CTT493:CTW497 DDP493:DDS497 DNL493:DNO497 DXH493:DXK497 EHD493:EHG497 EQZ493:ERC497 FAV493:FAY497 FKR493:FKU497 FUN493:FUQ497 GEJ493:GEM497 GOF493:GOI497 GYB493:GYE497 HHX493:HIA497 HRT493:HRW497 IBP493:IBS497 ILL493:ILO497 IVH493:IVK497 JFD493:JFG497 JOZ493:JPC497 JYV493:JYY497 KIR493:KIU497 KSN493:KSQ497 LCJ493:LCM497 LMF493:LMI497 LWB493:LWE497 MFX493:MGA497 MPT493:MPW497 MZP493:MZS497 NJL493:NJO497 NTH493:NTK497 ODD493:ODG497 OMZ493:ONC497 OWV493:OWY497 PGR493:PGU497 PQN493:PQQ497 QAJ493:QAM497 QKF493:QKI497 QUB493:QUE497 RDX493:REA497 RNT493:RNW497 RXP493:RXS497 SHL493:SHO497 SRH493:SRK497 TBD493:TBG497 TKZ493:TLC497 TUV493:TUY497 UER493:UEU497 UON493:UOQ497 UYJ493:UYM497 VIF493:VII497 VSB493:VSE497 WBX493:WCA497 WLT493:WLW497 WVP493:WVS497 JQ493:JT497 TM493:TP497 ADI493:ADL497 ANE493:ANH497 AXA493:AXD497 BGW493:BGZ497 BQS493:BQV497 CAO493:CAR497 CKK493:CKN497 CUG493:CUJ497 DEC493:DEF497 DNY493:DOB497 DXU493:DXX497 EHQ493:EHT497 ERM493:ERP497 FBI493:FBL497 FLE493:FLH497 FVA493:FVD497 GEW493:GEZ497 GOS493:GOV497 GYO493:GYR497 HIK493:HIN497 HSG493:HSJ497 ICC493:ICF497 ILY493:IMB497 IVU493:IVX497 JFQ493:JFT497 JPM493:JPP497 JZI493:JZL497 KJE493:KJH497 KTA493:KTD497 LCW493:LCZ497 LMS493:LMV497 LWO493:LWR497 MGK493:MGN497 MQG493:MQJ497 NAC493:NAF497 NJY493:NKB497 NTU493:NTX497 ODQ493:ODT497 ONM493:ONP497 OXI493:OXL497 PHE493:PHH497 PRA493:PRD497 QAW493:QAZ497 QKS493:QKV497 QUO493:QUR497 REK493:REN497 ROG493:ROJ497 RYC493:RYF497 SHY493:SIB497 SRU493:SRX497 TBQ493:TBT497 TLM493:TLP497 TVI493:TVL497 UFE493:UFH497 UPA493:UPD497 UYW493:UYZ497 VIS493:VIV497 VSO493:VSR497 WCK493:WCN497 WMG493:WMJ497 WWC493:WWF497 JD514:JG518 SZ514:TC518 ACV514:ACY518 AMR514:AMU518 AWN514:AWQ518 BGJ514:BGM518 BQF514:BQI518 CAB514:CAE518 CJX514:CKA518 CTT514:CTW518 DDP514:DDS518 DNL514:DNO518 DXH514:DXK518 EHD514:EHG518 EQZ514:ERC518 FAV514:FAY518 FKR514:FKU518 FUN514:FUQ518 GEJ514:GEM518 GOF514:GOI518 GYB514:GYE518 HHX514:HIA518 HRT514:HRW518 IBP514:IBS518 ILL514:ILO518 IVH514:IVK518 JFD514:JFG518 JOZ514:JPC518 JYV514:JYY518 KIR514:KIU518 KSN514:KSQ518 LCJ514:LCM518 LMF514:LMI518 LWB514:LWE518 MFX514:MGA518 MPT514:MPW518 MZP514:MZS518 NJL514:NJO518 NTH514:NTK518 ODD514:ODG518 OMZ514:ONC518 OWV514:OWY518 PGR514:PGU518 PQN514:PQQ518 QAJ514:QAM518 QKF514:QKI518 QUB514:QUE518 RDX514:REA518 RNT514:RNW518 RXP514:RXS518 SHL514:SHO518 SRH514:SRK518 TBD514:TBG518 TKZ514:TLC518 TUV514:TUY518 UER514:UEU518 UON514:UOQ518 UYJ514:UYM518 VIF514:VII518 VSB514:VSE518 WBX514:WCA518 WLT514:WLW518 WVP514:WVS518 JQ514:JT518 TM514:TP518 ADI514:ADL518 ANE514:ANH518 AXA514:AXD518 BGW514:BGZ518 BQS514:BQV518 CAO514:CAR518 CKK514:CKN518 CUG514:CUJ518 DEC514:DEF518 DNY514:DOB518 DXU514:DXX518 EHQ514:EHT518 ERM514:ERP518 FBI514:FBL518 FLE514:FLH518 FVA514:FVD518 GEW514:GEZ518 GOS514:GOV518 GYO514:GYR518 HIK514:HIN518 HSG514:HSJ518 ICC514:ICF518 ILY514:IMB518 IVU514:IVX518 JFQ514:JFT518 JPM514:JPP518 JZI514:JZL518 KJE514:KJH518 KTA514:KTD518 LCW514:LCZ518 LMS514:LMV518 LWO514:LWR518 MGK514:MGN518 MQG514:MQJ518 NAC514:NAF518 NJY514:NKB518 NTU514:NTX518 ODQ514:ODT518 ONM514:ONP518 OXI514:OXL518 PHE514:PHH518 PRA514:PRD518 QAW514:QAZ518 QKS514:QKV518 QUO514:QUR518 REK514:REN518 ROG514:ROJ518 RYC514:RYF518 SHY514:SIB518 SRU514:SRX518 TBQ514:TBT518 TLM514:TLP518 TVI514:TVL518 UFE514:UFH518 UPA514:UPD518 UYW514:UYZ518 VIS514:VIV518 VSO514:VSR518 WCK514:WCN518 WMG514:WMJ518 WWC514:WWF518 JD535:JG539 SZ535:TC539 ACV535:ACY539 AMR535:AMU539 AWN535:AWQ539 BGJ535:BGM539 BQF535:BQI539 CAB535:CAE539 CJX535:CKA539 CTT535:CTW539 DDP535:DDS539 DNL535:DNO539 DXH535:DXK539 EHD535:EHG539 EQZ535:ERC539 FAV535:FAY539 FKR535:FKU539 FUN535:FUQ539 GEJ535:GEM539 GOF535:GOI539 GYB535:GYE539 HHX535:HIA539 HRT535:HRW539 IBP535:IBS539 ILL535:ILO539 IVH535:IVK539 JFD535:JFG539 JOZ535:JPC539 JYV535:JYY539 KIR535:KIU539 KSN535:KSQ539 LCJ535:LCM539 LMF535:LMI539 LWB535:LWE539 MFX535:MGA539 MPT535:MPW539 MZP535:MZS539 NJL535:NJO539 NTH535:NTK539 ODD535:ODG539 OMZ535:ONC539 OWV535:OWY539 PGR535:PGU539 PQN535:PQQ539 QAJ535:QAM539 QKF535:QKI539 QUB535:QUE539 RDX535:REA539 RNT535:RNW539 RXP535:RXS539 SHL535:SHO539 SRH535:SRK539 TBD535:TBG539 TKZ535:TLC539 TUV535:TUY539 UER535:UEU539 UON535:UOQ539 UYJ535:UYM539 VIF535:VII539 VSB535:VSE539 WBX535:WCA539 WLT535:WLW539 WVP535:WVS539 JQ535:JT539 TM535:TP539 ADI535:ADL539 ANE535:ANH539 AXA535:AXD539 BGW535:BGZ539 BQS535:BQV539 CAO535:CAR539 CKK535:CKN539 CUG535:CUJ539 DEC535:DEF539 DNY535:DOB539 DXU535:DXX539 EHQ535:EHT539 ERM535:ERP539 FBI535:FBL539 FLE535:FLH539 FVA535:FVD539 GEW535:GEZ539 GOS535:GOV539 GYO535:GYR539 HIK535:HIN539 HSG535:HSJ539 ICC535:ICF539 ILY535:IMB539 IVU535:IVX539 JFQ535:JFT539 JPM535:JPP539 JZI535:JZL539 KJE535:KJH539 KTA535:KTD539 LCW535:LCZ539 LMS535:LMV539 LWO535:LWR539 MGK535:MGN539 MQG535:MQJ539 NAC535:NAF539 NJY535:NKB539 NTU535:NTX539 ODQ535:ODT539 ONM535:ONP539 OXI535:OXL539 PHE535:PHH539 PRA535:PRD539 QAW535:QAZ539 QKS535:QKV539 QUO535:QUR539 REK535:REN539 ROG535:ROJ539 RYC535:RYF539 SHY535:SIB539 SRU535:SRX539 TBQ535:TBT539 TLM535:TLP539 TVI535:TVL539 UFE535:UFH539 UPA535:UPD539 UYW535:UYZ539 VIS535:VIV539 VSO535:VSR539 WCK535:WCN539 WMG535:WMJ539 WWC535:WWF539 JD557:JG561 SZ557:TC561 ACV557:ACY561 AMR557:AMU561 AWN557:AWQ561 BGJ557:BGM561 BQF557:BQI561 CAB557:CAE561 CJX557:CKA561 CTT557:CTW561 DDP557:DDS561 DNL557:DNO561 DXH557:DXK561 EHD557:EHG561 EQZ557:ERC561 FAV557:FAY561 FKR557:FKU561 FUN557:FUQ561 GEJ557:GEM561 GOF557:GOI561 GYB557:GYE561 HHX557:HIA561 HRT557:HRW561 IBP557:IBS561 ILL557:ILO561 IVH557:IVK561 JFD557:JFG561 JOZ557:JPC561 JYV557:JYY561 KIR557:KIU561 KSN557:KSQ561 LCJ557:LCM561 LMF557:LMI561 LWB557:LWE561 MFX557:MGA561 MPT557:MPW561 MZP557:MZS561 NJL557:NJO561 NTH557:NTK561 ODD557:ODG561 OMZ557:ONC561 OWV557:OWY561 PGR557:PGU561 PQN557:PQQ561 QAJ557:QAM561 QKF557:QKI561 QUB557:QUE561 RDX557:REA561 RNT557:RNW561 RXP557:RXS561 SHL557:SHO561 SRH557:SRK561 TBD557:TBG561 TKZ557:TLC561 TUV557:TUY561 UER557:UEU561 UON557:UOQ561 UYJ557:UYM561 VIF557:VII561 VSB557:VSE561 WBX557:WCA561 WLT557:WLW561 WVP557:WVS561 JQ557:JT561 TM557:TP561 ADI557:ADL561 ANE557:ANH561 AXA557:AXD561 BGW557:BGZ561 BQS557:BQV561 CAO557:CAR561 CKK557:CKN561 CUG557:CUJ561 DEC557:DEF561 DNY557:DOB561 DXU557:DXX561 EHQ557:EHT561 ERM557:ERP561 FBI557:FBL561 FLE557:FLH561 FVA557:FVD561 GEW557:GEZ561 GOS557:GOV561 GYO557:GYR561 HIK557:HIN561 HSG557:HSJ561 ICC557:ICF561 ILY557:IMB561 IVU557:IVX561 JFQ557:JFT561 JPM557:JPP561 JZI557:JZL561 KJE557:KJH561 KTA557:KTD561 LCW557:LCZ561 LMS557:LMV561 LWO557:LWR561 MGK557:MGN561 MQG557:MQJ561 NAC557:NAF561 NJY557:NKB561 NTU557:NTX561 ODQ557:ODT561 ONM557:ONP561 OXI557:OXL561 PHE557:PHH561 PRA557:PRD561 QAW557:QAZ561 QKS557:QKV561 QUO557:QUR561 REK557:REN561 ROG557:ROJ561 RYC557:RYF561 SHY557:SIB561 SRU557:SRX561 TBQ557:TBT561 TLM557:TLP561 TVI557:TVL561 UFE557:UFH561 UPA557:UPD561 UYW557:UYZ561 VIS557:VIV561 VSO557:VSR561 WCK557:WCN561 WMG557:WMJ561 WWC557:WWF561 JD578:JG582 SZ578:TC582 ACV578:ACY582 AMR578:AMU582 AWN578:AWQ582 BGJ578:BGM582 BQF578:BQI582 CAB578:CAE582 CJX578:CKA582 CTT578:CTW582 DDP578:DDS582 DNL578:DNO582 DXH578:DXK582 EHD578:EHG582 EQZ578:ERC582 FAV578:FAY582 FKR578:FKU582 FUN578:FUQ582 GEJ578:GEM582 GOF578:GOI582 GYB578:GYE582 HHX578:HIA582 HRT578:HRW582 IBP578:IBS582 ILL578:ILO582 IVH578:IVK582 JFD578:JFG582 JOZ578:JPC582 JYV578:JYY582 KIR578:KIU582 KSN578:KSQ582 LCJ578:LCM582 LMF578:LMI582 LWB578:LWE582 MFX578:MGA582 MPT578:MPW582 MZP578:MZS582 NJL578:NJO582 NTH578:NTK582 ODD578:ODG582 OMZ578:ONC582 OWV578:OWY582 PGR578:PGU582 PQN578:PQQ582 QAJ578:QAM582 QKF578:QKI582 QUB578:QUE582 RDX578:REA582 RNT578:RNW582 RXP578:RXS582 SHL578:SHO582 SRH578:SRK582 TBD578:TBG582 TKZ578:TLC582 TUV578:TUY582 UER578:UEU582 UON578:UOQ582 UYJ578:UYM582 VIF578:VII582 VSB578:VSE582 WBX578:WCA582 WLT578:WLW582 WVP578:WVS582 JQ578:JT582 TM578:TP582 ADI578:ADL582 ANE578:ANH582 AXA578:AXD582 BGW578:BGZ582 BQS578:BQV582 CAO578:CAR582 CKK578:CKN582 CUG578:CUJ582 DEC578:DEF582 DNY578:DOB582 DXU578:DXX582 EHQ578:EHT582 ERM578:ERP582 FBI578:FBL582 FLE578:FLH582 FVA578:FVD582 GEW578:GEZ582 GOS578:GOV582 GYO578:GYR582 HIK578:HIN582 HSG578:HSJ582 ICC578:ICF582 ILY578:IMB582 IVU578:IVX582 JFQ578:JFT582 JPM578:JPP582 JZI578:JZL582 KJE578:KJH582 KTA578:KTD582 LCW578:LCZ582 LMS578:LMV582 LWO578:LWR582 MGK578:MGN582 MQG578:MQJ582 NAC578:NAF582 NJY578:NKB582 NTU578:NTX582 ODQ578:ODT582 ONM578:ONP582 OXI578:OXL582 PHE578:PHH582 PRA578:PRD582 QAW578:QAZ582 QKS578:QKV582 QUO578:QUR582 REK578:REN582 ROG578:ROJ582 RYC578:RYF582 SHY578:SIB582 SRU578:SRX582 TBQ578:TBT582 TLM578:TLP582 TVI578:TVL582 UFE578:UFH582 UPA578:UPD582 UYW578:UYZ582 VIS578:VIV582 VSO578:VSR582 WCK578:WCN582 WMG578:WMJ582 WWC578:WWF582 JD599:JG603 SZ599:TC603 ACV599:ACY603 AMR599:AMU603 AWN599:AWQ603 BGJ599:BGM603 BQF599:BQI603 CAB599:CAE603 CJX599:CKA603 CTT599:CTW603 DDP599:DDS603 DNL599:DNO603 DXH599:DXK603 EHD599:EHG603 EQZ599:ERC603 FAV599:FAY603 FKR599:FKU603 FUN599:FUQ603 GEJ599:GEM603 GOF599:GOI603 GYB599:GYE603 HHX599:HIA603 HRT599:HRW603 IBP599:IBS603 ILL599:ILO603 IVH599:IVK603 JFD599:JFG603 JOZ599:JPC603 JYV599:JYY603 KIR599:KIU603 KSN599:KSQ603 LCJ599:LCM603 LMF599:LMI603 LWB599:LWE603 MFX599:MGA603 MPT599:MPW603 MZP599:MZS603 NJL599:NJO603 NTH599:NTK603 ODD599:ODG603 OMZ599:ONC603 OWV599:OWY603 PGR599:PGU603 PQN599:PQQ603 QAJ599:QAM603 QKF599:QKI603 QUB599:QUE603 RDX599:REA603 RNT599:RNW603 RXP599:RXS603 SHL599:SHO603 SRH599:SRK603 TBD599:TBG603 TKZ599:TLC603 TUV599:TUY603 UER599:UEU603 UON599:UOQ603 UYJ599:UYM603 VIF599:VII603 VSB599:VSE603 WBX599:WCA603 WLT599:WLW603 WVP599:WVS603 JD621:JG625 SZ621:TC625 ACV621:ACY625 AMR621:AMU625 AWN621:AWQ625 BGJ621:BGM625 BQF621:BQI625 CAB621:CAE625 CJX621:CKA625 CTT621:CTW625 DDP621:DDS625 DNL621:DNO625 DXH621:DXK625 EHD621:EHG625 EQZ621:ERC625 FAV621:FAY625 FKR621:FKU625 FUN621:FUQ625 GEJ621:GEM625 GOF621:GOI625 GYB621:GYE625 HHX621:HIA625 HRT621:HRW625 IBP621:IBS625 ILL621:ILO625 IVH621:IVK625 JFD621:JFG625 JOZ621:JPC625 JYV621:JYY625 KIR621:KIU625 KSN621:KSQ625 LCJ621:LCM625 LMF621:LMI625 LWB621:LWE625 MFX621:MGA625 MPT621:MPW625 MZP621:MZS625 NJL621:NJO625 NTH621:NTK625 ODD621:ODG625 OMZ621:ONC625 OWV621:OWY625 PGR621:PGU625 PQN621:PQQ625 QAJ621:QAM625 QKF621:QKI625 QUB621:QUE625 RDX621:REA625 RNT621:RNW625 RXP621:RXS625 SHL621:SHO625 SRH621:SRK625 TBD621:TBG625 TKZ621:TLC625 TUV621:TUY625 UER621:UEU625 UON621:UOQ625 UYJ621:UYM625 VIF621:VII625 VSB621:VSE625 WBX621:WCA625 WLT621:WLW625 WVP621:WVS625 JQ621:JT625 TM621:TP625 ADI621:ADL625 ANE621:ANH625 AXA621:AXD625 BGW621:BGZ625 BQS621:BQV625 CAO621:CAR625 CKK621:CKN625 CUG621:CUJ625 DEC621:DEF625 DNY621:DOB625 DXU621:DXX625 EHQ621:EHT625 ERM621:ERP625 FBI621:FBL625 FLE621:FLH625 FVA621:FVD625 GEW621:GEZ625 GOS621:GOV625 GYO621:GYR625 HIK621:HIN625 HSG621:HSJ625 ICC621:ICF625 ILY621:IMB625 IVU621:IVX625 JFQ621:JFT625 JPM621:JPP625 JZI621:JZL625 KJE621:KJH625 KTA621:KTD625 LCW621:LCZ625 LMS621:LMV625 LWO621:LWR625 MGK621:MGN625 MQG621:MQJ625 NAC621:NAF625 NJY621:NKB625 NTU621:NTX625 ODQ621:ODT625 ONM621:ONP625 OXI621:OXL625 PHE621:PHH625 PRA621:PRD625 QAW621:QAZ625 QKS621:QKV625 QUO621:QUR625 REK621:REN625 ROG621:ROJ625 RYC621:RYF625 SHY621:SIB625 SRU621:SRX625 TBQ621:TBT625 TLM621:TLP625 TVI621:TVL625 UFE621:UFH625 UPA621:UPD625 UYW621:UYZ625 VIS621:VIV625 VSO621:VSR625 WCK621:WCN625 WMG621:WMJ625 WWC621:WWF625 JD642:JG646 SZ642:TC646 ACV642:ACY646 AMR642:AMU646 AWN642:AWQ646 BGJ642:BGM646 BQF642:BQI646 CAB642:CAE646 CJX642:CKA646 CTT642:CTW646 DDP642:DDS646 DNL642:DNO646 DXH642:DXK646 EHD642:EHG646 EQZ642:ERC646 FAV642:FAY646 FKR642:FKU646 FUN642:FUQ646 GEJ642:GEM646 GOF642:GOI646 GYB642:GYE646 HHX642:HIA646 HRT642:HRW646 IBP642:IBS646 ILL642:ILO646 IVH642:IVK646 JFD642:JFG646 JOZ642:JPC646 JYV642:JYY646 KIR642:KIU646 KSN642:KSQ646 LCJ642:LCM646 LMF642:LMI646 LWB642:LWE646 MFX642:MGA646 MPT642:MPW646 MZP642:MZS646 NJL642:NJO646 NTH642:NTK646 ODD642:ODG646 OMZ642:ONC646 OWV642:OWY646 PGR642:PGU646 PQN642:PQQ646 QAJ642:QAM646 QKF642:QKI646 QUB642:QUE646 RDX642:REA646 RNT642:RNW646 RXP642:RXS646 SHL642:SHO646 SRH642:SRK646 TBD642:TBG646 TKZ642:TLC646 TUV642:TUY646 UER642:UEU646 UON642:UOQ646 UYJ642:UYM646 VIF642:VII646 VSB642:VSE646 WBX642:WCA646 WLT642:WLW646 WVP642:WVS646 JQ642:JT646 TM642:TP646 ADI642:ADL646 ANE642:ANH646 AXA642:AXD646 BGW642:BGZ646 BQS642:BQV646 CAO642:CAR646 CKK642:CKN646 CUG642:CUJ646 DEC642:DEF646 DNY642:DOB646 DXU642:DXX646 EHQ642:EHT646 ERM642:ERP646 FBI642:FBL646 FLE642:FLH646 FVA642:FVD646 GEW642:GEZ646 GOS642:GOV646 GYO642:GYR646 HIK642:HIN646 HSG642:HSJ646 ICC642:ICF646 ILY642:IMB646 IVU642:IVX646 JFQ642:JFT646 JPM642:JPP646 JZI642:JZL646 KJE642:KJH646 KTA642:KTD646 LCW642:LCZ646 LMS642:LMV646 LWO642:LWR646 MGK642:MGN646 MQG642:MQJ646 NAC642:NAF646 NJY642:NKB646 NTU642:NTX646 ODQ642:ODT646 ONM642:ONP646 OXI642:OXL646 PHE642:PHH646 PRA642:PRD646 QAW642:QAZ646 QKS642:QKV646 QUO642:QUR646 REK642:REN646 ROG642:ROJ646 RYC642:RYF646 SHY642:SIB646 SRU642:SRX646 TBQ642:TBT646 TLM642:TLP646 TVI642:TVL646 UFE642:UFH646 UPA642:UPD646 UYW642:UYZ646 VIS642:VIV646 VSO642:VSR646 WCK642:WCN646 WMG642:WMJ646 WWC642:WWF646 JD663:JG667 SZ663:TC667 ACV663:ACY667 AMR663:AMU667 AWN663:AWQ667 BGJ663:BGM667 BQF663:BQI667 CAB663:CAE667 CJX663:CKA667 CTT663:CTW667 DDP663:DDS667 DNL663:DNO667 DXH663:DXK667 EHD663:EHG667 EQZ663:ERC667 FAV663:FAY667 FKR663:FKU667 FUN663:FUQ667 GEJ663:GEM667 GOF663:GOI667 GYB663:GYE667 HHX663:HIA667 HRT663:HRW667 IBP663:IBS667 ILL663:ILO667 IVH663:IVK667 JFD663:JFG667 JOZ663:JPC667 JYV663:JYY667 KIR663:KIU667 KSN663:KSQ667 LCJ663:LCM667 LMF663:LMI667 LWB663:LWE667 MFX663:MGA667 MPT663:MPW667 MZP663:MZS667 NJL663:NJO667 NTH663:NTK667 ODD663:ODG667 OMZ663:ONC667 OWV663:OWY667 PGR663:PGU667 PQN663:PQQ667 QAJ663:QAM667 QKF663:QKI667 QUB663:QUE667 RDX663:REA667 RNT663:RNW667 RXP663:RXS667 SHL663:SHO667 SRH663:SRK667 TBD663:TBG667 TKZ663:TLC667 TUV663:TUY667 UER663:UEU667 UON663:UOQ667 UYJ663:UYM667 VIF663:VII667 VSB663:VSE667 WBX663:WCA667 WLT663:WLW667 WVP663:WVS667 JQ663:JT667 TM663:TP667 ADI663:ADL667 ANE663:ANH667 AXA663:AXD667 BGW663:BGZ667 BQS663:BQV667 CAO663:CAR667 CKK663:CKN667 CUG663:CUJ667 DEC663:DEF667 DNY663:DOB667 DXU663:DXX667 EHQ663:EHT667 ERM663:ERP667 FBI663:FBL667 FLE663:FLH667 FVA663:FVD667 GEW663:GEZ667 GOS663:GOV667 GYO663:GYR667 HIK663:HIN667 HSG663:HSJ667 ICC663:ICF667 ILY663:IMB667 IVU663:IVX667 JFQ663:JFT667 JPM663:JPP667 JZI663:JZL667 KJE663:KJH667 KTA663:KTD667 LCW663:LCZ667 LMS663:LMV667 LWO663:LWR667 MGK663:MGN667 MQG663:MQJ667 NAC663:NAF667 NJY663:NKB667 NTU663:NTX667 ODQ663:ODT667 ONM663:ONP667 OXI663:OXL667 PHE663:PHH667 PRA663:PRD667 QAW663:QAZ667 QKS663:QKV667 QUO663:QUR667 REK663:REN667 ROG663:ROJ667 RYC663:RYF667 SHY663:SIB667 SRU663:SRX667 TBQ663:TBT667 TLM663:TLP667 TVI663:TVL667 UFE663:UFH667 UPA663:UPD667 UYW663:UYZ667 VIS663:VIV667 VSO663:VSR667 WCK663:WCN667 WMG663:WMJ667 WWC663:WWF667 JD684:JG688 SZ684:TC688 ACV684:ACY688 AMR684:AMU688 AWN684:AWQ688 BGJ684:BGM688 BQF684:BQI688 CAB684:CAE688 CJX684:CKA688 CTT684:CTW688 DDP684:DDS688 DNL684:DNO688 DXH684:DXK688 EHD684:EHG688 EQZ684:ERC688 FAV684:FAY688 FKR684:FKU688 FUN684:FUQ688 GEJ684:GEM688 GOF684:GOI688 GYB684:GYE688 HHX684:HIA688 HRT684:HRW688 IBP684:IBS688 ILL684:ILO688 IVH684:IVK688 JFD684:JFG688 JOZ684:JPC688 JYV684:JYY688 KIR684:KIU688 KSN684:KSQ688 LCJ684:LCM688 LMF684:LMI688 LWB684:LWE688 MFX684:MGA688 MPT684:MPW688 MZP684:MZS688 NJL684:NJO688 NTH684:NTK688 ODD684:ODG688 OMZ684:ONC688 OWV684:OWY688 PGR684:PGU688 PQN684:PQQ688 QAJ684:QAM688 QKF684:QKI688 QUB684:QUE688 RDX684:REA688 RNT684:RNW688 RXP684:RXS688 SHL684:SHO688 SRH684:SRK688 TBD684:TBG688 TKZ684:TLC688 TUV684:TUY688 UER684:UEU688 UON684:UOQ688 UYJ684:UYM688 VIF684:VII688 VSB684:VSE688 WBX684:WCA688 WLT684:WLW688 WVP684:WVS688 JQ684:JT688 TM684:TP688 ADI684:ADL688 ANE684:ANH688 AXA684:AXD688 BGW684:BGZ688 BQS684:BQV688 CAO684:CAR688 CKK684:CKN688 CUG684:CUJ688 DEC684:DEF688 DNY684:DOB688 DXU684:DXX688 EHQ684:EHT688 ERM684:ERP688 FBI684:FBL688 FLE684:FLH688 FVA684:FVD688 GEW684:GEZ688 GOS684:GOV688 GYO684:GYR688 HIK684:HIN688 HSG684:HSJ688 ICC684:ICF688 ILY684:IMB688 IVU684:IVX688 JFQ684:JFT688 JPM684:JPP688 JZI684:JZL688 KJE684:KJH688 KTA684:KTD688 LCW684:LCZ688 LMS684:LMV688 LWO684:LWR688 MGK684:MGN688 MQG684:MQJ688 NAC684:NAF688 NJY684:NKB688 NTU684:NTX688 ODQ684:ODT688 ONM684:ONP688 OXI684:OXL688 PHE684:PHH688 PRA684:PRD688 QAW684:QAZ688 QKS684:QKV688 QUO684:QUR688 REK684:REN688 ROG684:ROJ688 RYC684:RYF688 SHY684:SIB688 SRU684:SRX688 TBQ684:TBT688 TLM684:TLP688 TVI684:TVL688 UFE684:UFH688 UPA684:UPD688 UYW684:UYZ688 VIS684:VIV688 VSO684:VSR688 WCK684:WCN688 WMG684:WMJ688 WWC684:WWF688 JD706:JG710 SZ706:TC710 ACV706:ACY710 AMR706:AMU710 AWN706:AWQ710 BGJ706:BGM710 BQF706:BQI710 CAB706:CAE710 CJX706:CKA710 CTT706:CTW710 DDP706:DDS710 DNL706:DNO710 DXH706:DXK710 EHD706:EHG710 EQZ706:ERC710 FAV706:FAY710 FKR706:FKU710 FUN706:FUQ710 GEJ706:GEM710 GOF706:GOI710 GYB706:GYE710 HHX706:HIA710 HRT706:HRW710 IBP706:IBS710 ILL706:ILO710 IVH706:IVK710 JFD706:JFG710 JOZ706:JPC710 JYV706:JYY710 KIR706:KIU710 KSN706:KSQ710 LCJ706:LCM710 LMF706:LMI710 LWB706:LWE710 MFX706:MGA710 MPT706:MPW710 MZP706:MZS710 NJL706:NJO710 NTH706:NTK710 ODD706:ODG710 OMZ706:ONC710 OWV706:OWY710 PGR706:PGU710 PQN706:PQQ710 QAJ706:QAM710 QKF706:QKI710 QUB706:QUE710 RDX706:REA710 RNT706:RNW710 RXP706:RXS710 SHL706:SHO710 SRH706:SRK710 TBD706:TBG710 TKZ706:TLC710 TUV706:TUY710 UER706:UEU710 UON706:UOQ710 UYJ706:UYM710 VIF706:VII710 VSB706:VSE710 WBX706:WCA710 WLT706:WLW710 WVP706:WVS710 JQ706:JT710 TM706:TP710 ADI706:ADL710 ANE706:ANH710 AXA706:AXD710 BGW706:BGZ710 BQS706:BQV710 CAO706:CAR710 CKK706:CKN710 CUG706:CUJ710 DEC706:DEF710 DNY706:DOB710 DXU706:DXX710 EHQ706:EHT710 ERM706:ERP710 FBI706:FBL710 FLE706:FLH710 FVA706:FVD710 GEW706:GEZ710 GOS706:GOV710 GYO706:GYR710 HIK706:HIN710 HSG706:HSJ710 ICC706:ICF710 ILY706:IMB710 IVU706:IVX710 JFQ706:JFT710 JPM706:JPP710 JZI706:JZL710 KJE706:KJH710 KTA706:KTD710 LCW706:LCZ710 LMS706:LMV710 LWO706:LWR710 MGK706:MGN710 MQG706:MQJ710 NAC706:NAF710 NJY706:NKB710 NTU706:NTX710 ODQ706:ODT710 ONM706:ONP710 OXI706:OXL710 PHE706:PHH710 PRA706:PRD710 QAW706:QAZ710 QKS706:QKV710 QUO706:QUR710 REK706:REN710 ROG706:ROJ710 RYC706:RYF710 SHY706:SIB710 SRU706:SRX710 TBQ706:TBT710 TLM706:TLP710 TVI706:TVL710 UFE706:UFH710 UPA706:UPD710 UYW706:UYZ710 VIS706:VIV710 VSO706:VSR710 WCK706:WCN710 WMG706:WMJ710 WWC706:WWF710 JD727:JG731 SZ727:TC731 ACV727:ACY731 AMR727:AMU731 AWN727:AWQ731 BGJ727:BGM731 BQF727:BQI731 CAB727:CAE731 CJX727:CKA731 CTT727:CTW731 DDP727:DDS731 DNL727:DNO731 DXH727:DXK731 EHD727:EHG731 EQZ727:ERC731 FAV727:FAY731 FKR727:FKU731 FUN727:FUQ731 GEJ727:GEM731 GOF727:GOI731 GYB727:GYE731 HHX727:HIA731 HRT727:HRW731 IBP727:IBS731 ILL727:ILO731 IVH727:IVK731 JFD727:JFG731 JOZ727:JPC731 JYV727:JYY731 KIR727:KIU731 KSN727:KSQ731 LCJ727:LCM731 LMF727:LMI731 LWB727:LWE731 MFX727:MGA731 MPT727:MPW731 MZP727:MZS731 NJL727:NJO731 NTH727:NTK731 ODD727:ODG731 OMZ727:ONC731 OWV727:OWY731 PGR727:PGU731 PQN727:PQQ731 QAJ727:QAM731 QKF727:QKI731 QUB727:QUE731 RDX727:REA731 RNT727:RNW731 RXP727:RXS731 SHL727:SHO731 SRH727:SRK731 TBD727:TBG731 TKZ727:TLC731 TUV727:TUY731 UER727:UEU731 UON727:UOQ731 UYJ727:UYM731 VIF727:VII731 VSB727:VSE731 WBX727:WCA731 WLT727:WLW731 WVP727:WVS731 JQ727:JT731 TM727:TP731 ADI727:ADL731 ANE727:ANH731 AXA727:AXD731 BGW727:BGZ731 BQS727:BQV731 CAO727:CAR731 CKK727:CKN731 CUG727:CUJ731 DEC727:DEF731 DNY727:DOB731 DXU727:DXX731 EHQ727:EHT731 ERM727:ERP731 FBI727:FBL731 FLE727:FLH731 FVA727:FVD731 GEW727:GEZ731 GOS727:GOV731 GYO727:GYR731 HIK727:HIN731 HSG727:HSJ731 ICC727:ICF731 ILY727:IMB731 IVU727:IVX731 JFQ727:JFT731 JPM727:JPP731 JZI727:JZL731 KJE727:KJH731 KTA727:KTD731 LCW727:LCZ731 LMS727:LMV731 LWO727:LWR731 MGK727:MGN731 MQG727:MQJ731 NAC727:NAF731 NJY727:NKB731 NTU727:NTX731 ODQ727:ODT731 ONM727:ONP731 OXI727:OXL731 PHE727:PHH731 PRA727:PRD731 QAW727:QAZ731 QKS727:QKV731 QUO727:QUR731 REK727:REN731 ROG727:ROJ731 RYC727:RYF731 SHY727:SIB731 SRU727:SRX731 TBQ727:TBT731 TLM727:TLP731 TVI727:TVL731 UFE727:UFH731 UPA727:UPD731 UYW727:UYZ731 VIS727:VIV731 VSO727:VSR731 WCK727:WCN731 WMG727:WMJ731 WWC727:WWF731 JD748:JG752 SZ748:TC752 ACV748:ACY752 AMR748:AMU752 AWN748:AWQ752 BGJ748:BGM752 BQF748:BQI752 CAB748:CAE752 CJX748:CKA752 CTT748:CTW752 DDP748:DDS752 DNL748:DNO752 DXH748:DXK752 EHD748:EHG752 EQZ748:ERC752 FAV748:FAY752 FKR748:FKU752 FUN748:FUQ752 GEJ748:GEM752 GOF748:GOI752 GYB748:GYE752 HHX748:HIA752 HRT748:HRW752 IBP748:IBS752 ILL748:ILO752 IVH748:IVK752 JFD748:JFG752 JOZ748:JPC752 JYV748:JYY752 KIR748:KIU752 KSN748:KSQ752 LCJ748:LCM752 LMF748:LMI752 LWB748:LWE752 MFX748:MGA752 MPT748:MPW752 MZP748:MZS752 NJL748:NJO752 NTH748:NTK752 ODD748:ODG752 OMZ748:ONC752 OWV748:OWY752 PGR748:PGU752 PQN748:PQQ752 QAJ748:QAM752 QKF748:QKI752 QUB748:QUE752 RDX748:REA752 RNT748:RNW752 RXP748:RXS752 SHL748:SHO752 SRH748:SRK752 TBD748:TBG752 TKZ748:TLC752 TUV748:TUY752 UER748:UEU752 UON748:UOQ752 UYJ748:UYM752 VIF748:VII752 VSB748:VSE752 WBX748:WCA752 WLT748:WLW752 WVP748:WVS752 JD770:JG774 SZ770:TC774 ACV770:ACY774 AMR770:AMU774 AWN770:AWQ774 BGJ770:BGM774 BQF770:BQI774 CAB770:CAE774 CJX770:CKA774 CTT770:CTW774 DDP770:DDS774 DNL770:DNO774 DXH770:DXK774 EHD770:EHG774 EQZ770:ERC774 FAV770:FAY774 FKR770:FKU774 FUN770:FUQ774 GEJ770:GEM774 GOF770:GOI774 GYB770:GYE774 HHX770:HIA774 HRT770:HRW774 IBP770:IBS774 ILL770:ILO774 IVH770:IVK774 JFD770:JFG774 JOZ770:JPC774 JYV770:JYY774 KIR770:KIU774 KSN770:KSQ774 LCJ770:LCM774 LMF770:LMI774 LWB770:LWE774 MFX770:MGA774 MPT770:MPW774 MZP770:MZS774 NJL770:NJO774 NTH770:NTK774 ODD770:ODG774 OMZ770:ONC774 OWV770:OWY774 PGR770:PGU774 PQN770:PQQ774 QAJ770:QAM774 QKF770:QKI774 QUB770:QUE774 RDX770:REA774 RNT770:RNW774 RXP770:RXS774 SHL770:SHO774 SRH770:SRK774 TBD770:TBG774 TKZ770:TLC774 TUV770:TUY774 UER770:UEU774 UON770:UOQ774 UYJ770:UYM774 VIF770:VII774 VSB770:VSE774 WBX770:WCA774 WLT770:WLW774 WVP770:WVS774 JQ770:JT774 TM770:TP774 ADI770:ADL774 ANE770:ANH774 AXA770:AXD774 BGW770:BGZ774 BQS770:BQV774 CAO770:CAR774 CKK770:CKN774 CUG770:CUJ774 DEC770:DEF774 DNY770:DOB774 DXU770:DXX774 EHQ770:EHT774 ERM770:ERP774 FBI770:FBL774 FLE770:FLH774 FVA770:FVD774 GEW770:GEZ774 GOS770:GOV774 GYO770:GYR774 HIK770:HIN774 HSG770:HSJ774 ICC770:ICF774 ILY770:IMB774 IVU770:IVX774 JFQ770:JFT774 JPM770:JPP774 JZI770:JZL774 KJE770:KJH774 KTA770:KTD774 LCW770:LCZ774 LMS770:LMV774 LWO770:LWR774 MGK770:MGN774 MQG770:MQJ774 NAC770:NAF774 NJY770:NKB774 NTU770:NTX774 ODQ770:ODT774 ONM770:ONP774 OXI770:OXL774 PHE770:PHH774 PRA770:PRD774 QAW770:QAZ774 QKS770:QKV774 QUO770:QUR774 REK770:REN774 ROG770:ROJ774 RYC770:RYF774 SHY770:SIB774 SRU770:SRX774 TBQ770:TBT774 TLM770:TLP774 TVI770:TVL774 UFE770:UFH774 UPA770:UPD774 UYW770:UYZ774 VIS770:VIV774 VSO770:VSR774 WCK770:WCN774 WMG770:WMJ774 WWC770:WWF774 JD791:JG795 SZ791:TC795 ACV791:ACY795 AMR791:AMU795 AWN791:AWQ795 BGJ791:BGM795 BQF791:BQI795 CAB791:CAE795 CJX791:CKA795 CTT791:CTW795 DDP791:DDS795 DNL791:DNO795 DXH791:DXK795 EHD791:EHG795 EQZ791:ERC795 FAV791:FAY795 FKR791:FKU795 FUN791:FUQ795 GEJ791:GEM795 GOF791:GOI795 GYB791:GYE795 HHX791:HIA795 HRT791:HRW795 IBP791:IBS795 ILL791:ILO795 IVH791:IVK795 JFD791:JFG795 JOZ791:JPC795 JYV791:JYY795 KIR791:KIU795 KSN791:KSQ795 LCJ791:LCM795 LMF791:LMI795 LWB791:LWE795 MFX791:MGA795 MPT791:MPW795 MZP791:MZS795 NJL791:NJO795 NTH791:NTK795 ODD791:ODG795 OMZ791:ONC795 OWV791:OWY795 PGR791:PGU795 PQN791:PQQ795 QAJ791:QAM795 QKF791:QKI795 QUB791:QUE795 RDX791:REA795 RNT791:RNW795 RXP791:RXS795 SHL791:SHO795 SRH791:SRK795 TBD791:TBG795 TKZ791:TLC795 TUV791:TUY795 UER791:UEU795 UON791:UOQ795 UYJ791:UYM795 VIF791:VII795 VSB791:VSE795 WBX791:WCA795 WLT791:WLW795 WVP791:WVS795 JQ791:JT795 TM791:TP795 ADI791:ADL795 ANE791:ANH795 AXA791:AXD795 BGW791:BGZ795 BQS791:BQV795 CAO791:CAR795 CKK791:CKN795 CUG791:CUJ795 DEC791:DEF795 DNY791:DOB795 DXU791:DXX795 EHQ791:EHT795 ERM791:ERP795 FBI791:FBL795 FLE791:FLH795 FVA791:FVD795 GEW791:GEZ795 GOS791:GOV795 GYO791:GYR795 HIK791:HIN795 HSG791:HSJ795 ICC791:ICF795 ILY791:IMB795 IVU791:IVX795 JFQ791:JFT795 JPM791:JPP795 JZI791:JZL795 KJE791:KJH795 KTA791:KTD795 LCW791:LCZ795 LMS791:LMV795 LWO791:LWR795 MGK791:MGN795 MQG791:MQJ795 NAC791:NAF795 NJY791:NKB795 NTU791:NTX795 ODQ791:ODT795 ONM791:ONP795 OXI791:OXL795 PHE791:PHH795 PRA791:PRD795 QAW791:QAZ795 QKS791:QKV795 QUO791:QUR795 REK791:REN795 ROG791:ROJ795 RYC791:RYF795 SHY791:SIB795 SRU791:SRX795 TBQ791:TBT795 TLM791:TLP795 TVI791:TVL795 UFE791:UFH795 UPA791:UPD795 UYW791:UYZ795 VIS791:VIV795 VSO791:VSR795 WCK791:WCN795 WMG791:WMJ795 WWC791:WWF795 JD812:JG816 SZ812:TC816 ACV812:ACY816 AMR812:AMU816 AWN812:AWQ816 BGJ812:BGM816 BQF812:BQI816 CAB812:CAE816 CJX812:CKA816 CTT812:CTW816 DDP812:DDS816 DNL812:DNO816 DXH812:DXK816 EHD812:EHG816 EQZ812:ERC816 FAV812:FAY816 FKR812:FKU816 FUN812:FUQ816 GEJ812:GEM816 GOF812:GOI816 GYB812:GYE816 HHX812:HIA816 HRT812:HRW816 IBP812:IBS816 ILL812:ILO816 IVH812:IVK816 JFD812:JFG816 JOZ812:JPC816 JYV812:JYY816 KIR812:KIU816 KSN812:KSQ816 LCJ812:LCM816 LMF812:LMI816 LWB812:LWE816 MFX812:MGA816 MPT812:MPW816 MZP812:MZS816 NJL812:NJO816 NTH812:NTK816 ODD812:ODG816 OMZ812:ONC816 OWV812:OWY816 PGR812:PGU816 PQN812:PQQ816 QAJ812:QAM816 QKF812:QKI816 QUB812:QUE816 RDX812:REA816 RNT812:RNW816 RXP812:RXS816 SHL812:SHO816 SRH812:SRK816 TBD812:TBG816 TKZ812:TLC816 TUV812:TUY816 UER812:UEU816 UON812:UOQ816 UYJ812:UYM816 VIF812:VII816 VSB812:VSE816 WBX812:WCA816 WLT812:WLW816 WVP812:WVS816 JQ812:JT816 TM812:TP816 ADI812:ADL816 ANE812:ANH816 AXA812:AXD816 BGW812:BGZ816 BQS812:BQV816 CAO812:CAR816 CKK812:CKN816 CUG812:CUJ816 DEC812:DEF816 DNY812:DOB816 DXU812:DXX816 EHQ812:EHT816 ERM812:ERP816 FBI812:FBL816 FLE812:FLH816 FVA812:FVD816 GEW812:GEZ816 GOS812:GOV816 GYO812:GYR816 HIK812:HIN816 HSG812:HSJ816 ICC812:ICF816 ILY812:IMB816 IVU812:IVX816 JFQ812:JFT816 JPM812:JPP816 JZI812:JZL816 KJE812:KJH816 KTA812:KTD816 LCW812:LCZ816 LMS812:LMV816 LWO812:LWR816 MGK812:MGN816 MQG812:MQJ816 NAC812:NAF816 NJY812:NKB816 NTU812:NTX816 ODQ812:ODT816 ONM812:ONP816 OXI812:OXL816 PHE812:PHH816 PRA812:PRD816 QAW812:QAZ816 QKS812:QKV816 QUO812:QUR816 REK812:REN816 ROG812:ROJ816 RYC812:RYF816 SHY812:SIB816 SRU812:SRX816 TBQ812:TBT816 TLM812:TLP816 TVI812:TVL816 UFE812:UFH816 UPA812:UPD816 UYW812:UYZ816 VIS812:VIV816 VSO812:VSR816 WCK812:WCN816 WMG812:WMJ816 WWC812:WWF816 JD833:JG837 SZ833:TC837 ACV833:ACY837 AMR833:AMU837 AWN833:AWQ837 BGJ833:BGM837 BQF833:BQI837 CAB833:CAE837 CJX833:CKA837 CTT833:CTW837 DDP833:DDS837 DNL833:DNO837 DXH833:DXK837 EHD833:EHG837 EQZ833:ERC837 FAV833:FAY837 FKR833:FKU837 FUN833:FUQ837 GEJ833:GEM837 GOF833:GOI837 GYB833:GYE837 HHX833:HIA837 HRT833:HRW837 IBP833:IBS837 ILL833:ILO837 IVH833:IVK837 JFD833:JFG837 JOZ833:JPC837 JYV833:JYY837 KIR833:KIU837 KSN833:KSQ837 LCJ833:LCM837 LMF833:LMI837 LWB833:LWE837 MFX833:MGA837 MPT833:MPW837 MZP833:MZS837 NJL833:NJO837 NTH833:NTK837 ODD833:ODG837 OMZ833:ONC837 OWV833:OWY837 PGR833:PGU837 PQN833:PQQ837 QAJ833:QAM837 QKF833:QKI837 QUB833:QUE837 RDX833:REA837 RNT833:RNW837 RXP833:RXS837 SHL833:SHO837 SRH833:SRK837 TBD833:TBG837 TKZ833:TLC837 TUV833:TUY837 UER833:UEU837 UON833:UOQ837 UYJ833:UYM837 VIF833:VII837 VSB833:VSE837 WBX833:WCA837 WLT833:WLW837 WVP833:WVS837 JQ833:JT837 TM833:TP837 ADI833:ADL837 ANE833:ANH837 AXA833:AXD837 BGW833:BGZ837 BQS833:BQV837 CAO833:CAR837 CKK833:CKN837 CUG833:CUJ837 DEC833:DEF837 DNY833:DOB837 DXU833:DXX837 EHQ833:EHT837 ERM833:ERP837 FBI833:FBL837 FLE833:FLH837 FVA833:FVD837 GEW833:GEZ837 GOS833:GOV837 GYO833:GYR837 HIK833:HIN837 HSG833:HSJ837 ICC833:ICF837 ILY833:IMB837 IVU833:IVX837 JFQ833:JFT837 JPM833:JPP837 JZI833:JZL837 KJE833:KJH837 KTA833:KTD837 LCW833:LCZ837 LMS833:LMV837 LWO833:LWR837 MGK833:MGN837 MQG833:MQJ837 NAC833:NAF837 NJY833:NKB837 NTU833:NTX837 ODQ833:ODT837 ONM833:ONP837 OXI833:OXL837 PHE833:PHH837 PRA833:PRD837 QAW833:QAZ837 QKS833:QKV837 QUO833:QUR837 REK833:REN837 ROG833:ROJ837 RYC833:RYF837 SHY833:SIB837 SRU833:SRX837 TBQ833:TBT837 TLM833:TLP837 TVI833:TVL837 UFE833:UFH837 UPA833:UPD837 UYW833:UYZ837 VIS833:VIV837 VSO833:VSR837 WCK833:WCN837 WMG833:WMJ837 WWC833:WWF837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rgb="FFFF0000"/>
    <pageSetUpPr fitToPage="1"/>
  </sheetPr>
  <dimension ref="A1:AA72"/>
  <sheetViews>
    <sheetView zoomScale="80" zoomScaleNormal="80" workbookViewId="0">
      <selection activeCell="M54" sqref="M54"/>
    </sheetView>
  </sheetViews>
  <sheetFormatPr defaultRowHeight="13.5"/>
  <cols>
    <col min="1" max="9" width="8.875" style="293"/>
    <col min="10" max="10" width="13.875" style="293" customWidth="1"/>
    <col min="11" max="11" width="8.875" style="293"/>
    <col min="12" max="12" width="9.625" style="293" customWidth="1"/>
    <col min="13" max="13" width="10.5" style="293" customWidth="1"/>
    <col min="14" max="22" width="8.875" style="293"/>
    <col min="23" max="23" width="13.875" style="293" customWidth="1"/>
    <col min="24" max="24" width="9" style="293" customWidth="1"/>
    <col min="25" max="25" width="1.75" style="293" customWidth="1"/>
    <col min="26" max="28" width="0" style="293" hidden="1" customWidth="1"/>
    <col min="29" max="264" width="8.875" style="293"/>
    <col min="265" max="265" width="13.875" style="293" customWidth="1"/>
    <col min="266" max="266" width="8.875" style="293"/>
    <col min="267" max="267" width="9.625" style="293" customWidth="1"/>
    <col min="268" max="268" width="10.5" style="293" customWidth="1"/>
    <col min="269" max="277" width="8.875" style="293"/>
    <col min="278" max="278" width="13.875" style="293" customWidth="1"/>
    <col min="279" max="279" width="9" style="293" customWidth="1"/>
    <col min="280" max="280" width="1.75" style="293" customWidth="1"/>
    <col min="281" max="520" width="8.875" style="293"/>
    <col min="521" max="521" width="13.875" style="293" customWidth="1"/>
    <col min="522" max="522" width="8.875" style="293"/>
    <col min="523" max="523" width="9.625" style="293" customWidth="1"/>
    <col min="524" max="524" width="10.5" style="293" customWidth="1"/>
    <col min="525" max="533" width="8.875" style="293"/>
    <col min="534" max="534" width="13.875" style="293" customWidth="1"/>
    <col min="535" max="535" width="9" style="293" customWidth="1"/>
    <col min="536" max="536" width="1.75" style="293" customWidth="1"/>
    <col min="537" max="776" width="8.875" style="293"/>
    <col min="777" max="777" width="13.875" style="293" customWidth="1"/>
    <col min="778" max="778" width="8.875" style="293"/>
    <col min="779" max="779" width="9.625" style="293" customWidth="1"/>
    <col min="780" max="780" width="10.5" style="293" customWidth="1"/>
    <col min="781" max="789" width="8.875" style="293"/>
    <col min="790" max="790" width="13.875" style="293" customWidth="1"/>
    <col min="791" max="791" width="9" style="293" customWidth="1"/>
    <col min="792" max="792" width="1.75" style="293" customWidth="1"/>
    <col min="793" max="1032" width="8.875" style="293"/>
    <col min="1033" max="1033" width="13.875" style="293" customWidth="1"/>
    <col min="1034" max="1034" width="8.875" style="293"/>
    <col min="1035" max="1035" width="9.625" style="293" customWidth="1"/>
    <col min="1036" max="1036" width="10.5" style="293" customWidth="1"/>
    <col min="1037" max="1045" width="8.875" style="293"/>
    <col min="1046" max="1046" width="13.875" style="293" customWidth="1"/>
    <col min="1047" max="1047" width="9" style="293" customWidth="1"/>
    <col min="1048" max="1048" width="1.75" style="293" customWidth="1"/>
    <col min="1049" max="1288" width="8.875" style="293"/>
    <col min="1289" max="1289" width="13.875" style="293" customWidth="1"/>
    <col min="1290" max="1290" width="8.875" style="293"/>
    <col min="1291" max="1291" width="9.625" style="293" customWidth="1"/>
    <col min="1292" max="1292" width="10.5" style="293" customWidth="1"/>
    <col min="1293" max="1301" width="8.875" style="293"/>
    <col min="1302" max="1302" width="13.875" style="293" customWidth="1"/>
    <col min="1303" max="1303" width="9" style="293" customWidth="1"/>
    <col min="1304" max="1304" width="1.75" style="293" customWidth="1"/>
    <col min="1305" max="1544" width="8.875" style="293"/>
    <col min="1545" max="1545" width="13.875" style="293" customWidth="1"/>
    <col min="1546" max="1546" width="8.875" style="293"/>
    <col min="1547" max="1547" width="9.625" style="293" customWidth="1"/>
    <col min="1548" max="1548" width="10.5" style="293" customWidth="1"/>
    <col min="1549" max="1557" width="8.875" style="293"/>
    <col min="1558" max="1558" width="13.875" style="293" customWidth="1"/>
    <col min="1559" max="1559" width="9" style="293" customWidth="1"/>
    <col min="1560" max="1560" width="1.75" style="293" customWidth="1"/>
    <col min="1561" max="1800" width="8.875" style="293"/>
    <col min="1801" max="1801" width="13.875" style="293" customWidth="1"/>
    <col min="1802" max="1802" width="8.875" style="293"/>
    <col min="1803" max="1803" width="9.625" style="293" customWidth="1"/>
    <col min="1804" max="1804" width="10.5" style="293" customWidth="1"/>
    <col min="1805" max="1813" width="8.875" style="293"/>
    <col min="1814" max="1814" width="13.875" style="293" customWidth="1"/>
    <col min="1815" max="1815" width="9" style="293" customWidth="1"/>
    <col min="1816" max="1816" width="1.75" style="293" customWidth="1"/>
    <col min="1817" max="2056" width="8.875" style="293"/>
    <col min="2057" max="2057" width="13.875" style="293" customWidth="1"/>
    <col min="2058" max="2058" width="8.875" style="293"/>
    <col min="2059" max="2059" width="9.625" style="293" customWidth="1"/>
    <col min="2060" max="2060" width="10.5" style="293" customWidth="1"/>
    <col min="2061" max="2069" width="8.875" style="293"/>
    <col min="2070" max="2070" width="13.875" style="293" customWidth="1"/>
    <col min="2071" max="2071" width="9" style="293" customWidth="1"/>
    <col min="2072" max="2072" width="1.75" style="293" customWidth="1"/>
    <col min="2073" max="2312" width="8.875" style="293"/>
    <col min="2313" max="2313" width="13.875" style="293" customWidth="1"/>
    <col min="2314" max="2314" width="8.875" style="293"/>
    <col min="2315" max="2315" width="9.625" style="293" customWidth="1"/>
    <col min="2316" max="2316" width="10.5" style="293" customWidth="1"/>
    <col min="2317" max="2325" width="8.875" style="293"/>
    <col min="2326" max="2326" width="13.875" style="293" customWidth="1"/>
    <col min="2327" max="2327" width="9" style="293" customWidth="1"/>
    <col min="2328" max="2328" width="1.75" style="293" customWidth="1"/>
    <col min="2329" max="2568" width="8.875" style="293"/>
    <col min="2569" max="2569" width="13.875" style="293" customWidth="1"/>
    <col min="2570" max="2570" width="8.875" style="293"/>
    <col min="2571" max="2571" width="9.625" style="293" customWidth="1"/>
    <col min="2572" max="2572" width="10.5" style="293" customWidth="1"/>
    <col min="2573" max="2581" width="8.875" style="293"/>
    <col min="2582" max="2582" width="13.875" style="293" customWidth="1"/>
    <col min="2583" max="2583" width="9" style="293" customWidth="1"/>
    <col min="2584" max="2584" width="1.75" style="293" customWidth="1"/>
    <col min="2585" max="2824" width="8.875" style="293"/>
    <col min="2825" max="2825" width="13.875" style="293" customWidth="1"/>
    <col min="2826" max="2826" width="8.875" style="293"/>
    <col min="2827" max="2827" width="9.625" style="293" customWidth="1"/>
    <col min="2828" max="2828" width="10.5" style="293" customWidth="1"/>
    <col min="2829" max="2837" width="8.875" style="293"/>
    <col min="2838" max="2838" width="13.875" style="293" customWidth="1"/>
    <col min="2839" max="2839" width="9" style="293" customWidth="1"/>
    <col min="2840" max="2840" width="1.75" style="293" customWidth="1"/>
    <col min="2841" max="3080" width="8.875" style="293"/>
    <col min="3081" max="3081" width="13.875" style="293" customWidth="1"/>
    <col min="3082" max="3082" width="8.875" style="293"/>
    <col min="3083" max="3083" width="9.625" style="293" customWidth="1"/>
    <col min="3084" max="3084" width="10.5" style="293" customWidth="1"/>
    <col min="3085" max="3093" width="8.875" style="293"/>
    <col min="3094" max="3094" width="13.875" style="293" customWidth="1"/>
    <col min="3095" max="3095" width="9" style="293" customWidth="1"/>
    <col min="3096" max="3096" width="1.75" style="293" customWidth="1"/>
    <col min="3097" max="3336" width="8.875" style="293"/>
    <col min="3337" max="3337" width="13.875" style="293" customWidth="1"/>
    <col min="3338" max="3338" width="8.875" style="293"/>
    <col min="3339" max="3339" width="9.625" style="293" customWidth="1"/>
    <col min="3340" max="3340" width="10.5" style="293" customWidth="1"/>
    <col min="3341" max="3349" width="8.875" style="293"/>
    <col min="3350" max="3350" width="13.875" style="293" customWidth="1"/>
    <col min="3351" max="3351" width="9" style="293" customWidth="1"/>
    <col min="3352" max="3352" width="1.75" style="293" customWidth="1"/>
    <col min="3353" max="3592" width="8.875" style="293"/>
    <col min="3593" max="3593" width="13.875" style="293" customWidth="1"/>
    <col min="3594" max="3594" width="8.875" style="293"/>
    <col min="3595" max="3595" width="9.625" style="293" customWidth="1"/>
    <col min="3596" max="3596" width="10.5" style="293" customWidth="1"/>
    <col min="3597" max="3605" width="8.875" style="293"/>
    <col min="3606" max="3606" width="13.875" style="293" customWidth="1"/>
    <col min="3607" max="3607" width="9" style="293" customWidth="1"/>
    <col min="3608" max="3608" width="1.75" style="293" customWidth="1"/>
    <col min="3609" max="3848" width="8.875" style="293"/>
    <col min="3849" max="3849" width="13.875" style="293" customWidth="1"/>
    <col min="3850" max="3850" width="8.875" style="293"/>
    <col min="3851" max="3851" width="9.625" style="293" customWidth="1"/>
    <col min="3852" max="3852" width="10.5" style="293" customWidth="1"/>
    <col min="3853" max="3861" width="8.875" style="293"/>
    <col min="3862" max="3862" width="13.875" style="293" customWidth="1"/>
    <col min="3863" max="3863" width="9" style="293" customWidth="1"/>
    <col min="3864" max="3864" width="1.75" style="293" customWidth="1"/>
    <col min="3865" max="4104" width="8.875" style="293"/>
    <col min="4105" max="4105" width="13.875" style="293" customWidth="1"/>
    <col min="4106" max="4106" width="8.875" style="293"/>
    <col min="4107" max="4107" width="9.625" style="293" customWidth="1"/>
    <col min="4108" max="4108" width="10.5" style="293" customWidth="1"/>
    <col min="4109" max="4117" width="8.875" style="293"/>
    <col min="4118" max="4118" width="13.875" style="293" customWidth="1"/>
    <col min="4119" max="4119" width="9" style="293" customWidth="1"/>
    <col min="4120" max="4120" width="1.75" style="293" customWidth="1"/>
    <col min="4121" max="4360" width="8.875" style="293"/>
    <col min="4361" max="4361" width="13.875" style="293" customWidth="1"/>
    <col min="4362" max="4362" width="8.875" style="293"/>
    <col min="4363" max="4363" width="9.625" style="293" customWidth="1"/>
    <col min="4364" max="4364" width="10.5" style="293" customWidth="1"/>
    <col min="4365" max="4373" width="8.875" style="293"/>
    <col min="4374" max="4374" width="13.875" style="293" customWidth="1"/>
    <col min="4375" max="4375" width="9" style="293" customWidth="1"/>
    <col min="4376" max="4376" width="1.75" style="293" customWidth="1"/>
    <col min="4377" max="4616" width="8.875" style="293"/>
    <col min="4617" max="4617" width="13.875" style="293" customWidth="1"/>
    <col min="4618" max="4618" width="8.875" style="293"/>
    <col min="4619" max="4619" width="9.625" style="293" customWidth="1"/>
    <col min="4620" max="4620" width="10.5" style="293" customWidth="1"/>
    <col min="4621" max="4629" width="8.875" style="293"/>
    <col min="4630" max="4630" width="13.875" style="293" customWidth="1"/>
    <col min="4631" max="4631" width="9" style="293" customWidth="1"/>
    <col min="4632" max="4632" width="1.75" style="293" customWidth="1"/>
    <col min="4633" max="4872" width="8.875" style="293"/>
    <col min="4873" max="4873" width="13.875" style="293" customWidth="1"/>
    <col min="4874" max="4874" width="8.875" style="293"/>
    <col min="4875" max="4875" width="9.625" style="293" customWidth="1"/>
    <col min="4876" max="4876" width="10.5" style="293" customWidth="1"/>
    <col min="4877" max="4885" width="8.875" style="293"/>
    <col min="4886" max="4886" width="13.875" style="293" customWidth="1"/>
    <col min="4887" max="4887" width="9" style="293" customWidth="1"/>
    <col min="4888" max="4888" width="1.75" style="293" customWidth="1"/>
    <col min="4889" max="5128" width="8.875" style="293"/>
    <col min="5129" max="5129" width="13.875" style="293" customWidth="1"/>
    <col min="5130" max="5130" width="8.875" style="293"/>
    <col min="5131" max="5131" width="9.625" style="293" customWidth="1"/>
    <col min="5132" max="5132" width="10.5" style="293" customWidth="1"/>
    <col min="5133" max="5141" width="8.875" style="293"/>
    <col min="5142" max="5142" width="13.875" style="293" customWidth="1"/>
    <col min="5143" max="5143" width="9" style="293" customWidth="1"/>
    <col min="5144" max="5144" width="1.75" style="293" customWidth="1"/>
    <col min="5145" max="5384" width="8.875" style="293"/>
    <col min="5385" max="5385" width="13.875" style="293" customWidth="1"/>
    <col min="5386" max="5386" width="8.875" style="293"/>
    <col min="5387" max="5387" width="9.625" style="293" customWidth="1"/>
    <col min="5388" max="5388" width="10.5" style="293" customWidth="1"/>
    <col min="5389" max="5397" width="8.875" style="293"/>
    <col min="5398" max="5398" width="13.875" style="293" customWidth="1"/>
    <col min="5399" max="5399" width="9" style="293" customWidth="1"/>
    <col min="5400" max="5400" width="1.75" style="293" customWidth="1"/>
    <col min="5401" max="5640" width="8.875" style="293"/>
    <col min="5641" max="5641" width="13.875" style="293" customWidth="1"/>
    <col min="5642" max="5642" width="8.875" style="293"/>
    <col min="5643" max="5643" width="9.625" style="293" customWidth="1"/>
    <col min="5644" max="5644" width="10.5" style="293" customWidth="1"/>
    <col min="5645" max="5653" width="8.875" style="293"/>
    <col min="5654" max="5654" width="13.875" style="293" customWidth="1"/>
    <col min="5655" max="5655" width="9" style="293" customWidth="1"/>
    <col min="5656" max="5656" width="1.75" style="293" customWidth="1"/>
    <col min="5657" max="5896" width="8.875" style="293"/>
    <col min="5897" max="5897" width="13.875" style="293" customWidth="1"/>
    <col min="5898" max="5898" width="8.875" style="293"/>
    <col min="5899" max="5899" width="9.625" style="293" customWidth="1"/>
    <col min="5900" max="5900" width="10.5" style="293" customWidth="1"/>
    <col min="5901" max="5909" width="8.875" style="293"/>
    <col min="5910" max="5910" width="13.875" style="293" customWidth="1"/>
    <col min="5911" max="5911" width="9" style="293" customWidth="1"/>
    <col min="5912" max="5912" width="1.75" style="293" customWidth="1"/>
    <col min="5913" max="6152" width="8.875" style="293"/>
    <col min="6153" max="6153" width="13.875" style="293" customWidth="1"/>
    <col min="6154" max="6154" width="8.875" style="293"/>
    <col min="6155" max="6155" width="9.625" style="293" customWidth="1"/>
    <col min="6156" max="6156" width="10.5" style="293" customWidth="1"/>
    <col min="6157" max="6165" width="8.875" style="293"/>
    <col min="6166" max="6166" width="13.875" style="293" customWidth="1"/>
    <col min="6167" max="6167" width="9" style="293" customWidth="1"/>
    <col min="6168" max="6168" width="1.75" style="293" customWidth="1"/>
    <col min="6169" max="6408" width="8.875" style="293"/>
    <col min="6409" max="6409" width="13.875" style="293" customWidth="1"/>
    <col min="6410" max="6410" width="8.875" style="293"/>
    <col min="6411" max="6411" width="9.625" style="293" customWidth="1"/>
    <col min="6412" max="6412" width="10.5" style="293" customWidth="1"/>
    <col min="6413" max="6421" width="8.875" style="293"/>
    <col min="6422" max="6422" width="13.875" style="293" customWidth="1"/>
    <col min="6423" max="6423" width="9" style="293" customWidth="1"/>
    <col min="6424" max="6424" width="1.75" style="293" customWidth="1"/>
    <col min="6425" max="6664" width="8.875" style="293"/>
    <col min="6665" max="6665" width="13.875" style="293" customWidth="1"/>
    <col min="6666" max="6666" width="8.875" style="293"/>
    <col min="6667" max="6667" width="9.625" style="293" customWidth="1"/>
    <col min="6668" max="6668" width="10.5" style="293" customWidth="1"/>
    <col min="6669" max="6677" width="8.875" style="293"/>
    <col min="6678" max="6678" width="13.875" style="293" customWidth="1"/>
    <col min="6679" max="6679" width="9" style="293" customWidth="1"/>
    <col min="6680" max="6680" width="1.75" style="293" customWidth="1"/>
    <col min="6681" max="6920" width="8.875" style="293"/>
    <col min="6921" max="6921" width="13.875" style="293" customWidth="1"/>
    <col min="6922" max="6922" width="8.875" style="293"/>
    <col min="6923" max="6923" width="9.625" style="293" customWidth="1"/>
    <col min="6924" max="6924" width="10.5" style="293" customWidth="1"/>
    <col min="6925" max="6933" width="8.875" style="293"/>
    <col min="6934" max="6934" width="13.875" style="293" customWidth="1"/>
    <col min="6935" max="6935" width="9" style="293" customWidth="1"/>
    <col min="6936" max="6936" width="1.75" style="293" customWidth="1"/>
    <col min="6937" max="7176" width="8.875" style="293"/>
    <col min="7177" max="7177" width="13.875" style="293" customWidth="1"/>
    <col min="7178" max="7178" width="8.875" style="293"/>
    <col min="7179" max="7179" width="9.625" style="293" customWidth="1"/>
    <col min="7180" max="7180" width="10.5" style="293" customWidth="1"/>
    <col min="7181" max="7189" width="8.875" style="293"/>
    <col min="7190" max="7190" width="13.875" style="293" customWidth="1"/>
    <col min="7191" max="7191" width="9" style="293" customWidth="1"/>
    <col min="7192" max="7192" width="1.75" style="293" customWidth="1"/>
    <col min="7193" max="7432" width="8.875" style="293"/>
    <col min="7433" max="7433" width="13.875" style="293" customWidth="1"/>
    <col min="7434" max="7434" width="8.875" style="293"/>
    <col min="7435" max="7435" width="9.625" style="293" customWidth="1"/>
    <col min="7436" max="7436" width="10.5" style="293" customWidth="1"/>
    <col min="7437" max="7445" width="8.875" style="293"/>
    <col min="7446" max="7446" width="13.875" style="293" customWidth="1"/>
    <col min="7447" max="7447" width="9" style="293" customWidth="1"/>
    <col min="7448" max="7448" width="1.75" style="293" customWidth="1"/>
    <col min="7449" max="7688" width="8.875" style="293"/>
    <col min="7689" max="7689" width="13.875" style="293" customWidth="1"/>
    <col min="7690" max="7690" width="8.875" style="293"/>
    <col min="7691" max="7691" width="9.625" style="293" customWidth="1"/>
    <col min="7692" max="7692" width="10.5" style="293" customWidth="1"/>
    <col min="7693" max="7701" width="8.875" style="293"/>
    <col min="7702" max="7702" width="13.875" style="293" customWidth="1"/>
    <col min="7703" max="7703" width="9" style="293" customWidth="1"/>
    <col min="7704" max="7704" width="1.75" style="293" customWidth="1"/>
    <col min="7705" max="7944" width="8.875" style="293"/>
    <col min="7945" max="7945" width="13.875" style="293" customWidth="1"/>
    <col min="7946" max="7946" width="8.875" style="293"/>
    <col min="7947" max="7947" width="9.625" style="293" customWidth="1"/>
    <col min="7948" max="7948" width="10.5" style="293" customWidth="1"/>
    <col min="7949" max="7957" width="8.875" style="293"/>
    <col min="7958" max="7958" width="13.875" style="293" customWidth="1"/>
    <col min="7959" max="7959" width="9" style="293" customWidth="1"/>
    <col min="7960" max="7960" width="1.75" style="293" customWidth="1"/>
    <col min="7961" max="8200" width="8.875" style="293"/>
    <col min="8201" max="8201" width="13.875" style="293" customWidth="1"/>
    <col min="8202" max="8202" width="8.875" style="293"/>
    <col min="8203" max="8203" width="9.625" style="293" customWidth="1"/>
    <col min="8204" max="8204" width="10.5" style="293" customWidth="1"/>
    <col min="8205" max="8213" width="8.875" style="293"/>
    <col min="8214" max="8214" width="13.875" style="293" customWidth="1"/>
    <col min="8215" max="8215" width="9" style="293" customWidth="1"/>
    <col min="8216" max="8216" width="1.75" style="293" customWidth="1"/>
    <col min="8217" max="8456" width="8.875" style="293"/>
    <col min="8457" max="8457" width="13.875" style="293" customWidth="1"/>
    <col min="8458" max="8458" width="8.875" style="293"/>
    <col min="8459" max="8459" width="9.625" style="293" customWidth="1"/>
    <col min="8460" max="8460" width="10.5" style="293" customWidth="1"/>
    <col min="8461" max="8469" width="8.875" style="293"/>
    <col min="8470" max="8470" width="13.875" style="293" customWidth="1"/>
    <col min="8471" max="8471" width="9" style="293" customWidth="1"/>
    <col min="8472" max="8472" width="1.75" style="293" customWidth="1"/>
    <col min="8473" max="8712" width="8.875" style="293"/>
    <col min="8713" max="8713" width="13.875" style="293" customWidth="1"/>
    <col min="8714" max="8714" width="8.875" style="293"/>
    <col min="8715" max="8715" width="9.625" style="293" customWidth="1"/>
    <col min="8716" max="8716" width="10.5" style="293" customWidth="1"/>
    <col min="8717" max="8725" width="8.875" style="293"/>
    <col min="8726" max="8726" width="13.875" style="293" customWidth="1"/>
    <col min="8727" max="8727" width="9" style="293" customWidth="1"/>
    <col min="8728" max="8728" width="1.75" style="293" customWidth="1"/>
    <col min="8729" max="8968" width="8.875" style="293"/>
    <col min="8969" max="8969" width="13.875" style="293" customWidth="1"/>
    <col min="8970" max="8970" width="8.875" style="293"/>
    <col min="8971" max="8971" width="9.625" style="293" customWidth="1"/>
    <col min="8972" max="8972" width="10.5" style="293" customWidth="1"/>
    <col min="8973" max="8981" width="8.875" style="293"/>
    <col min="8982" max="8982" width="13.875" style="293" customWidth="1"/>
    <col min="8983" max="8983" width="9" style="293" customWidth="1"/>
    <col min="8984" max="8984" width="1.75" style="293" customWidth="1"/>
    <col min="8985" max="9224" width="8.875" style="293"/>
    <col min="9225" max="9225" width="13.875" style="293" customWidth="1"/>
    <col min="9226" max="9226" width="8.875" style="293"/>
    <col min="9227" max="9227" width="9.625" style="293" customWidth="1"/>
    <col min="9228" max="9228" width="10.5" style="293" customWidth="1"/>
    <col min="9229" max="9237" width="8.875" style="293"/>
    <col min="9238" max="9238" width="13.875" style="293" customWidth="1"/>
    <col min="9239" max="9239" width="9" style="293" customWidth="1"/>
    <col min="9240" max="9240" width="1.75" style="293" customWidth="1"/>
    <col min="9241" max="9480" width="8.875" style="293"/>
    <col min="9481" max="9481" width="13.875" style="293" customWidth="1"/>
    <col min="9482" max="9482" width="8.875" style="293"/>
    <col min="9483" max="9483" width="9.625" style="293" customWidth="1"/>
    <col min="9484" max="9484" width="10.5" style="293" customWidth="1"/>
    <col min="9485" max="9493" width="8.875" style="293"/>
    <col min="9494" max="9494" width="13.875" style="293" customWidth="1"/>
    <col min="9495" max="9495" width="9" style="293" customWidth="1"/>
    <col min="9496" max="9496" width="1.75" style="293" customWidth="1"/>
    <col min="9497" max="9736" width="8.875" style="293"/>
    <col min="9737" max="9737" width="13.875" style="293" customWidth="1"/>
    <col min="9738" max="9738" width="8.875" style="293"/>
    <col min="9739" max="9739" width="9.625" style="293" customWidth="1"/>
    <col min="9740" max="9740" width="10.5" style="293" customWidth="1"/>
    <col min="9741" max="9749" width="8.875" style="293"/>
    <col min="9750" max="9750" width="13.875" style="293" customWidth="1"/>
    <col min="9751" max="9751" width="9" style="293" customWidth="1"/>
    <col min="9752" max="9752" width="1.75" style="293" customWidth="1"/>
    <col min="9753" max="9992" width="8.875" style="293"/>
    <col min="9993" max="9993" width="13.875" style="293" customWidth="1"/>
    <col min="9994" max="9994" width="8.875" style="293"/>
    <col min="9995" max="9995" width="9.625" style="293" customWidth="1"/>
    <col min="9996" max="9996" width="10.5" style="293" customWidth="1"/>
    <col min="9997" max="10005" width="8.875" style="293"/>
    <col min="10006" max="10006" width="13.875" style="293" customWidth="1"/>
    <col min="10007" max="10007" width="9" style="293" customWidth="1"/>
    <col min="10008" max="10008" width="1.75" style="293" customWidth="1"/>
    <col min="10009" max="10248" width="8.875" style="293"/>
    <col min="10249" max="10249" width="13.875" style="293" customWidth="1"/>
    <col min="10250" max="10250" width="8.875" style="293"/>
    <col min="10251" max="10251" width="9.625" style="293" customWidth="1"/>
    <col min="10252" max="10252" width="10.5" style="293" customWidth="1"/>
    <col min="10253" max="10261" width="8.875" style="293"/>
    <col min="10262" max="10262" width="13.875" style="293" customWidth="1"/>
    <col min="10263" max="10263" width="9" style="293" customWidth="1"/>
    <col min="10264" max="10264" width="1.75" style="293" customWidth="1"/>
    <col min="10265" max="10504" width="8.875" style="293"/>
    <col min="10505" max="10505" width="13.875" style="293" customWidth="1"/>
    <col min="10506" max="10506" width="8.875" style="293"/>
    <col min="10507" max="10507" width="9.625" style="293" customWidth="1"/>
    <col min="10508" max="10508" width="10.5" style="293" customWidth="1"/>
    <col min="10509" max="10517" width="8.875" style="293"/>
    <col min="10518" max="10518" width="13.875" style="293" customWidth="1"/>
    <col min="10519" max="10519" width="9" style="293" customWidth="1"/>
    <col min="10520" max="10520" width="1.75" style="293" customWidth="1"/>
    <col min="10521" max="10760" width="8.875" style="293"/>
    <col min="10761" max="10761" width="13.875" style="293" customWidth="1"/>
    <col min="10762" max="10762" width="8.875" style="293"/>
    <col min="10763" max="10763" width="9.625" style="293" customWidth="1"/>
    <col min="10764" max="10764" width="10.5" style="293" customWidth="1"/>
    <col min="10765" max="10773" width="8.875" style="293"/>
    <col min="10774" max="10774" width="13.875" style="293" customWidth="1"/>
    <col min="10775" max="10775" width="9" style="293" customWidth="1"/>
    <col min="10776" max="10776" width="1.75" style="293" customWidth="1"/>
    <col min="10777" max="11016" width="8.875" style="293"/>
    <col min="11017" max="11017" width="13.875" style="293" customWidth="1"/>
    <col min="11018" max="11018" width="8.875" style="293"/>
    <col min="11019" max="11019" width="9.625" style="293" customWidth="1"/>
    <col min="11020" max="11020" width="10.5" style="293" customWidth="1"/>
    <col min="11021" max="11029" width="8.875" style="293"/>
    <col min="11030" max="11030" width="13.875" style="293" customWidth="1"/>
    <col min="11031" max="11031" width="9" style="293" customWidth="1"/>
    <col min="11032" max="11032" width="1.75" style="293" customWidth="1"/>
    <col min="11033" max="11272" width="8.875" style="293"/>
    <col min="11273" max="11273" width="13.875" style="293" customWidth="1"/>
    <col min="11274" max="11274" width="8.875" style="293"/>
    <col min="11275" max="11275" width="9.625" style="293" customWidth="1"/>
    <col min="11276" max="11276" width="10.5" style="293" customWidth="1"/>
    <col min="11277" max="11285" width="8.875" style="293"/>
    <col min="11286" max="11286" width="13.875" style="293" customWidth="1"/>
    <col min="11287" max="11287" width="9" style="293" customWidth="1"/>
    <col min="11288" max="11288" width="1.75" style="293" customWidth="1"/>
    <col min="11289" max="11528" width="8.875" style="293"/>
    <col min="11529" max="11529" width="13.875" style="293" customWidth="1"/>
    <col min="11530" max="11530" width="8.875" style="293"/>
    <col min="11531" max="11531" width="9.625" style="293" customWidth="1"/>
    <col min="11532" max="11532" width="10.5" style="293" customWidth="1"/>
    <col min="11533" max="11541" width="8.875" style="293"/>
    <col min="11542" max="11542" width="13.875" style="293" customWidth="1"/>
    <col min="11543" max="11543" width="9" style="293" customWidth="1"/>
    <col min="11544" max="11544" width="1.75" style="293" customWidth="1"/>
    <col min="11545" max="11784" width="8.875" style="293"/>
    <col min="11785" max="11785" width="13.875" style="293" customWidth="1"/>
    <col min="11786" max="11786" width="8.875" style="293"/>
    <col min="11787" max="11787" width="9.625" style="293" customWidth="1"/>
    <col min="11788" max="11788" width="10.5" style="293" customWidth="1"/>
    <col min="11789" max="11797" width="8.875" style="293"/>
    <col min="11798" max="11798" width="13.875" style="293" customWidth="1"/>
    <col min="11799" max="11799" width="9" style="293" customWidth="1"/>
    <col min="11800" max="11800" width="1.75" style="293" customWidth="1"/>
    <col min="11801" max="12040" width="8.875" style="293"/>
    <col min="12041" max="12041" width="13.875" style="293" customWidth="1"/>
    <col min="12042" max="12042" width="8.875" style="293"/>
    <col min="12043" max="12043" width="9.625" style="293" customWidth="1"/>
    <col min="12044" max="12044" width="10.5" style="293" customWidth="1"/>
    <col min="12045" max="12053" width="8.875" style="293"/>
    <col min="12054" max="12054" width="13.875" style="293" customWidth="1"/>
    <col min="12055" max="12055" width="9" style="293" customWidth="1"/>
    <col min="12056" max="12056" width="1.75" style="293" customWidth="1"/>
    <col min="12057" max="12296" width="8.875" style="293"/>
    <col min="12297" max="12297" width="13.875" style="293" customWidth="1"/>
    <col min="12298" max="12298" width="8.875" style="293"/>
    <col min="12299" max="12299" width="9.625" style="293" customWidth="1"/>
    <col min="12300" max="12300" width="10.5" style="293" customWidth="1"/>
    <col min="12301" max="12309" width="8.875" style="293"/>
    <col min="12310" max="12310" width="13.875" style="293" customWidth="1"/>
    <col min="12311" max="12311" width="9" style="293" customWidth="1"/>
    <col min="12312" max="12312" width="1.75" style="293" customWidth="1"/>
    <col min="12313" max="12552" width="8.875" style="293"/>
    <col min="12553" max="12553" width="13.875" style="293" customWidth="1"/>
    <col min="12554" max="12554" width="8.875" style="293"/>
    <col min="12555" max="12555" width="9.625" style="293" customWidth="1"/>
    <col min="12556" max="12556" width="10.5" style="293" customWidth="1"/>
    <col min="12557" max="12565" width="8.875" style="293"/>
    <col min="12566" max="12566" width="13.875" style="293" customWidth="1"/>
    <col min="12567" max="12567" width="9" style="293" customWidth="1"/>
    <col min="12568" max="12568" width="1.75" style="293" customWidth="1"/>
    <col min="12569" max="12808" width="8.875" style="293"/>
    <col min="12809" max="12809" width="13.875" style="293" customWidth="1"/>
    <col min="12810" max="12810" width="8.875" style="293"/>
    <col min="12811" max="12811" width="9.625" style="293" customWidth="1"/>
    <col min="12812" max="12812" width="10.5" style="293" customWidth="1"/>
    <col min="12813" max="12821" width="8.875" style="293"/>
    <col min="12822" max="12822" width="13.875" style="293" customWidth="1"/>
    <col min="12823" max="12823" width="9" style="293" customWidth="1"/>
    <col min="12824" max="12824" width="1.75" style="293" customWidth="1"/>
    <col min="12825" max="13064" width="8.875" style="293"/>
    <col min="13065" max="13065" width="13.875" style="293" customWidth="1"/>
    <col min="13066" max="13066" width="8.875" style="293"/>
    <col min="13067" max="13067" width="9.625" style="293" customWidth="1"/>
    <col min="13068" max="13068" width="10.5" style="293" customWidth="1"/>
    <col min="13069" max="13077" width="8.875" style="293"/>
    <col min="13078" max="13078" width="13.875" style="293" customWidth="1"/>
    <col min="13079" max="13079" width="9" style="293" customWidth="1"/>
    <col min="13080" max="13080" width="1.75" style="293" customWidth="1"/>
    <col min="13081" max="13320" width="8.875" style="293"/>
    <col min="13321" max="13321" width="13.875" style="293" customWidth="1"/>
    <col min="13322" max="13322" width="8.875" style="293"/>
    <col min="13323" max="13323" width="9.625" style="293" customWidth="1"/>
    <col min="13324" max="13324" width="10.5" style="293" customWidth="1"/>
    <col min="13325" max="13333" width="8.875" style="293"/>
    <col min="13334" max="13334" width="13.875" style="293" customWidth="1"/>
    <col min="13335" max="13335" width="9" style="293" customWidth="1"/>
    <col min="13336" max="13336" width="1.75" style="293" customWidth="1"/>
    <col min="13337" max="13576" width="8.875" style="293"/>
    <col min="13577" max="13577" width="13.875" style="293" customWidth="1"/>
    <col min="13578" max="13578" width="8.875" style="293"/>
    <col min="13579" max="13579" width="9.625" style="293" customWidth="1"/>
    <col min="13580" max="13580" width="10.5" style="293" customWidth="1"/>
    <col min="13581" max="13589" width="8.875" style="293"/>
    <col min="13590" max="13590" width="13.875" style="293" customWidth="1"/>
    <col min="13591" max="13591" width="9" style="293" customWidth="1"/>
    <col min="13592" max="13592" width="1.75" style="293" customWidth="1"/>
    <col min="13593" max="13832" width="8.875" style="293"/>
    <col min="13833" max="13833" width="13.875" style="293" customWidth="1"/>
    <col min="13834" max="13834" width="8.875" style="293"/>
    <col min="13835" max="13835" width="9.625" style="293" customWidth="1"/>
    <col min="13836" max="13836" width="10.5" style="293" customWidth="1"/>
    <col min="13837" max="13845" width="8.875" style="293"/>
    <col min="13846" max="13846" width="13.875" style="293" customWidth="1"/>
    <col min="13847" max="13847" width="9" style="293" customWidth="1"/>
    <col min="13848" max="13848" width="1.75" style="293" customWidth="1"/>
    <col min="13849" max="14088" width="8.875" style="293"/>
    <col min="14089" max="14089" width="13.875" style="293" customWidth="1"/>
    <col min="14090" max="14090" width="8.875" style="293"/>
    <col min="14091" max="14091" width="9.625" style="293" customWidth="1"/>
    <col min="14092" max="14092" width="10.5" style="293" customWidth="1"/>
    <col min="14093" max="14101" width="8.875" style="293"/>
    <col min="14102" max="14102" width="13.875" style="293" customWidth="1"/>
    <col min="14103" max="14103" width="9" style="293" customWidth="1"/>
    <col min="14104" max="14104" width="1.75" style="293" customWidth="1"/>
    <col min="14105" max="14344" width="8.875" style="293"/>
    <col min="14345" max="14345" width="13.875" style="293" customWidth="1"/>
    <col min="14346" max="14346" width="8.875" style="293"/>
    <col min="14347" max="14347" width="9.625" style="293" customWidth="1"/>
    <col min="14348" max="14348" width="10.5" style="293" customWidth="1"/>
    <col min="14349" max="14357" width="8.875" style="293"/>
    <col min="14358" max="14358" width="13.875" style="293" customWidth="1"/>
    <col min="14359" max="14359" width="9" style="293" customWidth="1"/>
    <col min="14360" max="14360" width="1.75" style="293" customWidth="1"/>
    <col min="14361" max="14600" width="8.875" style="293"/>
    <col min="14601" max="14601" width="13.875" style="293" customWidth="1"/>
    <col min="14602" max="14602" width="8.875" style="293"/>
    <col min="14603" max="14603" width="9.625" style="293" customWidth="1"/>
    <col min="14604" max="14604" width="10.5" style="293" customWidth="1"/>
    <col min="14605" max="14613" width="8.875" style="293"/>
    <col min="14614" max="14614" width="13.875" style="293" customWidth="1"/>
    <col min="14615" max="14615" width="9" style="293" customWidth="1"/>
    <col min="14616" max="14616" width="1.75" style="293" customWidth="1"/>
    <col min="14617" max="14856" width="8.875" style="293"/>
    <col min="14857" max="14857" width="13.875" style="293" customWidth="1"/>
    <col min="14858" max="14858" width="8.875" style="293"/>
    <col min="14859" max="14859" width="9.625" style="293" customWidth="1"/>
    <col min="14860" max="14860" width="10.5" style="293" customWidth="1"/>
    <col min="14861" max="14869" width="8.875" style="293"/>
    <col min="14870" max="14870" width="13.875" style="293" customWidth="1"/>
    <col min="14871" max="14871" width="9" style="293" customWidth="1"/>
    <col min="14872" max="14872" width="1.75" style="293" customWidth="1"/>
    <col min="14873" max="15112" width="8.875" style="293"/>
    <col min="15113" max="15113" width="13.875" style="293" customWidth="1"/>
    <col min="15114" max="15114" width="8.875" style="293"/>
    <col min="15115" max="15115" width="9.625" style="293" customWidth="1"/>
    <col min="15116" max="15116" width="10.5" style="293" customWidth="1"/>
    <col min="15117" max="15125" width="8.875" style="293"/>
    <col min="15126" max="15126" width="13.875" style="293" customWidth="1"/>
    <col min="15127" max="15127" width="9" style="293" customWidth="1"/>
    <col min="15128" max="15128" width="1.75" style="293" customWidth="1"/>
    <col min="15129" max="15368" width="8.875" style="293"/>
    <col min="15369" max="15369" width="13.875" style="293" customWidth="1"/>
    <col min="15370" max="15370" width="8.875" style="293"/>
    <col min="15371" max="15371" width="9.625" style="293" customWidth="1"/>
    <col min="15372" max="15372" width="10.5" style="293" customWidth="1"/>
    <col min="15373" max="15381" width="8.875" style="293"/>
    <col min="15382" max="15382" width="13.875" style="293" customWidth="1"/>
    <col min="15383" max="15383" width="9" style="293" customWidth="1"/>
    <col min="15384" max="15384" width="1.75" style="293" customWidth="1"/>
    <col min="15385" max="15624" width="8.875" style="293"/>
    <col min="15625" max="15625" width="13.875" style="293" customWidth="1"/>
    <col min="15626" max="15626" width="8.875" style="293"/>
    <col min="15627" max="15627" width="9.625" style="293" customWidth="1"/>
    <col min="15628" max="15628" width="10.5" style="293" customWidth="1"/>
    <col min="15629" max="15637" width="8.875" style="293"/>
    <col min="15638" max="15638" width="13.875" style="293" customWidth="1"/>
    <col min="15639" max="15639" width="9" style="293" customWidth="1"/>
    <col min="15640" max="15640" width="1.75" style="293" customWidth="1"/>
    <col min="15641" max="15880" width="8.875" style="293"/>
    <col min="15881" max="15881" width="13.875" style="293" customWidth="1"/>
    <col min="15882" max="15882" width="8.875" style="293"/>
    <col min="15883" max="15883" width="9.625" style="293" customWidth="1"/>
    <col min="15884" max="15884" width="10.5" style="293" customWidth="1"/>
    <col min="15885" max="15893" width="8.875" style="293"/>
    <col min="15894" max="15894" width="13.875" style="293" customWidth="1"/>
    <col min="15895" max="15895" width="9" style="293" customWidth="1"/>
    <col min="15896" max="15896" width="1.75" style="293" customWidth="1"/>
    <col min="15897" max="16136" width="8.875" style="293"/>
    <col min="16137" max="16137" width="13.875" style="293" customWidth="1"/>
    <col min="16138" max="16138" width="8.875" style="293"/>
    <col min="16139" max="16139" width="9.625" style="293" customWidth="1"/>
    <col min="16140" max="16140" width="10.5" style="293" customWidth="1"/>
    <col min="16141" max="16149" width="8.875" style="293"/>
    <col min="16150" max="16150" width="13.875" style="293" customWidth="1"/>
    <col min="16151" max="16151" width="9" style="293" customWidth="1"/>
    <col min="16152" max="16152" width="1.75" style="293" customWidth="1"/>
    <col min="16153" max="16384" width="8.875" style="293"/>
  </cols>
  <sheetData>
    <row r="1" spans="1:27" ht="30" customHeight="1">
      <c r="A1" s="289" t="s">
        <v>271</v>
      </c>
      <c r="B1" s="290"/>
      <c r="C1" s="291"/>
      <c r="D1" s="291"/>
      <c r="E1" s="291"/>
      <c r="F1" s="291"/>
      <c r="G1" s="292"/>
      <c r="H1" s="292"/>
      <c r="I1" s="292"/>
      <c r="J1" s="292"/>
      <c r="K1" s="292"/>
      <c r="M1" s="294"/>
      <c r="N1" s="289" t="s">
        <v>271</v>
      </c>
      <c r="O1" s="290"/>
      <c r="P1" s="291"/>
      <c r="Q1" s="291"/>
      <c r="R1" s="291"/>
      <c r="S1" s="291"/>
      <c r="T1" s="292"/>
      <c r="U1" s="292"/>
      <c r="V1" s="292"/>
      <c r="W1" s="292"/>
      <c r="X1" s="292"/>
    </row>
    <row r="2" spans="1:27" ht="15" thickBot="1">
      <c r="A2" s="295"/>
      <c r="C2" s="296"/>
      <c r="D2" s="296" t="s">
        <v>272</v>
      </c>
      <c r="J2" s="297" t="s">
        <v>273</v>
      </c>
      <c r="M2" s="294"/>
      <c r="N2" s="295"/>
      <c r="P2" s="296"/>
      <c r="Q2" s="296" t="s">
        <v>272</v>
      </c>
      <c r="W2" s="297" t="s">
        <v>273</v>
      </c>
    </row>
    <row r="3" spans="1:27" ht="14.25" customHeight="1">
      <c r="A3" s="298"/>
      <c r="B3" s="712" t="s">
        <v>274</v>
      </c>
      <c r="C3" s="713"/>
      <c r="D3" s="714"/>
      <c r="E3" s="299"/>
      <c r="F3" s="299"/>
      <c r="G3" s="300"/>
      <c r="H3" s="301" t="s">
        <v>275</v>
      </c>
      <c r="I3" s="302"/>
      <c r="J3" s="721" t="s">
        <v>276</v>
      </c>
      <c r="K3" s="722"/>
      <c r="M3" s="294"/>
      <c r="N3" s="298"/>
      <c r="O3" s="712" t="s">
        <v>274</v>
      </c>
      <c r="P3" s="713"/>
      <c r="Q3" s="714"/>
      <c r="R3" s="299"/>
      <c r="S3" s="299"/>
      <c r="T3" s="300"/>
      <c r="U3" s="301" t="s">
        <v>275</v>
      </c>
      <c r="V3" s="302"/>
      <c r="W3" s="721" t="s">
        <v>276</v>
      </c>
      <c r="X3" s="722"/>
    </row>
    <row r="4" spans="1:27" ht="18.75" customHeight="1">
      <c r="A4" s="303" t="s">
        <v>277</v>
      </c>
      <c r="B4" s="715"/>
      <c r="C4" s="716"/>
      <c r="D4" s="717"/>
      <c r="E4" s="736" t="s">
        <v>278</v>
      </c>
      <c r="F4" s="736"/>
      <c r="G4" s="304" t="s">
        <v>279</v>
      </c>
      <c r="H4" s="737" t="str">
        <f>IF(②選手情報入力!O5="","",②選手情報入力!O5)</f>
        <v/>
      </c>
      <c r="I4" s="738"/>
      <c r="J4" s="692"/>
      <c r="K4" s="693"/>
      <c r="M4" s="294"/>
      <c r="N4" s="303" t="s">
        <v>281</v>
      </c>
      <c r="O4" s="715"/>
      <c r="P4" s="716"/>
      <c r="Q4" s="717"/>
      <c r="R4" s="736" t="s">
        <v>282</v>
      </c>
      <c r="S4" s="736"/>
      <c r="T4" s="304" t="s">
        <v>283</v>
      </c>
      <c r="U4" s="737" t="str">
        <f>IF(②選手情報入力!Q5="","",②選手情報入力!Q5)</f>
        <v/>
      </c>
      <c r="V4" s="738"/>
      <c r="W4" s="692"/>
      <c r="X4" s="693"/>
      <c r="AA4" s="305" t="s">
        <v>280</v>
      </c>
    </row>
    <row r="5" spans="1:27" ht="18.75" customHeight="1" thickBot="1">
      <c r="A5" s="306"/>
      <c r="B5" s="718"/>
      <c r="C5" s="719"/>
      <c r="D5" s="720"/>
      <c r="E5" s="307"/>
      <c r="F5" s="307"/>
      <c r="G5" s="308"/>
      <c r="H5" s="739"/>
      <c r="I5" s="740"/>
      <c r="J5" s="746"/>
      <c r="K5" s="747"/>
      <c r="M5" s="294"/>
      <c r="N5" s="306"/>
      <c r="O5" s="718"/>
      <c r="P5" s="719"/>
      <c r="Q5" s="720"/>
      <c r="R5" s="307"/>
      <c r="S5" s="307"/>
      <c r="T5" s="308"/>
      <c r="U5" s="739"/>
      <c r="V5" s="740"/>
      <c r="W5" s="694"/>
      <c r="X5" s="695"/>
      <c r="AA5" s="309" t="s">
        <v>284</v>
      </c>
    </row>
    <row r="6" spans="1:27" ht="18.75" customHeight="1" thickBot="1">
      <c r="A6" s="723" t="s">
        <v>285</v>
      </c>
      <c r="B6" s="724"/>
      <c r="C6" s="724"/>
      <c r="D6" s="724"/>
      <c r="E6" s="426" t="s">
        <v>341</v>
      </c>
      <c r="F6" s="428"/>
      <c r="G6" s="741" t="s">
        <v>337</v>
      </c>
      <c r="H6" s="741"/>
      <c r="I6" s="742" t="s">
        <v>286</v>
      </c>
      <c r="J6" s="741"/>
      <c r="K6" s="743"/>
      <c r="M6" s="294"/>
      <c r="N6" s="310" t="s">
        <v>285</v>
      </c>
      <c r="O6" s="311"/>
      <c r="P6" s="311"/>
      <c r="Q6" s="311"/>
      <c r="R6" s="426" t="s">
        <v>341</v>
      </c>
      <c r="S6" s="428"/>
      <c r="T6" s="741" t="s">
        <v>337</v>
      </c>
      <c r="U6" s="741"/>
      <c r="V6" s="742" t="s">
        <v>286</v>
      </c>
      <c r="W6" s="741"/>
      <c r="X6" s="743"/>
      <c r="AA6" s="309" t="s">
        <v>288</v>
      </c>
    </row>
    <row r="7" spans="1:27" ht="18.75" customHeight="1">
      <c r="A7" s="756" t="str">
        <f>IF(①団体情報入力!$D$5="","",①団体情報入力!$D$5)</f>
        <v/>
      </c>
      <c r="B7" s="757"/>
      <c r="C7" s="757"/>
      <c r="D7" s="758"/>
      <c r="E7" s="744"/>
      <c r="F7" s="685"/>
      <c r="G7" s="696" t="str">
        <f>IF(②選手情報入力!N5="","",②選手情報入力!N5)</f>
        <v/>
      </c>
      <c r="H7" s="759"/>
      <c r="I7" s="744"/>
      <c r="J7" s="685"/>
      <c r="K7" s="686"/>
      <c r="M7" s="294"/>
      <c r="N7" s="756" t="str">
        <f>IF(①団体情報入力!$D$5="","",①団体情報入力!$D$5)</f>
        <v/>
      </c>
      <c r="O7" s="757"/>
      <c r="P7" s="757"/>
      <c r="Q7" s="758"/>
      <c r="R7" s="727"/>
      <c r="S7" s="728"/>
      <c r="T7" s="750" t="str">
        <f>IF(②選手情報入力!P5="","",②選手情報入力!P5)</f>
        <v/>
      </c>
      <c r="U7" s="751"/>
      <c r="V7" s="748"/>
      <c r="W7" s="685"/>
      <c r="X7" s="686"/>
      <c r="AA7" s="309" t="s">
        <v>290</v>
      </c>
    </row>
    <row r="8" spans="1:27" ht="18.75" customHeight="1">
      <c r="A8" s="700"/>
      <c r="B8" s="701"/>
      <c r="C8" s="701"/>
      <c r="D8" s="702"/>
      <c r="E8" s="744"/>
      <c r="F8" s="685"/>
      <c r="G8" s="696"/>
      <c r="H8" s="759"/>
      <c r="I8" s="744"/>
      <c r="J8" s="685"/>
      <c r="K8" s="686"/>
      <c r="M8" s="294"/>
      <c r="N8" s="700"/>
      <c r="O8" s="701"/>
      <c r="P8" s="701"/>
      <c r="Q8" s="702"/>
      <c r="R8" s="729"/>
      <c r="S8" s="730"/>
      <c r="T8" s="752"/>
      <c r="U8" s="753"/>
      <c r="V8" s="748"/>
      <c r="W8" s="685"/>
      <c r="X8" s="686"/>
      <c r="AA8" s="309" t="s">
        <v>291</v>
      </c>
    </row>
    <row r="9" spans="1:27" ht="18.75" customHeight="1" thickBot="1">
      <c r="A9" s="703"/>
      <c r="B9" s="704"/>
      <c r="C9" s="704"/>
      <c r="D9" s="705"/>
      <c r="E9" s="745"/>
      <c r="F9" s="687"/>
      <c r="G9" s="698"/>
      <c r="H9" s="760"/>
      <c r="I9" s="745"/>
      <c r="J9" s="687"/>
      <c r="K9" s="688"/>
      <c r="M9" s="294"/>
      <c r="N9" s="703"/>
      <c r="O9" s="704"/>
      <c r="P9" s="704"/>
      <c r="Q9" s="705"/>
      <c r="R9" s="731"/>
      <c r="S9" s="732"/>
      <c r="T9" s="754"/>
      <c r="U9" s="755"/>
      <c r="V9" s="749"/>
      <c r="W9" s="687"/>
      <c r="X9" s="688"/>
      <c r="AA9" s="313" t="s">
        <v>292</v>
      </c>
    </row>
    <row r="10" spans="1:27" ht="14.25" thickBot="1">
      <c r="A10" s="314" t="s">
        <v>6</v>
      </c>
      <c r="B10" s="678" t="s">
        <v>293</v>
      </c>
      <c r="C10" s="679"/>
      <c r="D10" s="679"/>
      <c r="E10" s="679"/>
      <c r="F10" s="679"/>
      <c r="G10" s="679"/>
      <c r="H10" s="680"/>
      <c r="I10" s="315" t="s">
        <v>294</v>
      </c>
      <c r="J10" s="316"/>
      <c r="K10" s="317" t="s">
        <v>295</v>
      </c>
      <c r="M10" s="294"/>
      <c r="N10" s="385" t="s">
        <v>6</v>
      </c>
      <c r="O10" s="678" t="s">
        <v>293</v>
      </c>
      <c r="P10" s="679"/>
      <c r="Q10" s="679"/>
      <c r="R10" s="679"/>
      <c r="S10" s="679"/>
      <c r="T10" s="679"/>
      <c r="U10" s="680"/>
      <c r="V10" s="386" t="s">
        <v>294</v>
      </c>
      <c r="W10" s="387"/>
      <c r="X10" s="388" t="s">
        <v>295</v>
      </c>
    </row>
    <row r="11" spans="1:27" ht="21" customHeight="1">
      <c r="A11" s="389" t="str">
        <f>③リレー情報確認!C8</f>
        <v/>
      </c>
      <c r="B11" s="733" t="str">
        <f>③リレー情報確認!D8</f>
        <v/>
      </c>
      <c r="C11" s="734"/>
      <c r="D11" s="734"/>
      <c r="E11" s="734"/>
      <c r="F11" s="734"/>
      <c r="G11" s="734"/>
      <c r="H11" s="735"/>
      <c r="I11" s="725" t="e">
        <f>VLOOKUP(A11,②選手情報入力!C:E,3,0)</f>
        <v>#N/A</v>
      </c>
      <c r="J11" s="726"/>
      <c r="K11" s="318"/>
      <c r="M11" s="294"/>
      <c r="N11" s="389" t="str">
        <f>③リレー情報確認!I8</f>
        <v/>
      </c>
      <c r="O11" s="690" t="str">
        <f>③リレー情報確認!J8</f>
        <v/>
      </c>
      <c r="P11" s="690"/>
      <c r="Q11" s="690"/>
      <c r="R11" s="690"/>
      <c r="S11" s="690"/>
      <c r="T11" s="690"/>
      <c r="U11" s="690"/>
      <c r="V11" s="673" t="e">
        <f>VLOOKUP(N11,②選手情報入力!C:E,3,0)</f>
        <v>#N/A</v>
      </c>
      <c r="W11" s="674"/>
      <c r="X11" s="338"/>
    </row>
    <row r="12" spans="1:27" ht="21" customHeight="1">
      <c r="A12" s="389" t="str">
        <f>③リレー情報確認!C9</f>
        <v/>
      </c>
      <c r="B12" s="733" t="str">
        <f>③リレー情報確認!D9</f>
        <v/>
      </c>
      <c r="C12" s="734"/>
      <c r="D12" s="734"/>
      <c r="E12" s="734"/>
      <c r="F12" s="734"/>
      <c r="G12" s="734"/>
      <c r="H12" s="735"/>
      <c r="I12" s="725" t="e">
        <f>VLOOKUP(A12,②選手情報入力!C:E,3,0)</f>
        <v>#N/A</v>
      </c>
      <c r="J12" s="726"/>
      <c r="K12" s="318"/>
      <c r="M12" s="294"/>
      <c r="N12" s="389" t="str">
        <f>③リレー情報確認!I9</f>
        <v/>
      </c>
      <c r="O12" s="690" t="str">
        <f>③リレー情報確認!J9</f>
        <v/>
      </c>
      <c r="P12" s="690"/>
      <c r="Q12" s="690"/>
      <c r="R12" s="690"/>
      <c r="S12" s="690"/>
      <c r="T12" s="690"/>
      <c r="U12" s="690"/>
      <c r="V12" s="673" t="e">
        <f>VLOOKUP(N12,②選手情報入力!C:E,3,0)</f>
        <v>#N/A</v>
      </c>
      <c r="W12" s="674"/>
      <c r="X12" s="318"/>
    </row>
    <row r="13" spans="1:27" ht="21" customHeight="1">
      <c r="A13" s="389" t="str">
        <f>③リレー情報確認!C10</f>
        <v/>
      </c>
      <c r="B13" s="733" t="str">
        <f>③リレー情報確認!D10</f>
        <v/>
      </c>
      <c r="C13" s="734"/>
      <c r="D13" s="734"/>
      <c r="E13" s="734"/>
      <c r="F13" s="734"/>
      <c r="G13" s="734"/>
      <c r="H13" s="735"/>
      <c r="I13" s="725" t="e">
        <f>VLOOKUP(A13,②選手情報入力!C:E,3,0)</f>
        <v>#N/A</v>
      </c>
      <c r="J13" s="726"/>
      <c r="K13" s="318"/>
      <c r="M13" s="294"/>
      <c r="N13" s="389" t="str">
        <f>③リレー情報確認!I10</f>
        <v/>
      </c>
      <c r="O13" s="690" t="str">
        <f>③リレー情報確認!J10</f>
        <v/>
      </c>
      <c r="P13" s="690"/>
      <c r="Q13" s="690"/>
      <c r="R13" s="690"/>
      <c r="S13" s="690"/>
      <c r="T13" s="690"/>
      <c r="U13" s="690"/>
      <c r="V13" s="673" t="e">
        <f>VLOOKUP(N13,②選手情報入力!C:E,3,0)</f>
        <v>#N/A</v>
      </c>
      <c r="W13" s="674"/>
      <c r="X13" s="318"/>
    </row>
    <row r="14" spans="1:27" ht="21" customHeight="1">
      <c r="A14" s="389" t="str">
        <f>③リレー情報確認!C11</f>
        <v/>
      </c>
      <c r="B14" s="733" t="str">
        <f>③リレー情報確認!D11</f>
        <v/>
      </c>
      <c r="C14" s="734"/>
      <c r="D14" s="734"/>
      <c r="E14" s="734"/>
      <c r="F14" s="734"/>
      <c r="G14" s="734"/>
      <c r="H14" s="735"/>
      <c r="I14" s="725" t="e">
        <f>VLOOKUP(A14,②選手情報入力!C:E,3,0)</f>
        <v>#N/A</v>
      </c>
      <c r="J14" s="726"/>
      <c r="K14" s="318"/>
      <c r="M14" s="294"/>
      <c r="N14" s="389" t="str">
        <f>③リレー情報確認!I11</f>
        <v/>
      </c>
      <c r="O14" s="690" t="str">
        <f>③リレー情報確認!J11</f>
        <v/>
      </c>
      <c r="P14" s="690"/>
      <c r="Q14" s="690"/>
      <c r="R14" s="690"/>
      <c r="S14" s="690"/>
      <c r="T14" s="690"/>
      <c r="U14" s="690"/>
      <c r="V14" s="673" t="e">
        <f>VLOOKUP(N14,②選手情報入力!C:E,3,0)</f>
        <v>#N/A</v>
      </c>
      <c r="W14" s="674"/>
      <c r="X14" s="318"/>
    </row>
    <row r="15" spans="1:27" ht="21" customHeight="1">
      <c r="A15" s="389" t="str">
        <f>③リレー情報確認!C12</f>
        <v/>
      </c>
      <c r="B15" s="733" t="str">
        <f>③リレー情報確認!D12</f>
        <v/>
      </c>
      <c r="C15" s="734"/>
      <c r="D15" s="734"/>
      <c r="E15" s="734"/>
      <c r="F15" s="734"/>
      <c r="G15" s="734"/>
      <c r="H15" s="735"/>
      <c r="I15" s="725" t="e">
        <f>VLOOKUP(A15,②選手情報入力!C:E,3,0)</f>
        <v>#N/A</v>
      </c>
      <c r="J15" s="726"/>
      <c r="K15" s="318"/>
      <c r="M15" s="294"/>
      <c r="N15" s="389" t="str">
        <f>③リレー情報確認!I12</f>
        <v/>
      </c>
      <c r="O15" s="690" t="str">
        <f>③リレー情報確認!J12</f>
        <v/>
      </c>
      <c r="P15" s="690"/>
      <c r="Q15" s="690"/>
      <c r="R15" s="690"/>
      <c r="S15" s="690"/>
      <c r="T15" s="690"/>
      <c r="U15" s="690"/>
      <c r="V15" s="673" t="e">
        <f>VLOOKUP(N15,②選手情報入力!C:E,3,0)</f>
        <v>#N/A</v>
      </c>
      <c r="W15" s="674"/>
      <c r="X15" s="318"/>
    </row>
    <row r="16" spans="1:27" ht="21" customHeight="1">
      <c r="A16" s="389" t="str">
        <f>③リレー情報確認!C13</f>
        <v/>
      </c>
      <c r="B16" s="733" t="str">
        <f>③リレー情報確認!D13</f>
        <v/>
      </c>
      <c r="C16" s="734"/>
      <c r="D16" s="734"/>
      <c r="E16" s="734"/>
      <c r="F16" s="734"/>
      <c r="G16" s="734"/>
      <c r="H16" s="735"/>
      <c r="I16" s="725" t="e">
        <f>VLOOKUP(A16,②選手情報入力!C:E,3,0)</f>
        <v>#N/A</v>
      </c>
      <c r="J16" s="726"/>
      <c r="K16" s="318"/>
      <c r="M16" s="294"/>
      <c r="N16" s="389" t="str">
        <f>③リレー情報確認!I13</f>
        <v/>
      </c>
      <c r="O16" s="690" t="str">
        <f>③リレー情報確認!J13</f>
        <v/>
      </c>
      <c r="P16" s="690"/>
      <c r="Q16" s="690"/>
      <c r="R16" s="690"/>
      <c r="S16" s="690"/>
      <c r="T16" s="690"/>
      <c r="U16" s="690"/>
      <c r="V16" s="673" t="e">
        <f>VLOOKUP(N16,②選手情報入力!C:E,3,0)</f>
        <v>#N/A</v>
      </c>
      <c r="W16" s="674"/>
      <c r="X16" s="318"/>
    </row>
    <row r="17" spans="1:24" ht="21" customHeight="1">
      <c r="A17" s="389" t="str">
        <f>③リレー情報確認!C14</f>
        <v/>
      </c>
      <c r="B17" s="733" t="str">
        <f>③リレー情報確認!D14</f>
        <v/>
      </c>
      <c r="C17" s="734"/>
      <c r="D17" s="734"/>
      <c r="E17" s="734"/>
      <c r="F17" s="734"/>
      <c r="G17" s="734"/>
      <c r="H17" s="735"/>
      <c r="I17" s="725" t="e">
        <f>VLOOKUP(A17,②選手情報入力!C:E,3,0)</f>
        <v>#N/A</v>
      </c>
      <c r="J17" s="726"/>
      <c r="K17" s="318"/>
      <c r="M17" s="294"/>
      <c r="N17" s="389" t="str">
        <f>③リレー情報確認!I14</f>
        <v/>
      </c>
      <c r="O17" s="690" t="str">
        <f>③リレー情報確認!J14</f>
        <v/>
      </c>
      <c r="P17" s="690"/>
      <c r="Q17" s="690"/>
      <c r="R17" s="690"/>
      <c r="S17" s="690"/>
      <c r="T17" s="690"/>
      <c r="U17" s="690"/>
      <c r="V17" s="673" t="e">
        <f>VLOOKUP(N17,②選手情報入力!C:E,3,0)</f>
        <v>#N/A</v>
      </c>
      <c r="W17" s="674"/>
      <c r="X17" s="318"/>
    </row>
    <row r="18" spans="1:24" ht="21" customHeight="1" thickBot="1">
      <c r="A18" s="390" t="str">
        <f>③リレー情報確認!C15</f>
        <v/>
      </c>
      <c r="B18" s="390" t="str">
        <f>③リレー情報確認!D15</f>
        <v/>
      </c>
      <c r="C18" s="390"/>
      <c r="D18" s="390"/>
      <c r="E18" s="390"/>
      <c r="F18" s="390"/>
      <c r="G18" s="390"/>
      <c r="H18" s="390"/>
      <c r="I18" s="761" t="e">
        <f>VLOOKUP(A18,②選手情報入力!C:E,3,0)</f>
        <v>#N/A</v>
      </c>
      <c r="J18" s="762"/>
      <c r="K18" s="319"/>
      <c r="M18" s="294"/>
      <c r="N18" s="390" t="str">
        <f>③リレー情報確認!I15</f>
        <v/>
      </c>
      <c r="O18" s="691" t="str">
        <f>③リレー情報確認!J15</f>
        <v/>
      </c>
      <c r="P18" s="691"/>
      <c r="Q18" s="691"/>
      <c r="R18" s="691"/>
      <c r="S18" s="691"/>
      <c r="T18" s="691"/>
      <c r="U18" s="691"/>
      <c r="V18" s="675" t="e">
        <f>VLOOKUP(N18,②選手情報入力!C:E,3,0)</f>
        <v>#N/A</v>
      </c>
      <c r="W18" s="677"/>
      <c r="X18" s="319"/>
    </row>
    <row r="19" spans="1:24" ht="10.5" customHeight="1">
      <c r="A19" s="320"/>
      <c r="B19" s="321"/>
      <c r="C19" s="321"/>
      <c r="D19" s="321"/>
      <c r="E19" s="321"/>
      <c r="F19" s="321"/>
      <c r="G19" s="321"/>
      <c r="H19" s="321"/>
      <c r="I19" s="321"/>
      <c r="J19" s="322"/>
      <c r="K19" s="323"/>
      <c r="M19" s="294"/>
      <c r="N19" s="320"/>
      <c r="O19" s="321"/>
      <c r="P19" s="321"/>
      <c r="Q19" s="321"/>
      <c r="R19" s="321"/>
      <c r="S19" s="321"/>
      <c r="T19" s="321"/>
      <c r="U19" s="321"/>
      <c r="V19" s="321"/>
      <c r="W19" s="322"/>
      <c r="X19" s="323"/>
    </row>
    <row r="20" spans="1:24" ht="14.25">
      <c r="A20" s="296" t="s">
        <v>296</v>
      </c>
      <c r="B20" s="322"/>
      <c r="C20" s="322"/>
      <c r="D20" s="322"/>
      <c r="E20" s="322"/>
      <c r="F20" s="322"/>
      <c r="G20" s="322"/>
      <c r="H20" s="322"/>
      <c r="I20" s="321"/>
      <c r="J20" s="324"/>
      <c r="K20" s="325"/>
      <c r="M20" s="294"/>
      <c r="N20" s="296" t="s">
        <v>296</v>
      </c>
      <c r="O20" s="322"/>
      <c r="P20" s="322"/>
      <c r="Q20" s="322"/>
      <c r="R20" s="322"/>
      <c r="S20" s="322"/>
      <c r="T20" s="322"/>
      <c r="U20" s="322"/>
      <c r="V20" s="321"/>
      <c r="W20" s="324"/>
      <c r="X20" s="325"/>
    </row>
    <row r="21" spans="1:24" ht="14.25">
      <c r="A21" s="296" t="s">
        <v>297</v>
      </c>
      <c r="B21" s="322"/>
      <c r="C21" s="322"/>
      <c r="D21" s="322"/>
      <c r="E21" s="322"/>
      <c r="F21" s="322"/>
      <c r="G21" s="322"/>
      <c r="H21" s="322"/>
      <c r="I21" s="321"/>
      <c r="J21" s="324"/>
      <c r="K21" s="326"/>
      <c r="M21" s="294"/>
      <c r="N21" s="296" t="s">
        <v>297</v>
      </c>
      <c r="O21" s="322"/>
      <c r="P21" s="322"/>
      <c r="Q21" s="322"/>
      <c r="R21" s="322"/>
      <c r="S21" s="322"/>
      <c r="T21" s="322"/>
      <c r="U21" s="322"/>
      <c r="V21" s="321"/>
      <c r="W21" s="324"/>
      <c r="X21" s="326"/>
    </row>
    <row r="22" spans="1:24" ht="14.25">
      <c r="A22" s="296" t="s">
        <v>298</v>
      </c>
      <c r="B22" s="322"/>
      <c r="C22" s="322"/>
      <c r="D22" s="322"/>
      <c r="E22" s="322"/>
      <c r="F22" s="322"/>
      <c r="G22" s="322"/>
      <c r="H22" s="322"/>
      <c r="I22" s="321"/>
      <c r="J22" s="324"/>
      <c r="K22" s="327"/>
      <c r="M22" s="294"/>
      <c r="N22" s="296" t="s">
        <v>298</v>
      </c>
      <c r="O22" s="322"/>
      <c r="P22" s="322"/>
      <c r="Q22" s="322"/>
      <c r="R22" s="322"/>
      <c r="S22" s="322"/>
      <c r="T22" s="322"/>
      <c r="U22" s="322"/>
      <c r="V22" s="321"/>
      <c r="W22" s="324"/>
      <c r="X22" s="327"/>
    </row>
    <row r="23" spans="1:24" ht="22.5" customHeight="1">
      <c r="A23" s="328"/>
      <c r="B23" s="329"/>
      <c r="C23" s="329"/>
      <c r="D23" s="329"/>
      <c r="E23" s="329"/>
      <c r="F23" s="329"/>
      <c r="G23" s="329"/>
      <c r="H23" s="329"/>
      <c r="I23" s="330"/>
      <c r="J23" s="330"/>
      <c r="K23" s="331"/>
      <c r="L23" s="330"/>
      <c r="M23" s="332"/>
      <c r="N23" s="328"/>
      <c r="O23" s="329"/>
      <c r="P23" s="329"/>
      <c r="Q23" s="329"/>
      <c r="R23" s="329"/>
      <c r="S23" s="329"/>
      <c r="T23" s="329"/>
      <c r="U23" s="329"/>
      <c r="V23" s="330"/>
      <c r="W23" s="330"/>
      <c r="X23" s="330"/>
    </row>
    <row r="24" spans="1:24" hidden="1"/>
    <row r="25" spans="1:24" hidden="1"/>
    <row r="26" spans="1:24" hidden="1">
      <c r="B26" s="293" t="str">
        <f>A11&amp;LEFT($B$3,1)</f>
        <v>男</v>
      </c>
      <c r="O26" s="293" t="str">
        <f>N11&amp;LEFT($O$3,1)</f>
        <v>男</v>
      </c>
    </row>
    <row r="27" spans="1:24" hidden="1">
      <c r="B27" s="293" t="str">
        <f t="shared" ref="B27:B34" si="0">A12&amp;LEFT($B$3,1)</f>
        <v>男</v>
      </c>
      <c r="O27" s="293" t="str">
        <f t="shared" ref="O27:O34" si="1">N12&amp;LEFT($O$3,1)</f>
        <v>男</v>
      </c>
    </row>
    <row r="28" spans="1:24" hidden="1">
      <c r="B28" s="293" t="str">
        <f t="shared" si="0"/>
        <v>男</v>
      </c>
      <c r="O28" s="293" t="str">
        <f t="shared" si="1"/>
        <v>男</v>
      </c>
    </row>
    <row r="29" spans="1:24" hidden="1">
      <c r="B29" s="293" t="str">
        <f t="shared" si="0"/>
        <v>男</v>
      </c>
      <c r="O29" s="293" t="str">
        <f t="shared" si="1"/>
        <v>男</v>
      </c>
    </row>
    <row r="30" spans="1:24" hidden="1">
      <c r="B30" s="293" t="str">
        <f t="shared" si="0"/>
        <v>男</v>
      </c>
      <c r="O30" s="293" t="str">
        <f t="shared" si="1"/>
        <v>男</v>
      </c>
    </row>
    <row r="31" spans="1:24" hidden="1">
      <c r="B31" s="293" t="str">
        <f t="shared" si="0"/>
        <v>男</v>
      </c>
      <c r="O31" s="293" t="str">
        <f t="shared" si="1"/>
        <v>男</v>
      </c>
    </row>
    <row r="32" spans="1:24" hidden="1">
      <c r="B32" s="293" t="str">
        <f t="shared" si="0"/>
        <v>男</v>
      </c>
      <c r="O32" s="293" t="str">
        <f t="shared" si="1"/>
        <v>男</v>
      </c>
    </row>
    <row r="33" spans="1:24" hidden="1">
      <c r="B33" s="293" t="str">
        <f t="shared" si="0"/>
        <v>男</v>
      </c>
      <c r="O33" s="293" t="str">
        <f t="shared" si="1"/>
        <v>男</v>
      </c>
    </row>
    <row r="34" spans="1:24" hidden="1">
      <c r="B34" s="293" t="str">
        <f t="shared" si="0"/>
        <v>男</v>
      </c>
      <c r="O34" s="293" t="str">
        <f t="shared" si="1"/>
        <v>男</v>
      </c>
    </row>
    <row r="35" spans="1:24" hidden="1"/>
    <row r="36" spans="1:24" hidden="1"/>
    <row r="37" spans="1:24" hidden="1"/>
    <row r="38" spans="1:24" ht="33.75" customHeight="1"/>
    <row r="39" spans="1:24" ht="30" customHeight="1">
      <c r="A39" s="289" t="s">
        <v>299</v>
      </c>
      <c r="B39" s="290"/>
      <c r="C39" s="291"/>
      <c r="D39" s="291"/>
      <c r="E39" s="291"/>
      <c r="F39" s="291"/>
      <c r="G39" s="292"/>
      <c r="H39" s="292"/>
      <c r="I39" s="292"/>
      <c r="J39" s="292"/>
      <c r="K39" s="292"/>
      <c r="M39" s="294"/>
      <c r="N39" s="289" t="s">
        <v>299</v>
      </c>
      <c r="O39" s="290"/>
      <c r="P39" s="291"/>
      <c r="Q39" s="291"/>
      <c r="R39" s="291"/>
      <c r="S39" s="291"/>
      <c r="T39" s="292"/>
      <c r="U39" s="292"/>
      <c r="V39" s="292"/>
      <c r="W39" s="292"/>
      <c r="X39" s="292"/>
    </row>
    <row r="40" spans="1:24" ht="15" thickBot="1">
      <c r="A40" s="295" t="s">
        <v>300</v>
      </c>
      <c r="C40" s="296"/>
      <c r="D40" s="296" t="s">
        <v>272</v>
      </c>
      <c r="J40" s="297" t="s">
        <v>273</v>
      </c>
      <c r="M40" s="294"/>
      <c r="N40" s="295" t="s">
        <v>300</v>
      </c>
      <c r="P40" s="296"/>
      <c r="Q40" s="296" t="s">
        <v>272</v>
      </c>
      <c r="W40" s="297" t="s">
        <v>273</v>
      </c>
    </row>
    <row r="41" spans="1:24" ht="14.25" customHeight="1">
      <c r="A41" s="298"/>
      <c r="B41" s="712" t="s">
        <v>289</v>
      </c>
      <c r="C41" s="713"/>
      <c r="D41" s="714"/>
      <c r="E41" s="299"/>
      <c r="F41" s="299"/>
      <c r="G41" s="300"/>
      <c r="H41" s="301" t="s">
        <v>275</v>
      </c>
      <c r="I41" s="302"/>
      <c r="J41" s="721" t="s">
        <v>276</v>
      </c>
      <c r="K41" s="722"/>
      <c r="M41" s="294"/>
      <c r="N41" s="298"/>
      <c r="O41" s="712" t="s">
        <v>289</v>
      </c>
      <c r="P41" s="713"/>
      <c r="Q41" s="714"/>
      <c r="R41" s="299"/>
      <c r="S41" s="299"/>
      <c r="T41" s="300"/>
      <c r="U41" s="301" t="s">
        <v>275</v>
      </c>
      <c r="V41" s="302"/>
      <c r="W41" s="721" t="s">
        <v>276</v>
      </c>
      <c r="X41" s="722"/>
    </row>
    <row r="42" spans="1:24" ht="18.75" customHeight="1">
      <c r="A42" s="303" t="s">
        <v>306</v>
      </c>
      <c r="B42" s="715"/>
      <c r="C42" s="716"/>
      <c r="D42" s="717"/>
      <c r="E42" s="736" t="s">
        <v>301</v>
      </c>
      <c r="F42" s="736"/>
      <c r="G42" s="304" t="s">
        <v>307</v>
      </c>
      <c r="H42" s="737" t="str">
        <f>IF(②選手情報入力!O6="","",②選手情報入力!O6)</f>
        <v/>
      </c>
      <c r="I42" s="738"/>
      <c r="J42" s="692"/>
      <c r="K42" s="693"/>
      <c r="M42" s="294"/>
      <c r="N42" s="303" t="s">
        <v>338</v>
      </c>
      <c r="O42" s="715"/>
      <c r="P42" s="716"/>
      <c r="Q42" s="717"/>
      <c r="R42" s="736" t="s">
        <v>339</v>
      </c>
      <c r="S42" s="736"/>
      <c r="T42" s="304" t="s">
        <v>340</v>
      </c>
      <c r="U42" s="737" t="str">
        <f>IF(②選手情報入力!Q6="","",②選手情報入力!Q6)</f>
        <v/>
      </c>
      <c r="V42" s="738"/>
      <c r="W42" s="391"/>
      <c r="X42" s="392"/>
    </row>
    <row r="43" spans="1:24" ht="18.75" customHeight="1" thickBot="1">
      <c r="A43" s="306"/>
      <c r="B43" s="718"/>
      <c r="C43" s="719"/>
      <c r="D43" s="720"/>
      <c r="E43" s="307"/>
      <c r="F43" s="307"/>
      <c r="G43" s="308"/>
      <c r="H43" s="739"/>
      <c r="I43" s="740"/>
      <c r="J43" s="694"/>
      <c r="K43" s="695"/>
      <c r="M43" s="294"/>
      <c r="N43" s="306"/>
      <c r="O43" s="718"/>
      <c r="P43" s="719"/>
      <c r="Q43" s="720"/>
      <c r="R43" s="307"/>
      <c r="S43" s="307"/>
      <c r="T43" s="308"/>
      <c r="U43" s="739"/>
      <c r="V43" s="740"/>
      <c r="W43" s="393"/>
      <c r="X43" s="394"/>
    </row>
    <row r="44" spans="1:24" ht="18.75" customHeight="1">
      <c r="A44" s="681" t="s">
        <v>285</v>
      </c>
      <c r="B44" s="682"/>
      <c r="C44" s="682"/>
      <c r="D44" s="682"/>
      <c r="E44" s="683" t="s">
        <v>341</v>
      </c>
      <c r="F44" s="683"/>
      <c r="G44" s="682" t="s">
        <v>337</v>
      </c>
      <c r="H44" s="682"/>
      <c r="I44" s="682" t="s">
        <v>286</v>
      </c>
      <c r="J44" s="682"/>
      <c r="K44" s="684"/>
      <c r="M44" s="294"/>
      <c r="N44" s="681" t="s">
        <v>285</v>
      </c>
      <c r="O44" s="682"/>
      <c r="P44" s="682"/>
      <c r="Q44" s="682"/>
      <c r="R44" s="683" t="s">
        <v>341</v>
      </c>
      <c r="S44" s="683"/>
      <c r="T44" s="682" t="s">
        <v>337</v>
      </c>
      <c r="U44" s="682"/>
      <c r="V44" s="682" t="s">
        <v>286</v>
      </c>
      <c r="W44" s="682"/>
      <c r="X44" s="684"/>
    </row>
    <row r="45" spans="1:24" ht="18.75" customHeight="1">
      <c r="A45" s="700" t="str">
        <f>IF(①団体情報入力!$D$5="","",①団体情報入力!$D$5)</f>
        <v/>
      </c>
      <c r="B45" s="701"/>
      <c r="C45" s="701"/>
      <c r="D45" s="702"/>
      <c r="E45" s="706"/>
      <c r="F45" s="707"/>
      <c r="G45" s="696" t="str">
        <f>IF(②選手情報入力!N6="","",②選手情報入力!N6)</f>
        <v/>
      </c>
      <c r="H45" s="697"/>
      <c r="I45" s="685"/>
      <c r="J45" s="685"/>
      <c r="K45" s="686"/>
      <c r="M45" s="294"/>
      <c r="N45" s="700" t="str">
        <f>IF(①団体情報入力!$D$5="","",①団体情報入力!$D$5)</f>
        <v/>
      </c>
      <c r="O45" s="701"/>
      <c r="P45" s="701"/>
      <c r="Q45" s="702"/>
      <c r="R45" s="706"/>
      <c r="S45" s="707"/>
      <c r="T45" s="696" t="str">
        <f>IF(②選手情報入力!P6="","",②選手情報入力!P6)</f>
        <v/>
      </c>
      <c r="U45" s="697"/>
      <c r="V45" s="685"/>
      <c r="W45" s="685"/>
      <c r="X45" s="686"/>
    </row>
    <row r="46" spans="1:24" ht="18.75" customHeight="1">
      <c r="A46" s="700"/>
      <c r="B46" s="701"/>
      <c r="C46" s="701"/>
      <c r="D46" s="702"/>
      <c r="E46" s="706"/>
      <c r="F46" s="707"/>
      <c r="G46" s="696"/>
      <c r="H46" s="697"/>
      <c r="I46" s="685"/>
      <c r="J46" s="685"/>
      <c r="K46" s="686"/>
      <c r="M46" s="294"/>
      <c r="N46" s="700"/>
      <c r="O46" s="701"/>
      <c r="P46" s="701"/>
      <c r="Q46" s="702"/>
      <c r="R46" s="706"/>
      <c r="S46" s="707"/>
      <c r="T46" s="696"/>
      <c r="U46" s="697"/>
      <c r="V46" s="685"/>
      <c r="W46" s="685"/>
      <c r="X46" s="686"/>
    </row>
    <row r="47" spans="1:24" ht="18.75" customHeight="1" thickBot="1">
      <c r="A47" s="703"/>
      <c r="B47" s="704"/>
      <c r="C47" s="704"/>
      <c r="D47" s="705"/>
      <c r="E47" s="708"/>
      <c r="F47" s="709"/>
      <c r="G47" s="698"/>
      <c r="H47" s="699"/>
      <c r="I47" s="687"/>
      <c r="J47" s="687"/>
      <c r="K47" s="688"/>
      <c r="M47" s="294"/>
      <c r="N47" s="703"/>
      <c r="O47" s="704"/>
      <c r="P47" s="704"/>
      <c r="Q47" s="705"/>
      <c r="R47" s="708"/>
      <c r="S47" s="709"/>
      <c r="T47" s="698"/>
      <c r="U47" s="699"/>
      <c r="V47" s="687"/>
      <c r="W47" s="687"/>
      <c r="X47" s="688"/>
    </row>
    <row r="48" spans="1:24">
      <c r="A48" s="314" t="s">
        <v>6</v>
      </c>
      <c r="B48" s="678" t="s">
        <v>293</v>
      </c>
      <c r="C48" s="679"/>
      <c r="D48" s="679"/>
      <c r="E48" s="679"/>
      <c r="F48" s="679"/>
      <c r="G48" s="679"/>
      <c r="H48" s="680"/>
      <c r="I48" s="710" t="s">
        <v>294</v>
      </c>
      <c r="J48" s="711"/>
      <c r="K48" s="317" t="s">
        <v>295</v>
      </c>
      <c r="M48" s="294"/>
      <c r="N48" s="385" t="s">
        <v>6</v>
      </c>
      <c r="O48" s="678" t="s">
        <v>293</v>
      </c>
      <c r="P48" s="679"/>
      <c r="Q48" s="679"/>
      <c r="R48" s="679"/>
      <c r="S48" s="679"/>
      <c r="T48" s="679"/>
      <c r="U48" s="680"/>
      <c r="V48" s="386" t="s">
        <v>294</v>
      </c>
      <c r="W48" s="387"/>
      <c r="X48" s="317" t="s">
        <v>295</v>
      </c>
    </row>
    <row r="49" spans="1:24" ht="21" customHeight="1">
      <c r="A49" s="389" t="str">
        <f>③リレー情報確認!O8</f>
        <v/>
      </c>
      <c r="B49" s="690" t="str">
        <f>③リレー情報確認!P8</f>
        <v/>
      </c>
      <c r="C49" s="690"/>
      <c r="D49" s="690"/>
      <c r="E49" s="690"/>
      <c r="F49" s="690"/>
      <c r="G49" s="690"/>
      <c r="H49" s="690"/>
      <c r="I49" s="689" t="e">
        <f>VLOOKUP(A49,②選手情報入力!C:E,3,0)</f>
        <v>#N/A</v>
      </c>
      <c r="J49" s="674"/>
      <c r="K49" s="318"/>
      <c r="M49" s="294"/>
      <c r="N49" s="389" t="str">
        <f>③リレー情報確認!U8</f>
        <v/>
      </c>
      <c r="O49" s="690" t="str">
        <f>③リレー情報確認!V8</f>
        <v/>
      </c>
      <c r="P49" s="690"/>
      <c r="Q49" s="690"/>
      <c r="R49" s="690"/>
      <c r="S49" s="690"/>
      <c r="T49" s="690"/>
      <c r="U49" s="690"/>
      <c r="V49" s="673" t="e">
        <f>VLOOKUP(N49,②選手情報入力!C:E,3,0)</f>
        <v>#N/A</v>
      </c>
      <c r="W49" s="674"/>
      <c r="X49" s="318"/>
    </row>
    <row r="50" spans="1:24" ht="21" customHeight="1">
      <c r="A50" s="389" t="str">
        <f>③リレー情報確認!O9</f>
        <v/>
      </c>
      <c r="B50" s="690" t="str">
        <f>③リレー情報確認!P9</f>
        <v/>
      </c>
      <c r="C50" s="690"/>
      <c r="D50" s="690"/>
      <c r="E50" s="690"/>
      <c r="F50" s="690"/>
      <c r="G50" s="690"/>
      <c r="H50" s="690"/>
      <c r="I50" s="689" t="e">
        <f>VLOOKUP(A50,②選手情報入力!C:E,3,0)</f>
        <v>#N/A</v>
      </c>
      <c r="J50" s="674"/>
      <c r="K50" s="318"/>
      <c r="M50" s="294"/>
      <c r="N50" s="389" t="str">
        <f>③リレー情報確認!U9</f>
        <v/>
      </c>
      <c r="O50" s="673" t="str">
        <f>③リレー情報確認!V9</f>
        <v/>
      </c>
      <c r="P50" s="689"/>
      <c r="Q50" s="689"/>
      <c r="R50" s="689"/>
      <c r="S50" s="689"/>
      <c r="T50" s="689"/>
      <c r="U50" s="674"/>
      <c r="V50" s="673" t="e">
        <f>VLOOKUP(N50,②選手情報入力!C:E,3,0)</f>
        <v>#N/A</v>
      </c>
      <c r="W50" s="674"/>
      <c r="X50" s="318"/>
    </row>
    <row r="51" spans="1:24" ht="21" customHeight="1">
      <c r="A51" s="389" t="str">
        <f>③リレー情報確認!O10</f>
        <v/>
      </c>
      <c r="B51" s="690" t="str">
        <f>③リレー情報確認!P10</f>
        <v/>
      </c>
      <c r="C51" s="690"/>
      <c r="D51" s="690"/>
      <c r="E51" s="690"/>
      <c r="F51" s="690"/>
      <c r="G51" s="690"/>
      <c r="H51" s="690"/>
      <c r="I51" s="689" t="e">
        <f>VLOOKUP(A51,②選手情報入力!C:E,3,0)</f>
        <v>#N/A</v>
      </c>
      <c r="J51" s="674"/>
      <c r="K51" s="318"/>
      <c r="M51" s="294"/>
      <c r="N51" s="389" t="str">
        <f>③リレー情報確認!U10</f>
        <v/>
      </c>
      <c r="O51" s="673" t="str">
        <f>③リレー情報確認!V10</f>
        <v/>
      </c>
      <c r="P51" s="689"/>
      <c r="Q51" s="689"/>
      <c r="R51" s="689"/>
      <c r="S51" s="689"/>
      <c r="T51" s="689"/>
      <c r="U51" s="674"/>
      <c r="V51" s="673" t="e">
        <f>VLOOKUP(N51,②選手情報入力!C:E,3,0)</f>
        <v>#N/A</v>
      </c>
      <c r="W51" s="674"/>
      <c r="X51" s="318"/>
    </row>
    <row r="52" spans="1:24" ht="21" customHeight="1">
      <c r="A52" s="389" t="str">
        <f>③リレー情報確認!O11</f>
        <v/>
      </c>
      <c r="B52" s="690" t="str">
        <f>③リレー情報確認!P11</f>
        <v/>
      </c>
      <c r="C52" s="690"/>
      <c r="D52" s="690"/>
      <c r="E52" s="690"/>
      <c r="F52" s="690"/>
      <c r="G52" s="690"/>
      <c r="H52" s="690"/>
      <c r="I52" s="689" t="e">
        <f>VLOOKUP(A52,②選手情報入力!C:E,3,0)</f>
        <v>#N/A</v>
      </c>
      <c r="J52" s="674"/>
      <c r="K52" s="318"/>
      <c r="M52" s="294"/>
      <c r="N52" s="389" t="str">
        <f>③リレー情報確認!U11</f>
        <v/>
      </c>
      <c r="O52" s="673" t="str">
        <f>③リレー情報確認!V11</f>
        <v/>
      </c>
      <c r="P52" s="689"/>
      <c r="Q52" s="689"/>
      <c r="R52" s="689"/>
      <c r="S52" s="689"/>
      <c r="T52" s="689"/>
      <c r="U52" s="674"/>
      <c r="V52" s="673" t="e">
        <f>VLOOKUP(N52,②選手情報入力!C:E,3,0)</f>
        <v>#N/A</v>
      </c>
      <c r="W52" s="674"/>
      <c r="X52" s="318"/>
    </row>
    <row r="53" spans="1:24" ht="21" customHeight="1">
      <c r="A53" s="389" t="str">
        <f>③リレー情報確認!O12</f>
        <v/>
      </c>
      <c r="B53" s="690" t="str">
        <f>③リレー情報確認!P12</f>
        <v/>
      </c>
      <c r="C53" s="690"/>
      <c r="D53" s="690"/>
      <c r="E53" s="690"/>
      <c r="F53" s="690"/>
      <c r="G53" s="690"/>
      <c r="H53" s="690"/>
      <c r="I53" s="689" t="e">
        <f>VLOOKUP(A53,②選手情報入力!C:E,3,0)</f>
        <v>#N/A</v>
      </c>
      <c r="J53" s="674"/>
      <c r="K53" s="318"/>
      <c r="M53" s="294"/>
      <c r="N53" s="389" t="str">
        <f>③リレー情報確認!U12</f>
        <v/>
      </c>
      <c r="O53" s="673" t="str">
        <f>③リレー情報確認!V12</f>
        <v/>
      </c>
      <c r="P53" s="689"/>
      <c r="Q53" s="689"/>
      <c r="R53" s="689"/>
      <c r="S53" s="689"/>
      <c r="T53" s="689"/>
      <c r="U53" s="674"/>
      <c r="V53" s="673" t="e">
        <f>VLOOKUP(N53,②選手情報入力!C:E,3,0)</f>
        <v>#N/A</v>
      </c>
      <c r="W53" s="674"/>
      <c r="X53" s="318"/>
    </row>
    <row r="54" spans="1:24" ht="21" customHeight="1">
      <c r="A54" s="389" t="str">
        <f>③リレー情報確認!O13</f>
        <v/>
      </c>
      <c r="B54" s="690" t="str">
        <f>③リレー情報確認!P13</f>
        <v/>
      </c>
      <c r="C54" s="690"/>
      <c r="D54" s="690"/>
      <c r="E54" s="690"/>
      <c r="F54" s="690"/>
      <c r="G54" s="690"/>
      <c r="H54" s="690"/>
      <c r="I54" s="689" t="e">
        <f>VLOOKUP(A54,②選手情報入力!C:E,3,0)</f>
        <v>#N/A</v>
      </c>
      <c r="J54" s="674"/>
      <c r="K54" s="318"/>
      <c r="M54" s="294"/>
      <c r="N54" s="389" t="str">
        <f>③リレー情報確認!U13</f>
        <v/>
      </c>
      <c r="O54" s="673" t="str">
        <f>③リレー情報確認!V13</f>
        <v/>
      </c>
      <c r="P54" s="689"/>
      <c r="Q54" s="689"/>
      <c r="R54" s="689"/>
      <c r="S54" s="689"/>
      <c r="T54" s="689"/>
      <c r="U54" s="674"/>
      <c r="V54" s="673" t="e">
        <f>VLOOKUP(N54,②選手情報入力!C:E,3,0)</f>
        <v>#N/A</v>
      </c>
      <c r="W54" s="674"/>
      <c r="X54" s="318"/>
    </row>
    <row r="55" spans="1:24" ht="21" customHeight="1">
      <c r="A55" s="389" t="str">
        <f>③リレー情報確認!O14</f>
        <v/>
      </c>
      <c r="B55" s="690" t="str">
        <f>③リレー情報確認!P14</f>
        <v/>
      </c>
      <c r="C55" s="690"/>
      <c r="D55" s="690"/>
      <c r="E55" s="690"/>
      <c r="F55" s="690"/>
      <c r="G55" s="690"/>
      <c r="H55" s="690"/>
      <c r="I55" s="689" t="e">
        <f>VLOOKUP(A55,②選手情報入力!C:E,3,0)</f>
        <v>#N/A</v>
      </c>
      <c r="J55" s="674"/>
      <c r="K55" s="318"/>
      <c r="M55" s="294"/>
      <c r="N55" s="389" t="str">
        <f>③リレー情報確認!U14</f>
        <v/>
      </c>
      <c r="O55" s="673" t="str">
        <f>③リレー情報確認!V14</f>
        <v/>
      </c>
      <c r="P55" s="689"/>
      <c r="Q55" s="689"/>
      <c r="R55" s="689"/>
      <c r="S55" s="689"/>
      <c r="T55" s="689"/>
      <c r="U55" s="674"/>
      <c r="V55" s="673" t="e">
        <f>VLOOKUP(N55,②選手情報入力!C:E,3,0)</f>
        <v>#N/A</v>
      </c>
      <c r="W55" s="674"/>
      <c r="X55" s="318"/>
    </row>
    <row r="56" spans="1:24" ht="21" customHeight="1" thickBot="1">
      <c r="A56" s="390" t="str">
        <f>③リレー情報確認!O15</f>
        <v/>
      </c>
      <c r="B56" s="691" t="str">
        <f>③リレー情報確認!P15</f>
        <v/>
      </c>
      <c r="C56" s="691"/>
      <c r="D56" s="691"/>
      <c r="E56" s="691"/>
      <c r="F56" s="691"/>
      <c r="G56" s="691"/>
      <c r="H56" s="691"/>
      <c r="I56" s="676" t="e">
        <f>VLOOKUP(A56,②選手情報入力!C:E,3,0)</f>
        <v>#N/A</v>
      </c>
      <c r="J56" s="677"/>
      <c r="K56" s="319"/>
      <c r="M56" s="294"/>
      <c r="N56" s="390" t="str">
        <f>③リレー情報確認!U15</f>
        <v/>
      </c>
      <c r="O56" s="675" t="str">
        <f>③リレー情報確認!V15</f>
        <v/>
      </c>
      <c r="P56" s="676"/>
      <c r="Q56" s="676"/>
      <c r="R56" s="676"/>
      <c r="S56" s="676"/>
      <c r="T56" s="676"/>
      <c r="U56" s="677"/>
      <c r="V56" s="675" t="e">
        <f>VLOOKUP(N56,②選手情報入力!C:E,3,0)</f>
        <v>#N/A</v>
      </c>
      <c r="W56" s="677"/>
      <c r="X56" s="319"/>
    </row>
    <row r="57" spans="1:24" ht="10.5" customHeight="1">
      <c r="A57" s="320"/>
      <c r="B57" s="321"/>
      <c r="C57" s="321"/>
      <c r="D57" s="321"/>
      <c r="E57" s="321"/>
      <c r="F57" s="321"/>
      <c r="G57" s="321"/>
      <c r="H57" s="321"/>
      <c r="I57" s="321"/>
      <c r="J57" s="322"/>
      <c r="K57" s="323"/>
      <c r="M57" s="294"/>
      <c r="N57" s="320"/>
      <c r="O57" s="321"/>
      <c r="P57" s="321"/>
      <c r="Q57" s="321"/>
      <c r="R57" s="321"/>
      <c r="S57" s="321"/>
      <c r="T57" s="321"/>
      <c r="U57" s="321"/>
      <c r="V57" s="321"/>
      <c r="W57" s="322"/>
      <c r="X57" s="323"/>
    </row>
    <row r="58" spans="1:24" ht="14.25">
      <c r="A58" s="296" t="s">
        <v>296</v>
      </c>
      <c r="B58" s="322"/>
      <c r="C58" s="322"/>
      <c r="D58" s="322"/>
      <c r="E58" s="322"/>
      <c r="F58" s="322"/>
      <c r="G58" s="322"/>
      <c r="H58" s="322"/>
      <c r="I58" s="321"/>
      <c r="J58" s="324"/>
      <c r="K58" s="325"/>
      <c r="M58" s="294"/>
      <c r="N58" s="296" t="s">
        <v>296</v>
      </c>
      <c r="O58" s="322"/>
      <c r="P58" s="322"/>
      <c r="Q58" s="322"/>
      <c r="R58" s="322"/>
      <c r="S58" s="322"/>
      <c r="T58" s="322"/>
      <c r="U58" s="322"/>
      <c r="V58" s="321"/>
      <c r="W58" s="324"/>
      <c r="X58" s="325"/>
    </row>
    <row r="59" spans="1:24" ht="14.25">
      <c r="A59" s="296" t="s">
        <v>297</v>
      </c>
      <c r="B59" s="322"/>
      <c r="C59" s="322"/>
      <c r="D59" s="322"/>
      <c r="E59" s="322"/>
      <c r="F59" s="322"/>
      <c r="G59" s="322"/>
      <c r="H59" s="322"/>
      <c r="I59" s="321"/>
      <c r="J59" s="324"/>
      <c r="K59" s="326"/>
      <c r="M59" s="294"/>
      <c r="N59" s="296" t="s">
        <v>297</v>
      </c>
      <c r="O59" s="322"/>
      <c r="P59" s="322"/>
      <c r="Q59" s="322"/>
      <c r="R59" s="322"/>
      <c r="S59" s="322"/>
      <c r="T59" s="322"/>
      <c r="U59" s="322"/>
      <c r="V59" s="321"/>
      <c r="W59" s="324"/>
      <c r="X59" s="326"/>
    </row>
    <row r="60" spans="1:24" ht="14.25">
      <c r="A60" s="296" t="s">
        <v>298</v>
      </c>
      <c r="B60" s="322"/>
      <c r="C60" s="322"/>
      <c r="D60" s="322"/>
      <c r="E60" s="322"/>
      <c r="F60" s="322"/>
      <c r="G60" s="322"/>
      <c r="H60" s="322"/>
      <c r="I60" s="321"/>
      <c r="J60" s="324"/>
      <c r="K60" s="327"/>
      <c r="M60" s="294"/>
      <c r="N60" s="296" t="s">
        <v>298</v>
      </c>
      <c r="O60" s="322"/>
      <c r="P60" s="322"/>
      <c r="Q60" s="322"/>
      <c r="R60" s="322"/>
      <c r="S60" s="322"/>
      <c r="T60" s="322"/>
      <c r="U60" s="322"/>
      <c r="V60" s="321"/>
      <c r="W60" s="324"/>
      <c r="X60" s="327"/>
    </row>
    <row r="61" spans="1:24">
      <c r="A61" s="328"/>
      <c r="B61" s="329"/>
      <c r="C61" s="329"/>
      <c r="D61" s="329"/>
      <c r="E61" s="329"/>
      <c r="F61" s="329"/>
      <c r="G61" s="329"/>
      <c r="H61" s="329"/>
      <c r="I61" s="330"/>
      <c r="J61" s="330"/>
      <c r="K61" s="331"/>
      <c r="L61" s="330"/>
      <c r="M61" s="332"/>
      <c r="N61" s="328"/>
      <c r="O61" s="329"/>
      <c r="P61" s="329"/>
      <c r="Q61" s="329"/>
      <c r="R61" s="329"/>
      <c r="S61" s="329"/>
      <c r="T61" s="329"/>
      <c r="U61" s="329"/>
      <c r="V61" s="330"/>
      <c r="W61" s="330"/>
      <c r="X61" s="330"/>
    </row>
    <row r="62" spans="1:24" hidden="1"/>
    <row r="63" spans="1:24" hidden="1"/>
    <row r="64" spans="1:24" hidden="1">
      <c r="B64" s="293" t="str">
        <f>A49&amp;LEFT($B$41,1)</f>
        <v>女</v>
      </c>
      <c r="O64" s="293" t="str">
        <f>N49&amp;LEFT($O$41,1)</f>
        <v>女</v>
      </c>
    </row>
    <row r="65" spans="2:15" hidden="1">
      <c r="B65" s="293" t="str">
        <f t="shared" ref="B65:B72" si="2">A50&amp;LEFT($B$41,1)</f>
        <v>女</v>
      </c>
      <c r="O65" s="293" t="str">
        <f t="shared" ref="O65:O72" si="3">N50&amp;LEFT($O$41,1)</f>
        <v>女</v>
      </c>
    </row>
    <row r="66" spans="2:15" hidden="1">
      <c r="B66" s="293" t="str">
        <f t="shared" si="2"/>
        <v>女</v>
      </c>
      <c r="O66" s="293" t="str">
        <f t="shared" si="3"/>
        <v>女</v>
      </c>
    </row>
    <row r="67" spans="2:15" hidden="1">
      <c r="B67" s="293" t="str">
        <f t="shared" si="2"/>
        <v>女</v>
      </c>
      <c r="O67" s="293" t="str">
        <f t="shared" si="3"/>
        <v>女</v>
      </c>
    </row>
    <row r="68" spans="2:15" hidden="1">
      <c r="B68" s="293" t="str">
        <f t="shared" si="2"/>
        <v>女</v>
      </c>
      <c r="O68" s="293" t="str">
        <f t="shared" si="3"/>
        <v>女</v>
      </c>
    </row>
    <row r="69" spans="2:15" hidden="1">
      <c r="B69" s="293" t="str">
        <f t="shared" si="2"/>
        <v>女</v>
      </c>
      <c r="O69" s="293" t="str">
        <f t="shared" si="3"/>
        <v>女</v>
      </c>
    </row>
    <row r="70" spans="2:15" hidden="1">
      <c r="B70" s="293" t="str">
        <f t="shared" si="2"/>
        <v>女</v>
      </c>
      <c r="O70" s="293" t="str">
        <f t="shared" si="3"/>
        <v>女</v>
      </c>
    </row>
    <row r="71" spans="2:15" hidden="1">
      <c r="B71" s="293" t="str">
        <f t="shared" si="2"/>
        <v>女</v>
      </c>
      <c r="O71" s="293" t="str">
        <f t="shared" si="3"/>
        <v>女</v>
      </c>
    </row>
    <row r="72" spans="2:15" hidden="1">
      <c r="B72" s="293" t="str">
        <f t="shared" si="2"/>
        <v>女</v>
      </c>
      <c r="O72" s="293" t="str">
        <f t="shared" si="3"/>
        <v>女</v>
      </c>
    </row>
  </sheetData>
  <sheetProtection sheet="1" objects="1" scenarios="1"/>
  <mergeCells count="118">
    <mergeCell ref="I54:J54"/>
    <mergeCell ref="I53:J53"/>
    <mergeCell ref="I56:J56"/>
    <mergeCell ref="I55:J55"/>
    <mergeCell ref="V17:W17"/>
    <mergeCell ref="I16:J16"/>
    <mergeCell ref="V16:W16"/>
    <mergeCell ref="B16:H16"/>
    <mergeCell ref="B17:H17"/>
    <mergeCell ref="B41:D43"/>
    <mergeCell ref="J41:K41"/>
    <mergeCell ref="O41:Q43"/>
    <mergeCell ref="W41:X41"/>
    <mergeCell ref="E42:F42"/>
    <mergeCell ref="H42:I43"/>
    <mergeCell ref="R42:S42"/>
    <mergeCell ref="U42:V43"/>
    <mergeCell ref="I18:J18"/>
    <mergeCell ref="V18:W18"/>
    <mergeCell ref="B53:H53"/>
    <mergeCell ref="B54:H54"/>
    <mergeCell ref="B55:H55"/>
    <mergeCell ref="B56:H56"/>
    <mergeCell ref="O49:U49"/>
    <mergeCell ref="V13:W13"/>
    <mergeCell ref="I12:J12"/>
    <mergeCell ref="V12:W12"/>
    <mergeCell ref="B12:H12"/>
    <mergeCell ref="B13:H13"/>
    <mergeCell ref="I15:J15"/>
    <mergeCell ref="V15:W15"/>
    <mergeCell ref="I14:J14"/>
    <mergeCell ref="V14:W14"/>
    <mergeCell ref="B14:H14"/>
    <mergeCell ref="B15:H15"/>
    <mergeCell ref="B48:H48"/>
    <mergeCell ref="B49:H49"/>
    <mergeCell ref="B50:H50"/>
    <mergeCell ref="W3:X3"/>
    <mergeCell ref="E4:F4"/>
    <mergeCell ref="H4:I5"/>
    <mergeCell ref="R4:S4"/>
    <mergeCell ref="U4:V5"/>
    <mergeCell ref="G6:H6"/>
    <mergeCell ref="T6:U6"/>
    <mergeCell ref="I6:K6"/>
    <mergeCell ref="I7:K9"/>
    <mergeCell ref="J4:K5"/>
    <mergeCell ref="E6:F6"/>
    <mergeCell ref="W4:X5"/>
    <mergeCell ref="V6:X6"/>
    <mergeCell ref="V7:X9"/>
    <mergeCell ref="R6:S6"/>
    <mergeCell ref="T7:U9"/>
    <mergeCell ref="V11:W11"/>
    <mergeCell ref="A7:D9"/>
    <mergeCell ref="E7:F9"/>
    <mergeCell ref="G7:H9"/>
    <mergeCell ref="N7:Q9"/>
    <mergeCell ref="B3:D5"/>
    <mergeCell ref="J3:K3"/>
    <mergeCell ref="O3:Q5"/>
    <mergeCell ref="A6:D6"/>
    <mergeCell ref="I11:J11"/>
    <mergeCell ref="I13:J13"/>
    <mergeCell ref="I17:J17"/>
    <mergeCell ref="G44:H44"/>
    <mergeCell ref="T44:U44"/>
    <mergeCell ref="I44:K44"/>
    <mergeCell ref="A44:D44"/>
    <mergeCell ref="E44:F44"/>
    <mergeCell ref="R7:S9"/>
    <mergeCell ref="B10:H10"/>
    <mergeCell ref="B11:H11"/>
    <mergeCell ref="O10:U10"/>
    <mergeCell ref="B51:H51"/>
    <mergeCell ref="B52:H52"/>
    <mergeCell ref="O11:U11"/>
    <mergeCell ref="O12:U12"/>
    <mergeCell ref="O13:U13"/>
    <mergeCell ref="O14:U14"/>
    <mergeCell ref="O15:U15"/>
    <mergeCell ref="O16:U16"/>
    <mergeCell ref="O17:U17"/>
    <mergeCell ref="O18:U18"/>
    <mergeCell ref="J42:K43"/>
    <mergeCell ref="G45:H47"/>
    <mergeCell ref="N45:Q47"/>
    <mergeCell ref="R45:S47"/>
    <mergeCell ref="I52:J52"/>
    <mergeCell ref="I51:J51"/>
    <mergeCell ref="O50:U50"/>
    <mergeCell ref="I45:K47"/>
    <mergeCell ref="I50:J50"/>
    <mergeCell ref="T45:U47"/>
    <mergeCell ref="I48:J48"/>
    <mergeCell ref="I49:J49"/>
    <mergeCell ref="A45:D47"/>
    <mergeCell ref="E45:F47"/>
    <mergeCell ref="V55:W55"/>
    <mergeCell ref="O56:U56"/>
    <mergeCell ref="V56:W56"/>
    <mergeCell ref="O48:U48"/>
    <mergeCell ref="V49:W49"/>
    <mergeCell ref="N44:Q44"/>
    <mergeCell ref="R44:S44"/>
    <mergeCell ref="V44:X44"/>
    <mergeCell ref="V45:X47"/>
    <mergeCell ref="V50:W50"/>
    <mergeCell ref="O51:U51"/>
    <mergeCell ref="V51:W51"/>
    <mergeCell ref="O52:U52"/>
    <mergeCell ref="V52:W52"/>
    <mergeCell ref="O53:U53"/>
    <mergeCell ref="V53:W53"/>
    <mergeCell ref="O54:U54"/>
    <mergeCell ref="V54:W54"/>
    <mergeCell ref="O55:U55"/>
  </mergeCells>
  <phoneticPr fontId="42"/>
  <dataValidations count="3">
    <dataValidation imeMode="off" allowBlank="1" showInputMessage="1" showErrorMessage="1" sqref="WVU983089:WVU983096 IV11:IV18 SR11:SR18 ACN11:ACN18 AMJ11:AMJ18 AWF11:AWF18 BGB11:BGB18 BPX11:BPX18 BZT11:BZT18 CJP11:CJP18 CTL11:CTL18 DDH11:DDH18 DND11:DND18 DWZ11:DWZ18 EGV11:EGV18 EQR11:EQR18 FAN11:FAN18 FKJ11:FKJ18 FUF11:FUF18 GEB11:GEB18 GNX11:GNX18 GXT11:GXT18 HHP11:HHP18 HRL11:HRL18 IBH11:IBH18 ILD11:ILD18 IUZ11:IUZ18 JEV11:JEV18 JOR11:JOR18 JYN11:JYN18 KIJ11:KIJ18 KSF11:KSF18 LCB11:LCB18 LLX11:LLX18 LVT11:LVT18 MFP11:MFP18 MPL11:MPL18 MZH11:MZH18 NJD11:NJD18 NSZ11:NSZ18 OCV11:OCV18 OMR11:OMR18 OWN11:OWN18 PGJ11:PGJ18 PQF11:PQF18 QAB11:QAB18 QJX11:QJX18 QTT11:QTT18 RDP11:RDP18 RNL11:RNL18 RXH11:RXH18 SHD11:SHD18 SQZ11:SQZ18 TAV11:TAV18 TKR11:TKR18 TUN11:TUN18 UEJ11:UEJ18 UOF11:UOF18 UYB11:UYB18 VHX11:VHX18 VRT11:VRT18 WBP11:WBP18 WLL11:WLL18 WVH11:WVH18 A65547:A65554 IV65547:IV65554 SR65547:SR65554 ACN65547:ACN65554 AMJ65547:AMJ65554 AWF65547:AWF65554 BGB65547:BGB65554 BPX65547:BPX65554 BZT65547:BZT65554 CJP65547:CJP65554 CTL65547:CTL65554 DDH65547:DDH65554 DND65547:DND65554 DWZ65547:DWZ65554 EGV65547:EGV65554 EQR65547:EQR65554 FAN65547:FAN65554 FKJ65547:FKJ65554 FUF65547:FUF65554 GEB65547:GEB65554 GNX65547:GNX65554 GXT65547:GXT65554 HHP65547:HHP65554 HRL65547:HRL65554 IBH65547:IBH65554 ILD65547:ILD65554 IUZ65547:IUZ65554 JEV65547:JEV65554 JOR65547:JOR65554 JYN65547:JYN65554 KIJ65547:KIJ65554 KSF65547:KSF65554 LCB65547:LCB65554 LLX65547:LLX65554 LVT65547:LVT65554 MFP65547:MFP65554 MPL65547:MPL65554 MZH65547:MZH65554 NJD65547:NJD65554 NSZ65547:NSZ65554 OCV65547:OCV65554 OMR65547:OMR65554 OWN65547:OWN65554 PGJ65547:PGJ65554 PQF65547:PQF65554 QAB65547:QAB65554 QJX65547:QJX65554 QTT65547:QTT65554 RDP65547:RDP65554 RNL65547:RNL65554 RXH65547:RXH65554 SHD65547:SHD65554 SQZ65547:SQZ65554 TAV65547:TAV65554 TKR65547:TKR65554 TUN65547:TUN65554 UEJ65547:UEJ65554 UOF65547:UOF65554 UYB65547:UYB65554 VHX65547:VHX65554 VRT65547:VRT65554 WBP65547:WBP65554 WLL65547:WLL65554 WVH65547:WVH65554 A131083:A131090 IV131083:IV131090 SR131083:SR131090 ACN131083:ACN131090 AMJ131083:AMJ131090 AWF131083:AWF131090 BGB131083:BGB131090 BPX131083:BPX131090 BZT131083:BZT131090 CJP131083:CJP131090 CTL131083:CTL131090 DDH131083:DDH131090 DND131083:DND131090 DWZ131083:DWZ131090 EGV131083:EGV131090 EQR131083:EQR131090 FAN131083:FAN131090 FKJ131083:FKJ131090 FUF131083:FUF131090 GEB131083:GEB131090 GNX131083:GNX131090 GXT131083:GXT131090 HHP131083:HHP131090 HRL131083:HRL131090 IBH131083:IBH131090 ILD131083:ILD131090 IUZ131083:IUZ131090 JEV131083:JEV131090 JOR131083:JOR131090 JYN131083:JYN131090 KIJ131083:KIJ131090 KSF131083:KSF131090 LCB131083:LCB131090 LLX131083:LLX131090 LVT131083:LVT131090 MFP131083:MFP131090 MPL131083:MPL131090 MZH131083:MZH131090 NJD131083:NJD131090 NSZ131083:NSZ131090 OCV131083:OCV131090 OMR131083:OMR131090 OWN131083:OWN131090 PGJ131083:PGJ131090 PQF131083:PQF131090 QAB131083:QAB131090 QJX131083:QJX131090 QTT131083:QTT131090 RDP131083:RDP131090 RNL131083:RNL131090 RXH131083:RXH131090 SHD131083:SHD131090 SQZ131083:SQZ131090 TAV131083:TAV131090 TKR131083:TKR131090 TUN131083:TUN131090 UEJ131083:UEJ131090 UOF131083:UOF131090 UYB131083:UYB131090 VHX131083:VHX131090 VRT131083:VRT131090 WBP131083:WBP131090 WLL131083:WLL131090 WVH131083:WVH131090 A196619:A196626 IV196619:IV196626 SR196619:SR196626 ACN196619:ACN196626 AMJ196619:AMJ196626 AWF196619:AWF196626 BGB196619:BGB196626 BPX196619:BPX196626 BZT196619:BZT196626 CJP196619:CJP196626 CTL196619:CTL196626 DDH196619:DDH196626 DND196619:DND196626 DWZ196619:DWZ196626 EGV196619:EGV196626 EQR196619:EQR196626 FAN196619:FAN196626 FKJ196619:FKJ196626 FUF196619:FUF196626 GEB196619:GEB196626 GNX196619:GNX196626 GXT196619:GXT196626 HHP196619:HHP196626 HRL196619:HRL196626 IBH196619:IBH196626 ILD196619:ILD196626 IUZ196619:IUZ196626 JEV196619:JEV196626 JOR196619:JOR196626 JYN196619:JYN196626 KIJ196619:KIJ196626 KSF196619:KSF196626 LCB196619:LCB196626 LLX196619:LLX196626 LVT196619:LVT196626 MFP196619:MFP196626 MPL196619:MPL196626 MZH196619:MZH196626 NJD196619:NJD196626 NSZ196619:NSZ196626 OCV196619:OCV196626 OMR196619:OMR196626 OWN196619:OWN196626 PGJ196619:PGJ196626 PQF196619:PQF196626 QAB196619:QAB196626 QJX196619:QJX196626 QTT196619:QTT196626 RDP196619:RDP196626 RNL196619:RNL196626 RXH196619:RXH196626 SHD196619:SHD196626 SQZ196619:SQZ196626 TAV196619:TAV196626 TKR196619:TKR196626 TUN196619:TUN196626 UEJ196619:UEJ196626 UOF196619:UOF196626 UYB196619:UYB196626 VHX196619:VHX196626 VRT196619:VRT196626 WBP196619:WBP196626 WLL196619:WLL196626 WVH196619:WVH196626 A262155:A262162 IV262155:IV262162 SR262155:SR262162 ACN262155:ACN262162 AMJ262155:AMJ262162 AWF262155:AWF262162 BGB262155:BGB262162 BPX262155:BPX262162 BZT262155:BZT262162 CJP262155:CJP262162 CTL262155:CTL262162 DDH262155:DDH262162 DND262155:DND262162 DWZ262155:DWZ262162 EGV262155:EGV262162 EQR262155:EQR262162 FAN262155:FAN262162 FKJ262155:FKJ262162 FUF262155:FUF262162 GEB262155:GEB262162 GNX262155:GNX262162 GXT262155:GXT262162 HHP262155:HHP262162 HRL262155:HRL262162 IBH262155:IBH262162 ILD262155:ILD262162 IUZ262155:IUZ262162 JEV262155:JEV262162 JOR262155:JOR262162 JYN262155:JYN262162 KIJ262155:KIJ262162 KSF262155:KSF262162 LCB262155:LCB262162 LLX262155:LLX262162 LVT262155:LVT262162 MFP262155:MFP262162 MPL262155:MPL262162 MZH262155:MZH262162 NJD262155:NJD262162 NSZ262155:NSZ262162 OCV262155:OCV262162 OMR262155:OMR262162 OWN262155:OWN262162 PGJ262155:PGJ262162 PQF262155:PQF262162 QAB262155:QAB262162 QJX262155:QJX262162 QTT262155:QTT262162 RDP262155:RDP262162 RNL262155:RNL262162 RXH262155:RXH262162 SHD262155:SHD262162 SQZ262155:SQZ262162 TAV262155:TAV262162 TKR262155:TKR262162 TUN262155:TUN262162 UEJ262155:UEJ262162 UOF262155:UOF262162 UYB262155:UYB262162 VHX262155:VHX262162 VRT262155:VRT262162 WBP262155:WBP262162 WLL262155:WLL262162 WVH262155:WVH262162 A327691:A327698 IV327691:IV327698 SR327691:SR327698 ACN327691:ACN327698 AMJ327691:AMJ327698 AWF327691:AWF327698 BGB327691:BGB327698 BPX327691:BPX327698 BZT327691:BZT327698 CJP327691:CJP327698 CTL327691:CTL327698 DDH327691:DDH327698 DND327691:DND327698 DWZ327691:DWZ327698 EGV327691:EGV327698 EQR327691:EQR327698 FAN327691:FAN327698 FKJ327691:FKJ327698 FUF327691:FUF327698 GEB327691:GEB327698 GNX327691:GNX327698 GXT327691:GXT327698 HHP327691:HHP327698 HRL327691:HRL327698 IBH327691:IBH327698 ILD327691:ILD327698 IUZ327691:IUZ327698 JEV327691:JEV327698 JOR327691:JOR327698 JYN327691:JYN327698 KIJ327691:KIJ327698 KSF327691:KSF327698 LCB327691:LCB327698 LLX327691:LLX327698 LVT327691:LVT327698 MFP327691:MFP327698 MPL327691:MPL327698 MZH327691:MZH327698 NJD327691:NJD327698 NSZ327691:NSZ327698 OCV327691:OCV327698 OMR327691:OMR327698 OWN327691:OWN327698 PGJ327691:PGJ327698 PQF327691:PQF327698 QAB327691:QAB327698 QJX327691:QJX327698 QTT327691:QTT327698 RDP327691:RDP327698 RNL327691:RNL327698 RXH327691:RXH327698 SHD327691:SHD327698 SQZ327691:SQZ327698 TAV327691:TAV327698 TKR327691:TKR327698 TUN327691:TUN327698 UEJ327691:UEJ327698 UOF327691:UOF327698 UYB327691:UYB327698 VHX327691:VHX327698 VRT327691:VRT327698 WBP327691:WBP327698 WLL327691:WLL327698 WVH327691:WVH327698 A393227:A393234 IV393227:IV393234 SR393227:SR393234 ACN393227:ACN393234 AMJ393227:AMJ393234 AWF393227:AWF393234 BGB393227:BGB393234 BPX393227:BPX393234 BZT393227:BZT393234 CJP393227:CJP393234 CTL393227:CTL393234 DDH393227:DDH393234 DND393227:DND393234 DWZ393227:DWZ393234 EGV393227:EGV393234 EQR393227:EQR393234 FAN393227:FAN393234 FKJ393227:FKJ393234 FUF393227:FUF393234 GEB393227:GEB393234 GNX393227:GNX393234 GXT393227:GXT393234 HHP393227:HHP393234 HRL393227:HRL393234 IBH393227:IBH393234 ILD393227:ILD393234 IUZ393227:IUZ393234 JEV393227:JEV393234 JOR393227:JOR393234 JYN393227:JYN393234 KIJ393227:KIJ393234 KSF393227:KSF393234 LCB393227:LCB393234 LLX393227:LLX393234 LVT393227:LVT393234 MFP393227:MFP393234 MPL393227:MPL393234 MZH393227:MZH393234 NJD393227:NJD393234 NSZ393227:NSZ393234 OCV393227:OCV393234 OMR393227:OMR393234 OWN393227:OWN393234 PGJ393227:PGJ393234 PQF393227:PQF393234 QAB393227:QAB393234 QJX393227:QJX393234 QTT393227:QTT393234 RDP393227:RDP393234 RNL393227:RNL393234 RXH393227:RXH393234 SHD393227:SHD393234 SQZ393227:SQZ393234 TAV393227:TAV393234 TKR393227:TKR393234 TUN393227:TUN393234 UEJ393227:UEJ393234 UOF393227:UOF393234 UYB393227:UYB393234 VHX393227:VHX393234 VRT393227:VRT393234 WBP393227:WBP393234 WLL393227:WLL393234 WVH393227:WVH393234 A458763:A458770 IV458763:IV458770 SR458763:SR458770 ACN458763:ACN458770 AMJ458763:AMJ458770 AWF458763:AWF458770 BGB458763:BGB458770 BPX458763:BPX458770 BZT458763:BZT458770 CJP458763:CJP458770 CTL458763:CTL458770 DDH458763:DDH458770 DND458763:DND458770 DWZ458763:DWZ458770 EGV458763:EGV458770 EQR458763:EQR458770 FAN458763:FAN458770 FKJ458763:FKJ458770 FUF458763:FUF458770 GEB458763:GEB458770 GNX458763:GNX458770 GXT458763:GXT458770 HHP458763:HHP458770 HRL458763:HRL458770 IBH458763:IBH458770 ILD458763:ILD458770 IUZ458763:IUZ458770 JEV458763:JEV458770 JOR458763:JOR458770 JYN458763:JYN458770 KIJ458763:KIJ458770 KSF458763:KSF458770 LCB458763:LCB458770 LLX458763:LLX458770 LVT458763:LVT458770 MFP458763:MFP458770 MPL458763:MPL458770 MZH458763:MZH458770 NJD458763:NJD458770 NSZ458763:NSZ458770 OCV458763:OCV458770 OMR458763:OMR458770 OWN458763:OWN458770 PGJ458763:PGJ458770 PQF458763:PQF458770 QAB458763:QAB458770 QJX458763:QJX458770 QTT458763:QTT458770 RDP458763:RDP458770 RNL458763:RNL458770 RXH458763:RXH458770 SHD458763:SHD458770 SQZ458763:SQZ458770 TAV458763:TAV458770 TKR458763:TKR458770 TUN458763:TUN458770 UEJ458763:UEJ458770 UOF458763:UOF458770 UYB458763:UYB458770 VHX458763:VHX458770 VRT458763:VRT458770 WBP458763:WBP458770 WLL458763:WLL458770 WVH458763:WVH458770 A524299:A524306 IV524299:IV524306 SR524299:SR524306 ACN524299:ACN524306 AMJ524299:AMJ524306 AWF524299:AWF524306 BGB524299:BGB524306 BPX524299:BPX524306 BZT524299:BZT524306 CJP524299:CJP524306 CTL524299:CTL524306 DDH524299:DDH524306 DND524299:DND524306 DWZ524299:DWZ524306 EGV524299:EGV524306 EQR524299:EQR524306 FAN524299:FAN524306 FKJ524299:FKJ524306 FUF524299:FUF524306 GEB524299:GEB524306 GNX524299:GNX524306 GXT524299:GXT524306 HHP524299:HHP524306 HRL524299:HRL524306 IBH524299:IBH524306 ILD524299:ILD524306 IUZ524299:IUZ524306 JEV524299:JEV524306 JOR524299:JOR524306 JYN524299:JYN524306 KIJ524299:KIJ524306 KSF524299:KSF524306 LCB524299:LCB524306 LLX524299:LLX524306 LVT524299:LVT524306 MFP524299:MFP524306 MPL524299:MPL524306 MZH524299:MZH524306 NJD524299:NJD524306 NSZ524299:NSZ524306 OCV524299:OCV524306 OMR524299:OMR524306 OWN524299:OWN524306 PGJ524299:PGJ524306 PQF524299:PQF524306 QAB524299:QAB524306 QJX524299:QJX524306 QTT524299:QTT524306 RDP524299:RDP524306 RNL524299:RNL524306 RXH524299:RXH524306 SHD524299:SHD524306 SQZ524299:SQZ524306 TAV524299:TAV524306 TKR524299:TKR524306 TUN524299:TUN524306 UEJ524299:UEJ524306 UOF524299:UOF524306 UYB524299:UYB524306 VHX524299:VHX524306 VRT524299:VRT524306 WBP524299:WBP524306 WLL524299:WLL524306 WVH524299:WVH524306 A589835:A589842 IV589835:IV589842 SR589835:SR589842 ACN589835:ACN589842 AMJ589835:AMJ589842 AWF589835:AWF589842 BGB589835:BGB589842 BPX589835:BPX589842 BZT589835:BZT589842 CJP589835:CJP589842 CTL589835:CTL589842 DDH589835:DDH589842 DND589835:DND589842 DWZ589835:DWZ589842 EGV589835:EGV589842 EQR589835:EQR589842 FAN589835:FAN589842 FKJ589835:FKJ589842 FUF589835:FUF589842 GEB589835:GEB589842 GNX589835:GNX589842 GXT589835:GXT589842 HHP589835:HHP589842 HRL589835:HRL589842 IBH589835:IBH589842 ILD589835:ILD589842 IUZ589835:IUZ589842 JEV589835:JEV589842 JOR589835:JOR589842 JYN589835:JYN589842 KIJ589835:KIJ589842 KSF589835:KSF589842 LCB589835:LCB589842 LLX589835:LLX589842 LVT589835:LVT589842 MFP589835:MFP589842 MPL589835:MPL589842 MZH589835:MZH589842 NJD589835:NJD589842 NSZ589835:NSZ589842 OCV589835:OCV589842 OMR589835:OMR589842 OWN589835:OWN589842 PGJ589835:PGJ589842 PQF589835:PQF589842 QAB589835:QAB589842 QJX589835:QJX589842 QTT589835:QTT589842 RDP589835:RDP589842 RNL589835:RNL589842 RXH589835:RXH589842 SHD589835:SHD589842 SQZ589835:SQZ589842 TAV589835:TAV589842 TKR589835:TKR589842 TUN589835:TUN589842 UEJ589835:UEJ589842 UOF589835:UOF589842 UYB589835:UYB589842 VHX589835:VHX589842 VRT589835:VRT589842 WBP589835:WBP589842 WLL589835:WLL589842 WVH589835:WVH589842 A655371:A655378 IV655371:IV655378 SR655371:SR655378 ACN655371:ACN655378 AMJ655371:AMJ655378 AWF655371:AWF655378 BGB655371:BGB655378 BPX655371:BPX655378 BZT655371:BZT655378 CJP655371:CJP655378 CTL655371:CTL655378 DDH655371:DDH655378 DND655371:DND655378 DWZ655371:DWZ655378 EGV655371:EGV655378 EQR655371:EQR655378 FAN655371:FAN655378 FKJ655371:FKJ655378 FUF655371:FUF655378 GEB655371:GEB655378 GNX655371:GNX655378 GXT655371:GXT655378 HHP655371:HHP655378 HRL655371:HRL655378 IBH655371:IBH655378 ILD655371:ILD655378 IUZ655371:IUZ655378 JEV655371:JEV655378 JOR655371:JOR655378 JYN655371:JYN655378 KIJ655371:KIJ655378 KSF655371:KSF655378 LCB655371:LCB655378 LLX655371:LLX655378 LVT655371:LVT655378 MFP655371:MFP655378 MPL655371:MPL655378 MZH655371:MZH655378 NJD655371:NJD655378 NSZ655371:NSZ655378 OCV655371:OCV655378 OMR655371:OMR655378 OWN655371:OWN655378 PGJ655371:PGJ655378 PQF655371:PQF655378 QAB655371:QAB655378 QJX655371:QJX655378 QTT655371:QTT655378 RDP655371:RDP655378 RNL655371:RNL655378 RXH655371:RXH655378 SHD655371:SHD655378 SQZ655371:SQZ655378 TAV655371:TAV655378 TKR655371:TKR655378 TUN655371:TUN655378 UEJ655371:UEJ655378 UOF655371:UOF655378 UYB655371:UYB655378 VHX655371:VHX655378 VRT655371:VRT655378 WBP655371:WBP655378 WLL655371:WLL655378 WVH655371:WVH655378 A720907:A720914 IV720907:IV720914 SR720907:SR720914 ACN720907:ACN720914 AMJ720907:AMJ720914 AWF720907:AWF720914 BGB720907:BGB720914 BPX720907:BPX720914 BZT720907:BZT720914 CJP720907:CJP720914 CTL720907:CTL720914 DDH720907:DDH720914 DND720907:DND720914 DWZ720907:DWZ720914 EGV720907:EGV720914 EQR720907:EQR720914 FAN720907:FAN720914 FKJ720907:FKJ720914 FUF720907:FUF720914 GEB720907:GEB720914 GNX720907:GNX720914 GXT720907:GXT720914 HHP720907:HHP720914 HRL720907:HRL720914 IBH720907:IBH720914 ILD720907:ILD720914 IUZ720907:IUZ720914 JEV720907:JEV720914 JOR720907:JOR720914 JYN720907:JYN720914 KIJ720907:KIJ720914 KSF720907:KSF720914 LCB720907:LCB720914 LLX720907:LLX720914 LVT720907:LVT720914 MFP720907:MFP720914 MPL720907:MPL720914 MZH720907:MZH720914 NJD720907:NJD720914 NSZ720907:NSZ720914 OCV720907:OCV720914 OMR720907:OMR720914 OWN720907:OWN720914 PGJ720907:PGJ720914 PQF720907:PQF720914 QAB720907:QAB720914 QJX720907:QJX720914 QTT720907:QTT720914 RDP720907:RDP720914 RNL720907:RNL720914 RXH720907:RXH720914 SHD720907:SHD720914 SQZ720907:SQZ720914 TAV720907:TAV720914 TKR720907:TKR720914 TUN720907:TUN720914 UEJ720907:UEJ720914 UOF720907:UOF720914 UYB720907:UYB720914 VHX720907:VHX720914 VRT720907:VRT720914 WBP720907:WBP720914 WLL720907:WLL720914 WVH720907:WVH720914 A786443:A786450 IV786443:IV786450 SR786443:SR786450 ACN786443:ACN786450 AMJ786443:AMJ786450 AWF786443:AWF786450 BGB786443:BGB786450 BPX786443:BPX786450 BZT786443:BZT786450 CJP786443:CJP786450 CTL786443:CTL786450 DDH786443:DDH786450 DND786443:DND786450 DWZ786443:DWZ786450 EGV786443:EGV786450 EQR786443:EQR786450 FAN786443:FAN786450 FKJ786443:FKJ786450 FUF786443:FUF786450 GEB786443:GEB786450 GNX786443:GNX786450 GXT786443:GXT786450 HHP786443:HHP786450 HRL786443:HRL786450 IBH786443:IBH786450 ILD786443:ILD786450 IUZ786443:IUZ786450 JEV786443:JEV786450 JOR786443:JOR786450 JYN786443:JYN786450 KIJ786443:KIJ786450 KSF786443:KSF786450 LCB786443:LCB786450 LLX786443:LLX786450 LVT786443:LVT786450 MFP786443:MFP786450 MPL786443:MPL786450 MZH786443:MZH786450 NJD786443:NJD786450 NSZ786443:NSZ786450 OCV786443:OCV786450 OMR786443:OMR786450 OWN786443:OWN786450 PGJ786443:PGJ786450 PQF786443:PQF786450 QAB786443:QAB786450 QJX786443:QJX786450 QTT786443:QTT786450 RDP786443:RDP786450 RNL786443:RNL786450 RXH786443:RXH786450 SHD786443:SHD786450 SQZ786443:SQZ786450 TAV786443:TAV786450 TKR786443:TKR786450 TUN786443:TUN786450 UEJ786443:UEJ786450 UOF786443:UOF786450 UYB786443:UYB786450 VHX786443:VHX786450 VRT786443:VRT786450 WBP786443:WBP786450 WLL786443:WLL786450 WVH786443:WVH786450 A851979:A851986 IV851979:IV851986 SR851979:SR851986 ACN851979:ACN851986 AMJ851979:AMJ851986 AWF851979:AWF851986 BGB851979:BGB851986 BPX851979:BPX851986 BZT851979:BZT851986 CJP851979:CJP851986 CTL851979:CTL851986 DDH851979:DDH851986 DND851979:DND851986 DWZ851979:DWZ851986 EGV851979:EGV851986 EQR851979:EQR851986 FAN851979:FAN851986 FKJ851979:FKJ851986 FUF851979:FUF851986 GEB851979:GEB851986 GNX851979:GNX851986 GXT851979:GXT851986 HHP851979:HHP851986 HRL851979:HRL851986 IBH851979:IBH851986 ILD851979:ILD851986 IUZ851979:IUZ851986 JEV851979:JEV851986 JOR851979:JOR851986 JYN851979:JYN851986 KIJ851979:KIJ851986 KSF851979:KSF851986 LCB851979:LCB851986 LLX851979:LLX851986 LVT851979:LVT851986 MFP851979:MFP851986 MPL851979:MPL851986 MZH851979:MZH851986 NJD851979:NJD851986 NSZ851979:NSZ851986 OCV851979:OCV851986 OMR851979:OMR851986 OWN851979:OWN851986 PGJ851979:PGJ851986 PQF851979:PQF851986 QAB851979:QAB851986 QJX851979:QJX851986 QTT851979:QTT851986 RDP851979:RDP851986 RNL851979:RNL851986 RXH851979:RXH851986 SHD851979:SHD851986 SQZ851979:SQZ851986 TAV851979:TAV851986 TKR851979:TKR851986 TUN851979:TUN851986 UEJ851979:UEJ851986 UOF851979:UOF851986 UYB851979:UYB851986 VHX851979:VHX851986 VRT851979:VRT851986 WBP851979:WBP851986 WLL851979:WLL851986 WVH851979:WVH851986 A917515:A917522 IV917515:IV917522 SR917515:SR917522 ACN917515:ACN917522 AMJ917515:AMJ917522 AWF917515:AWF917522 BGB917515:BGB917522 BPX917515:BPX917522 BZT917515:BZT917522 CJP917515:CJP917522 CTL917515:CTL917522 DDH917515:DDH917522 DND917515:DND917522 DWZ917515:DWZ917522 EGV917515:EGV917522 EQR917515:EQR917522 FAN917515:FAN917522 FKJ917515:FKJ917522 FUF917515:FUF917522 GEB917515:GEB917522 GNX917515:GNX917522 GXT917515:GXT917522 HHP917515:HHP917522 HRL917515:HRL917522 IBH917515:IBH917522 ILD917515:ILD917522 IUZ917515:IUZ917522 JEV917515:JEV917522 JOR917515:JOR917522 JYN917515:JYN917522 KIJ917515:KIJ917522 KSF917515:KSF917522 LCB917515:LCB917522 LLX917515:LLX917522 LVT917515:LVT917522 MFP917515:MFP917522 MPL917515:MPL917522 MZH917515:MZH917522 NJD917515:NJD917522 NSZ917515:NSZ917522 OCV917515:OCV917522 OMR917515:OMR917522 OWN917515:OWN917522 PGJ917515:PGJ917522 PQF917515:PQF917522 QAB917515:QAB917522 QJX917515:QJX917522 QTT917515:QTT917522 RDP917515:RDP917522 RNL917515:RNL917522 RXH917515:RXH917522 SHD917515:SHD917522 SQZ917515:SQZ917522 TAV917515:TAV917522 TKR917515:TKR917522 TUN917515:TUN917522 UEJ917515:UEJ917522 UOF917515:UOF917522 UYB917515:UYB917522 VHX917515:VHX917522 VRT917515:VRT917522 WBP917515:WBP917522 WLL917515:WLL917522 WVH917515:WVH917522 A983051:A983058 IV983051:IV983058 SR983051:SR983058 ACN983051:ACN983058 AMJ983051:AMJ983058 AWF983051:AWF983058 BGB983051:BGB983058 BPX983051:BPX983058 BZT983051:BZT983058 CJP983051:CJP983058 CTL983051:CTL983058 DDH983051:DDH983058 DND983051:DND983058 DWZ983051:DWZ983058 EGV983051:EGV983058 EQR983051:EQR983058 FAN983051:FAN983058 FKJ983051:FKJ983058 FUF983051:FUF983058 GEB983051:GEB983058 GNX983051:GNX983058 GXT983051:GXT983058 HHP983051:HHP983058 HRL983051:HRL983058 IBH983051:IBH983058 ILD983051:ILD983058 IUZ983051:IUZ983058 JEV983051:JEV983058 JOR983051:JOR983058 JYN983051:JYN983058 KIJ983051:KIJ983058 KSF983051:KSF983058 LCB983051:LCB983058 LLX983051:LLX983058 LVT983051:LVT983058 MFP983051:MFP983058 MPL983051:MPL983058 MZH983051:MZH983058 NJD983051:NJD983058 NSZ983051:NSZ983058 OCV983051:OCV983058 OMR983051:OMR983058 OWN983051:OWN983058 PGJ983051:PGJ983058 PQF983051:PQF983058 QAB983051:QAB983058 QJX983051:QJX983058 QTT983051:QTT983058 RDP983051:RDP983058 RNL983051:RNL983058 RXH983051:RXH983058 SHD983051:SHD983058 SQZ983051:SQZ983058 TAV983051:TAV983058 TKR983051:TKR983058 TUN983051:TUN983058 UEJ983051:UEJ983058 UOF983051:UOF983058 UYB983051:UYB983058 VHX983051:VHX983058 VRT983051:VRT983058 WBP983051:WBP983058 WLL983051:WLL983058 WVH983051:WVH983058 A11:A18 JI11:JI18 TE11:TE18 ADA11:ADA18 AMW11:AMW18 AWS11:AWS18 BGO11:BGO18 BQK11:BQK18 CAG11:CAG18 CKC11:CKC18 CTY11:CTY18 DDU11:DDU18 DNQ11:DNQ18 DXM11:DXM18 EHI11:EHI18 ERE11:ERE18 FBA11:FBA18 FKW11:FKW18 FUS11:FUS18 GEO11:GEO18 GOK11:GOK18 GYG11:GYG18 HIC11:HIC18 HRY11:HRY18 IBU11:IBU18 ILQ11:ILQ18 IVM11:IVM18 JFI11:JFI18 JPE11:JPE18 JZA11:JZA18 KIW11:KIW18 KSS11:KSS18 LCO11:LCO18 LMK11:LMK18 LWG11:LWG18 MGC11:MGC18 MPY11:MPY18 MZU11:MZU18 NJQ11:NJQ18 NTM11:NTM18 ODI11:ODI18 ONE11:ONE18 OXA11:OXA18 PGW11:PGW18 PQS11:PQS18 QAO11:QAO18 QKK11:QKK18 QUG11:QUG18 REC11:REC18 RNY11:RNY18 RXU11:RXU18 SHQ11:SHQ18 SRM11:SRM18 TBI11:TBI18 TLE11:TLE18 TVA11:TVA18 UEW11:UEW18 UOS11:UOS18 UYO11:UYO18 VIK11:VIK18 VSG11:VSG18 WCC11:WCC18 WLY11:WLY18 WVU11:WVU18 N65547:N65554 JI65547:JI65554 TE65547:TE65554 ADA65547:ADA65554 AMW65547:AMW65554 AWS65547:AWS65554 BGO65547:BGO65554 BQK65547:BQK65554 CAG65547:CAG65554 CKC65547:CKC65554 CTY65547:CTY65554 DDU65547:DDU65554 DNQ65547:DNQ65554 DXM65547:DXM65554 EHI65547:EHI65554 ERE65547:ERE65554 FBA65547:FBA65554 FKW65547:FKW65554 FUS65547:FUS65554 GEO65547:GEO65554 GOK65547:GOK65554 GYG65547:GYG65554 HIC65547:HIC65554 HRY65547:HRY65554 IBU65547:IBU65554 ILQ65547:ILQ65554 IVM65547:IVM65554 JFI65547:JFI65554 JPE65547:JPE65554 JZA65547:JZA65554 KIW65547:KIW65554 KSS65547:KSS65554 LCO65547:LCO65554 LMK65547:LMK65554 LWG65547:LWG65554 MGC65547:MGC65554 MPY65547:MPY65554 MZU65547:MZU65554 NJQ65547:NJQ65554 NTM65547:NTM65554 ODI65547:ODI65554 ONE65547:ONE65554 OXA65547:OXA65554 PGW65547:PGW65554 PQS65547:PQS65554 QAO65547:QAO65554 QKK65547:QKK65554 QUG65547:QUG65554 REC65547:REC65554 RNY65547:RNY65554 RXU65547:RXU65554 SHQ65547:SHQ65554 SRM65547:SRM65554 TBI65547:TBI65554 TLE65547:TLE65554 TVA65547:TVA65554 UEW65547:UEW65554 UOS65547:UOS65554 UYO65547:UYO65554 VIK65547:VIK65554 VSG65547:VSG65554 WCC65547:WCC65554 WLY65547:WLY65554 WVU65547:WVU65554 N131083:N131090 JI131083:JI131090 TE131083:TE131090 ADA131083:ADA131090 AMW131083:AMW131090 AWS131083:AWS131090 BGO131083:BGO131090 BQK131083:BQK131090 CAG131083:CAG131090 CKC131083:CKC131090 CTY131083:CTY131090 DDU131083:DDU131090 DNQ131083:DNQ131090 DXM131083:DXM131090 EHI131083:EHI131090 ERE131083:ERE131090 FBA131083:FBA131090 FKW131083:FKW131090 FUS131083:FUS131090 GEO131083:GEO131090 GOK131083:GOK131090 GYG131083:GYG131090 HIC131083:HIC131090 HRY131083:HRY131090 IBU131083:IBU131090 ILQ131083:ILQ131090 IVM131083:IVM131090 JFI131083:JFI131090 JPE131083:JPE131090 JZA131083:JZA131090 KIW131083:KIW131090 KSS131083:KSS131090 LCO131083:LCO131090 LMK131083:LMK131090 LWG131083:LWG131090 MGC131083:MGC131090 MPY131083:MPY131090 MZU131083:MZU131090 NJQ131083:NJQ131090 NTM131083:NTM131090 ODI131083:ODI131090 ONE131083:ONE131090 OXA131083:OXA131090 PGW131083:PGW131090 PQS131083:PQS131090 QAO131083:QAO131090 QKK131083:QKK131090 QUG131083:QUG131090 REC131083:REC131090 RNY131083:RNY131090 RXU131083:RXU131090 SHQ131083:SHQ131090 SRM131083:SRM131090 TBI131083:TBI131090 TLE131083:TLE131090 TVA131083:TVA131090 UEW131083:UEW131090 UOS131083:UOS131090 UYO131083:UYO131090 VIK131083:VIK131090 VSG131083:VSG131090 WCC131083:WCC131090 WLY131083:WLY131090 WVU131083:WVU131090 N196619:N196626 JI196619:JI196626 TE196619:TE196626 ADA196619:ADA196626 AMW196619:AMW196626 AWS196619:AWS196626 BGO196619:BGO196626 BQK196619:BQK196626 CAG196619:CAG196626 CKC196619:CKC196626 CTY196619:CTY196626 DDU196619:DDU196626 DNQ196619:DNQ196626 DXM196619:DXM196626 EHI196619:EHI196626 ERE196619:ERE196626 FBA196619:FBA196626 FKW196619:FKW196626 FUS196619:FUS196626 GEO196619:GEO196626 GOK196619:GOK196626 GYG196619:GYG196626 HIC196619:HIC196626 HRY196619:HRY196626 IBU196619:IBU196626 ILQ196619:ILQ196626 IVM196619:IVM196626 JFI196619:JFI196626 JPE196619:JPE196626 JZA196619:JZA196626 KIW196619:KIW196626 KSS196619:KSS196626 LCO196619:LCO196626 LMK196619:LMK196626 LWG196619:LWG196626 MGC196619:MGC196626 MPY196619:MPY196626 MZU196619:MZU196626 NJQ196619:NJQ196626 NTM196619:NTM196626 ODI196619:ODI196626 ONE196619:ONE196626 OXA196619:OXA196626 PGW196619:PGW196626 PQS196619:PQS196626 QAO196619:QAO196626 QKK196619:QKK196626 QUG196619:QUG196626 REC196619:REC196626 RNY196619:RNY196626 RXU196619:RXU196626 SHQ196619:SHQ196626 SRM196619:SRM196626 TBI196619:TBI196626 TLE196619:TLE196626 TVA196619:TVA196626 UEW196619:UEW196626 UOS196619:UOS196626 UYO196619:UYO196626 VIK196619:VIK196626 VSG196619:VSG196626 WCC196619:WCC196626 WLY196619:WLY196626 WVU196619:WVU196626 N262155:N262162 JI262155:JI262162 TE262155:TE262162 ADA262155:ADA262162 AMW262155:AMW262162 AWS262155:AWS262162 BGO262155:BGO262162 BQK262155:BQK262162 CAG262155:CAG262162 CKC262155:CKC262162 CTY262155:CTY262162 DDU262155:DDU262162 DNQ262155:DNQ262162 DXM262155:DXM262162 EHI262155:EHI262162 ERE262155:ERE262162 FBA262155:FBA262162 FKW262155:FKW262162 FUS262155:FUS262162 GEO262155:GEO262162 GOK262155:GOK262162 GYG262155:GYG262162 HIC262155:HIC262162 HRY262155:HRY262162 IBU262155:IBU262162 ILQ262155:ILQ262162 IVM262155:IVM262162 JFI262155:JFI262162 JPE262155:JPE262162 JZA262155:JZA262162 KIW262155:KIW262162 KSS262155:KSS262162 LCO262155:LCO262162 LMK262155:LMK262162 LWG262155:LWG262162 MGC262155:MGC262162 MPY262155:MPY262162 MZU262155:MZU262162 NJQ262155:NJQ262162 NTM262155:NTM262162 ODI262155:ODI262162 ONE262155:ONE262162 OXA262155:OXA262162 PGW262155:PGW262162 PQS262155:PQS262162 QAO262155:QAO262162 QKK262155:QKK262162 QUG262155:QUG262162 REC262155:REC262162 RNY262155:RNY262162 RXU262155:RXU262162 SHQ262155:SHQ262162 SRM262155:SRM262162 TBI262155:TBI262162 TLE262155:TLE262162 TVA262155:TVA262162 UEW262155:UEW262162 UOS262155:UOS262162 UYO262155:UYO262162 VIK262155:VIK262162 VSG262155:VSG262162 WCC262155:WCC262162 WLY262155:WLY262162 WVU262155:WVU262162 N327691:N327698 JI327691:JI327698 TE327691:TE327698 ADA327691:ADA327698 AMW327691:AMW327698 AWS327691:AWS327698 BGO327691:BGO327698 BQK327691:BQK327698 CAG327691:CAG327698 CKC327691:CKC327698 CTY327691:CTY327698 DDU327691:DDU327698 DNQ327691:DNQ327698 DXM327691:DXM327698 EHI327691:EHI327698 ERE327691:ERE327698 FBA327691:FBA327698 FKW327691:FKW327698 FUS327691:FUS327698 GEO327691:GEO327698 GOK327691:GOK327698 GYG327691:GYG327698 HIC327691:HIC327698 HRY327691:HRY327698 IBU327691:IBU327698 ILQ327691:ILQ327698 IVM327691:IVM327698 JFI327691:JFI327698 JPE327691:JPE327698 JZA327691:JZA327698 KIW327691:KIW327698 KSS327691:KSS327698 LCO327691:LCO327698 LMK327691:LMK327698 LWG327691:LWG327698 MGC327691:MGC327698 MPY327691:MPY327698 MZU327691:MZU327698 NJQ327691:NJQ327698 NTM327691:NTM327698 ODI327691:ODI327698 ONE327691:ONE327698 OXA327691:OXA327698 PGW327691:PGW327698 PQS327691:PQS327698 QAO327691:QAO327698 QKK327691:QKK327698 QUG327691:QUG327698 REC327691:REC327698 RNY327691:RNY327698 RXU327691:RXU327698 SHQ327691:SHQ327698 SRM327691:SRM327698 TBI327691:TBI327698 TLE327691:TLE327698 TVA327691:TVA327698 UEW327691:UEW327698 UOS327691:UOS327698 UYO327691:UYO327698 VIK327691:VIK327698 VSG327691:VSG327698 WCC327691:WCC327698 WLY327691:WLY327698 WVU327691:WVU327698 N393227:N393234 JI393227:JI393234 TE393227:TE393234 ADA393227:ADA393234 AMW393227:AMW393234 AWS393227:AWS393234 BGO393227:BGO393234 BQK393227:BQK393234 CAG393227:CAG393234 CKC393227:CKC393234 CTY393227:CTY393234 DDU393227:DDU393234 DNQ393227:DNQ393234 DXM393227:DXM393234 EHI393227:EHI393234 ERE393227:ERE393234 FBA393227:FBA393234 FKW393227:FKW393234 FUS393227:FUS393234 GEO393227:GEO393234 GOK393227:GOK393234 GYG393227:GYG393234 HIC393227:HIC393234 HRY393227:HRY393234 IBU393227:IBU393234 ILQ393227:ILQ393234 IVM393227:IVM393234 JFI393227:JFI393234 JPE393227:JPE393234 JZA393227:JZA393234 KIW393227:KIW393234 KSS393227:KSS393234 LCO393227:LCO393234 LMK393227:LMK393234 LWG393227:LWG393234 MGC393227:MGC393234 MPY393227:MPY393234 MZU393227:MZU393234 NJQ393227:NJQ393234 NTM393227:NTM393234 ODI393227:ODI393234 ONE393227:ONE393234 OXA393227:OXA393234 PGW393227:PGW393234 PQS393227:PQS393234 QAO393227:QAO393234 QKK393227:QKK393234 QUG393227:QUG393234 REC393227:REC393234 RNY393227:RNY393234 RXU393227:RXU393234 SHQ393227:SHQ393234 SRM393227:SRM393234 TBI393227:TBI393234 TLE393227:TLE393234 TVA393227:TVA393234 UEW393227:UEW393234 UOS393227:UOS393234 UYO393227:UYO393234 VIK393227:VIK393234 VSG393227:VSG393234 WCC393227:WCC393234 WLY393227:WLY393234 WVU393227:WVU393234 N458763:N458770 JI458763:JI458770 TE458763:TE458770 ADA458763:ADA458770 AMW458763:AMW458770 AWS458763:AWS458770 BGO458763:BGO458770 BQK458763:BQK458770 CAG458763:CAG458770 CKC458763:CKC458770 CTY458763:CTY458770 DDU458763:DDU458770 DNQ458763:DNQ458770 DXM458763:DXM458770 EHI458763:EHI458770 ERE458763:ERE458770 FBA458763:FBA458770 FKW458763:FKW458770 FUS458763:FUS458770 GEO458763:GEO458770 GOK458763:GOK458770 GYG458763:GYG458770 HIC458763:HIC458770 HRY458763:HRY458770 IBU458763:IBU458770 ILQ458763:ILQ458770 IVM458763:IVM458770 JFI458763:JFI458770 JPE458763:JPE458770 JZA458763:JZA458770 KIW458763:KIW458770 KSS458763:KSS458770 LCO458763:LCO458770 LMK458763:LMK458770 LWG458763:LWG458770 MGC458763:MGC458770 MPY458763:MPY458770 MZU458763:MZU458770 NJQ458763:NJQ458770 NTM458763:NTM458770 ODI458763:ODI458770 ONE458763:ONE458770 OXA458763:OXA458770 PGW458763:PGW458770 PQS458763:PQS458770 QAO458763:QAO458770 QKK458763:QKK458770 QUG458763:QUG458770 REC458763:REC458770 RNY458763:RNY458770 RXU458763:RXU458770 SHQ458763:SHQ458770 SRM458763:SRM458770 TBI458763:TBI458770 TLE458763:TLE458770 TVA458763:TVA458770 UEW458763:UEW458770 UOS458763:UOS458770 UYO458763:UYO458770 VIK458763:VIK458770 VSG458763:VSG458770 WCC458763:WCC458770 WLY458763:WLY458770 WVU458763:WVU458770 N524299:N524306 JI524299:JI524306 TE524299:TE524306 ADA524299:ADA524306 AMW524299:AMW524306 AWS524299:AWS524306 BGO524299:BGO524306 BQK524299:BQK524306 CAG524299:CAG524306 CKC524299:CKC524306 CTY524299:CTY524306 DDU524299:DDU524306 DNQ524299:DNQ524306 DXM524299:DXM524306 EHI524299:EHI524306 ERE524299:ERE524306 FBA524299:FBA524306 FKW524299:FKW524306 FUS524299:FUS524306 GEO524299:GEO524306 GOK524299:GOK524306 GYG524299:GYG524306 HIC524299:HIC524306 HRY524299:HRY524306 IBU524299:IBU524306 ILQ524299:ILQ524306 IVM524299:IVM524306 JFI524299:JFI524306 JPE524299:JPE524306 JZA524299:JZA524306 KIW524299:KIW524306 KSS524299:KSS524306 LCO524299:LCO524306 LMK524299:LMK524306 LWG524299:LWG524306 MGC524299:MGC524306 MPY524299:MPY524306 MZU524299:MZU524306 NJQ524299:NJQ524306 NTM524299:NTM524306 ODI524299:ODI524306 ONE524299:ONE524306 OXA524299:OXA524306 PGW524299:PGW524306 PQS524299:PQS524306 QAO524299:QAO524306 QKK524299:QKK524306 QUG524299:QUG524306 REC524299:REC524306 RNY524299:RNY524306 RXU524299:RXU524306 SHQ524299:SHQ524306 SRM524299:SRM524306 TBI524299:TBI524306 TLE524299:TLE524306 TVA524299:TVA524306 UEW524299:UEW524306 UOS524299:UOS524306 UYO524299:UYO524306 VIK524299:VIK524306 VSG524299:VSG524306 WCC524299:WCC524306 WLY524299:WLY524306 WVU524299:WVU524306 N589835:N589842 JI589835:JI589842 TE589835:TE589842 ADA589835:ADA589842 AMW589835:AMW589842 AWS589835:AWS589842 BGO589835:BGO589842 BQK589835:BQK589842 CAG589835:CAG589842 CKC589835:CKC589842 CTY589835:CTY589842 DDU589835:DDU589842 DNQ589835:DNQ589842 DXM589835:DXM589842 EHI589835:EHI589842 ERE589835:ERE589842 FBA589835:FBA589842 FKW589835:FKW589842 FUS589835:FUS589842 GEO589835:GEO589842 GOK589835:GOK589842 GYG589835:GYG589842 HIC589835:HIC589842 HRY589835:HRY589842 IBU589835:IBU589842 ILQ589835:ILQ589842 IVM589835:IVM589842 JFI589835:JFI589842 JPE589835:JPE589842 JZA589835:JZA589842 KIW589835:KIW589842 KSS589835:KSS589842 LCO589835:LCO589842 LMK589835:LMK589842 LWG589835:LWG589842 MGC589835:MGC589842 MPY589835:MPY589842 MZU589835:MZU589842 NJQ589835:NJQ589842 NTM589835:NTM589842 ODI589835:ODI589842 ONE589835:ONE589842 OXA589835:OXA589842 PGW589835:PGW589842 PQS589835:PQS589842 QAO589835:QAO589842 QKK589835:QKK589842 QUG589835:QUG589842 REC589835:REC589842 RNY589835:RNY589842 RXU589835:RXU589842 SHQ589835:SHQ589842 SRM589835:SRM589842 TBI589835:TBI589842 TLE589835:TLE589842 TVA589835:TVA589842 UEW589835:UEW589842 UOS589835:UOS589842 UYO589835:UYO589842 VIK589835:VIK589842 VSG589835:VSG589842 WCC589835:WCC589842 WLY589835:WLY589842 WVU589835:WVU589842 N655371:N655378 JI655371:JI655378 TE655371:TE655378 ADA655371:ADA655378 AMW655371:AMW655378 AWS655371:AWS655378 BGO655371:BGO655378 BQK655371:BQK655378 CAG655371:CAG655378 CKC655371:CKC655378 CTY655371:CTY655378 DDU655371:DDU655378 DNQ655371:DNQ655378 DXM655371:DXM655378 EHI655371:EHI655378 ERE655371:ERE655378 FBA655371:FBA655378 FKW655371:FKW655378 FUS655371:FUS655378 GEO655371:GEO655378 GOK655371:GOK655378 GYG655371:GYG655378 HIC655371:HIC655378 HRY655371:HRY655378 IBU655371:IBU655378 ILQ655371:ILQ655378 IVM655371:IVM655378 JFI655371:JFI655378 JPE655371:JPE655378 JZA655371:JZA655378 KIW655371:KIW655378 KSS655371:KSS655378 LCO655371:LCO655378 LMK655371:LMK655378 LWG655371:LWG655378 MGC655371:MGC655378 MPY655371:MPY655378 MZU655371:MZU655378 NJQ655371:NJQ655378 NTM655371:NTM655378 ODI655371:ODI655378 ONE655371:ONE655378 OXA655371:OXA655378 PGW655371:PGW655378 PQS655371:PQS655378 QAO655371:QAO655378 QKK655371:QKK655378 QUG655371:QUG655378 REC655371:REC655378 RNY655371:RNY655378 RXU655371:RXU655378 SHQ655371:SHQ655378 SRM655371:SRM655378 TBI655371:TBI655378 TLE655371:TLE655378 TVA655371:TVA655378 UEW655371:UEW655378 UOS655371:UOS655378 UYO655371:UYO655378 VIK655371:VIK655378 VSG655371:VSG655378 WCC655371:WCC655378 WLY655371:WLY655378 WVU655371:WVU655378 N720907:N720914 JI720907:JI720914 TE720907:TE720914 ADA720907:ADA720914 AMW720907:AMW720914 AWS720907:AWS720914 BGO720907:BGO720914 BQK720907:BQK720914 CAG720907:CAG720914 CKC720907:CKC720914 CTY720907:CTY720914 DDU720907:DDU720914 DNQ720907:DNQ720914 DXM720907:DXM720914 EHI720907:EHI720914 ERE720907:ERE720914 FBA720907:FBA720914 FKW720907:FKW720914 FUS720907:FUS720914 GEO720907:GEO720914 GOK720907:GOK720914 GYG720907:GYG720914 HIC720907:HIC720914 HRY720907:HRY720914 IBU720907:IBU720914 ILQ720907:ILQ720914 IVM720907:IVM720914 JFI720907:JFI720914 JPE720907:JPE720914 JZA720907:JZA720914 KIW720907:KIW720914 KSS720907:KSS720914 LCO720907:LCO720914 LMK720907:LMK720914 LWG720907:LWG720914 MGC720907:MGC720914 MPY720907:MPY720914 MZU720907:MZU720914 NJQ720907:NJQ720914 NTM720907:NTM720914 ODI720907:ODI720914 ONE720907:ONE720914 OXA720907:OXA720914 PGW720907:PGW720914 PQS720907:PQS720914 QAO720907:QAO720914 QKK720907:QKK720914 QUG720907:QUG720914 REC720907:REC720914 RNY720907:RNY720914 RXU720907:RXU720914 SHQ720907:SHQ720914 SRM720907:SRM720914 TBI720907:TBI720914 TLE720907:TLE720914 TVA720907:TVA720914 UEW720907:UEW720914 UOS720907:UOS720914 UYO720907:UYO720914 VIK720907:VIK720914 VSG720907:VSG720914 WCC720907:WCC720914 WLY720907:WLY720914 WVU720907:WVU720914 N786443:N786450 JI786443:JI786450 TE786443:TE786450 ADA786443:ADA786450 AMW786443:AMW786450 AWS786443:AWS786450 BGO786443:BGO786450 BQK786443:BQK786450 CAG786443:CAG786450 CKC786443:CKC786450 CTY786443:CTY786450 DDU786443:DDU786450 DNQ786443:DNQ786450 DXM786443:DXM786450 EHI786443:EHI786450 ERE786443:ERE786450 FBA786443:FBA786450 FKW786443:FKW786450 FUS786443:FUS786450 GEO786443:GEO786450 GOK786443:GOK786450 GYG786443:GYG786450 HIC786443:HIC786450 HRY786443:HRY786450 IBU786443:IBU786450 ILQ786443:ILQ786450 IVM786443:IVM786450 JFI786443:JFI786450 JPE786443:JPE786450 JZA786443:JZA786450 KIW786443:KIW786450 KSS786443:KSS786450 LCO786443:LCO786450 LMK786443:LMK786450 LWG786443:LWG786450 MGC786443:MGC786450 MPY786443:MPY786450 MZU786443:MZU786450 NJQ786443:NJQ786450 NTM786443:NTM786450 ODI786443:ODI786450 ONE786443:ONE786450 OXA786443:OXA786450 PGW786443:PGW786450 PQS786443:PQS786450 QAO786443:QAO786450 QKK786443:QKK786450 QUG786443:QUG786450 REC786443:REC786450 RNY786443:RNY786450 RXU786443:RXU786450 SHQ786443:SHQ786450 SRM786443:SRM786450 TBI786443:TBI786450 TLE786443:TLE786450 TVA786443:TVA786450 UEW786443:UEW786450 UOS786443:UOS786450 UYO786443:UYO786450 VIK786443:VIK786450 VSG786443:VSG786450 WCC786443:WCC786450 WLY786443:WLY786450 WVU786443:WVU786450 N851979:N851986 JI851979:JI851986 TE851979:TE851986 ADA851979:ADA851986 AMW851979:AMW851986 AWS851979:AWS851986 BGO851979:BGO851986 BQK851979:BQK851986 CAG851979:CAG851986 CKC851979:CKC851986 CTY851979:CTY851986 DDU851979:DDU851986 DNQ851979:DNQ851986 DXM851979:DXM851986 EHI851979:EHI851986 ERE851979:ERE851986 FBA851979:FBA851986 FKW851979:FKW851986 FUS851979:FUS851986 GEO851979:GEO851986 GOK851979:GOK851986 GYG851979:GYG851986 HIC851979:HIC851986 HRY851979:HRY851986 IBU851979:IBU851986 ILQ851979:ILQ851986 IVM851979:IVM851986 JFI851979:JFI851986 JPE851979:JPE851986 JZA851979:JZA851986 KIW851979:KIW851986 KSS851979:KSS851986 LCO851979:LCO851986 LMK851979:LMK851986 LWG851979:LWG851986 MGC851979:MGC851986 MPY851979:MPY851986 MZU851979:MZU851986 NJQ851979:NJQ851986 NTM851979:NTM851986 ODI851979:ODI851986 ONE851979:ONE851986 OXA851979:OXA851986 PGW851979:PGW851986 PQS851979:PQS851986 QAO851979:QAO851986 QKK851979:QKK851986 QUG851979:QUG851986 REC851979:REC851986 RNY851979:RNY851986 RXU851979:RXU851986 SHQ851979:SHQ851986 SRM851979:SRM851986 TBI851979:TBI851986 TLE851979:TLE851986 TVA851979:TVA851986 UEW851979:UEW851986 UOS851979:UOS851986 UYO851979:UYO851986 VIK851979:VIK851986 VSG851979:VSG851986 WCC851979:WCC851986 WLY851979:WLY851986 WVU851979:WVU851986 N917515:N917522 JI917515:JI917522 TE917515:TE917522 ADA917515:ADA917522 AMW917515:AMW917522 AWS917515:AWS917522 BGO917515:BGO917522 BQK917515:BQK917522 CAG917515:CAG917522 CKC917515:CKC917522 CTY917515:CTY917522 DDU917515:DDU917522 DNQ917515:DNQ917522 DXM917515:DXM917522 EHI917515:EHI917522 ERE917515:ERE917522 FBA917515:FBA917522 FKW917515:FKW917522 FUS917515:FUS917522 GEO917515:GEO917522 GOK917515:GOK917522 GYG917515:GYG917522 HIC917515:HIC917522 HRY917515:HRY917522 IBU917515:IBU917522 ILQ917515:ILQ917522 IVM917515:IVM917522 JFI917515:JFI917522 JPE917515:JPE917522 JZA917515:JZA917522 KIW917515:KIW917522 KSS917515:KSS917522 LCO917515:LCO917522 LMK917515:LMK917522 LWG917515:LWG917522 MGC917515:MGC917522 MPY917515:MPY917522 MZU917515:MZU917522 NJQ917515:NJQ917522 NTM917515:NTM917522 ODI917515:ODI917522 ONE917515:ONE917522 OXA917515:OXA917522 PGW917515:PGW917522 PQS917515:PQS917522 QAO917515:QAO917522 QKK917515:QKK917522 QUG917515:QUG917522 REC917515:REC917522 RNY917515:RNY917522 RXU917515:RXU917522 SHQ917515:SHQ917522 SRM917515:SRM917522 TBI917515:TBI917522 TLE917515:TLE917522 TVA917515:TVA917522 UEW917515:UEW917522 UOS917515:UOS917522 UYO917515:UYO917522 VIK917515:VIK917522 VSG917515:VSG917522 WCC917515:WCC917522 WLY917515:WLY917522 WVU917515:WVU917522 N983051:N983058 JI983051:JI983058 TE983051:TE983058 ADA983051:ADA983058 AMW983051:AMW983058 AWS983051:AWS983058 BGO983051:BGO983058 BQK983051:BQK983058 CAG983051:CAG983058 CKC983051:CKC983058 CTY983051:CTY983058 DDU983051:DDU983058 DNQ983051:DNQ983058 DXM983051:DXM983058 EHI983051:EHI983058 ERE983051:ERE983058 FBA983051:FBA983058 FKW983051:FKW983058 FUS983051:FUS983058 GEO983051:GEO983058 GOK983051:GOK983058 GYG983051:GYG983058 HIC983051:HIC983058 HRY983051:HRY983058 IBU983051:IBU983058 ILQ983051:ILQ983058 IVM983051:IVM983058 JFI983051:JFI983058 JPE983051:JPE983058 JZA983051:JZA983058 KIW983051:KIW983058 KSS983051:KSS983058 LCO983051:LCO983058 LMK983051:LMK983058 LWG983051:LWG983058 MGC983051:MGC983058 MPY983051:MPY983058 MZU983051:MZU983058 NJQ983051:NJQ983058 NTM983051:NTM983058 ODI983051:ODI983058 ONE983051:ONE983058 OXA983051:OXA983058 PGW983051:PGW983058 PQS983051:PQS983058 QAO983051:QAO983058 QKK983051:QKK983058 QUG983051:QUG983058 REC983051:REC983058 RNY983051:RNY983058 RXU983051:RXU983058 SHQ983051:SHQ983058 SRM983051:SRM983058 TBI983051:TBI983058 TLE983051:TLE983058 TVA983051:TVA983058 UEW983051:UEW983058 UOS983051:UOS983058 UYO983051:UYO983058 VIK983051:VIK983058 VSG983051:VSG983058 WCC983051:WCC983058 WLY983051:WLY983058 WVU983051:WVU983058 N11:N18 IV49:IV56 SR49:SR56 ACN49:ACN56 AMJ49:AMJ56 AWF49:AWF56 BGB49:BGB56 BPX49:BPX56 BZT49:BZT56 CJP49:CJP56 CTL49:CTL56 DDH49:DDH56 DND49:DND56 DWZ49:DWZ56 EGV49:EGV56 EQR49:EQR56 FAN49:FAN56 FKJ49:FKJ56 FUF49:FUF56 GEB49:GEB56 GNX49:GNX56 GXT49:GXT56 HHP49:HHP56 HRL49:HRL56 IBH49:IBH56 ILD49:ILD56 IUZ49:IUZ56 JEV49:JEV56 JOR49:JOR56 JYN49:JYN56 KIJ49:KIJ56 KSF49:KSF56 LCB49:LCB56 LLX49:LLX56 LVT49:LVT56 MFP49:MFP56 MPL49:MPL56 MZH49:MZH56 NJD49:NJD56 NSZ49:NSZ56 OCV49:OCV56 OMR49:OMR56 OWN49:OWN56 PGJ49:PGJ56 PQF49:PQF56 QAB49:QAB56 QJX49:QJX56 QTT49:QTT56 RDP49:RDP56 RNL49:RNL56 RXH49:RXH56 SHD49:SHD56 SQZ49:SQZ56 TAV49:TAV56 TKR49:TKR56 TUN49:TUN56 UEJ49:UEJ56 UOF49:UOF56 UYB49:UYB56 VHX49:VHX56 VRT49:VRT56 WBP49:WBP56 WLL49:WLL56 WVH49:WVH56 A65585:A65592 IV65585:IV65592 SR65585:SR65592 ACN65585:ACN65592 AMJ65585:AMJ65592 AWF65585:AWF65592 BGB65585:BGB65592 BPX65585:BPX65592 BZT65585:BZT65592 CJP65585:CJP65592 CTL65585:CTL65592 DDH65585:DDH65592 DND65585:DND65592 DWZ65585:DWZ65592 EGV65585:EGV65592 EQR65585:EQR65592 FAN65585:FAN65592 FKJ65585:FKJ65592 FUF65585:FUF65592 GEB65585:GEB65592 GNX65585:GNX65592 GXT65585:GXT65592 HHP65585:HHP65592 HRL65585:HRL65592 IBH65585:IBH65592 ILD65585:ILD65592 IUZ65585:IUZ65592 JEV65585:JEV65592 JOR65585:JOR65592 JYN65585:JYN65592 KIJ65585:KIJ65592 KSF65585:KSF65592 LCB65585:LCB65592 LLX65585:LLX65592 LVT65585:LVT65592 MFP65585:MFP65592 MPL65585:MPL65592 MZH65585:MZH65592 NJD65585:NJD65592 NSZ65585:NSZ65592 OCV65585:OCV65592 OMR65585:OMR65592 OWN65585:OWN65592 PGJ65585:PGJ65592 PQF65585:PQF65592 QAB65585:QAB65592 QJX65585:QJX65592 QTT65585:QTT65592 RDP65585:RDP65592 RNL65585:RNL65592 RXH65585:RXH65592 SHD65585:SHD65592 SQZ65585:SQZ65592 TAV65585:TAV65592 TKR65585:TKR65592 TUN65585:TUN65592 UEJ65585:UEJ65592 UOF65585:UOF65592 UYB65585:UYB65592 VHX65585:VHX65592 VRT65585:VRT65592 WBP65585:WBP65592 WLL65585:WLL65592 WVH65585:WVH65592 A131121:A131128 IV131121:IV131128 SR131121:SR131128 ACN131121:ACN131128 AMJ131121:AMJ131128 AWF131121:AWF131128 BGB131121:BGB131128 BPX131121:BPX131128 BZT131121:BZT131128 CJP131121:CJP131128 CTL131121:CTL131128 DDH131121:DDH131128 DND131121:DND131128 DWZ131121:DWZ131128 EGV131121:EGV131128 EQR131121:EQR131128 FAN131121:FAN131128 FKJ131121:FKJ131128 FUF131121:FUF131128 GEB131121:GEB131128 GNX131121:GNX131128 GXT131121:GXT131128 HHP131121:HHP131128 HRL131121:HRL131128 IBH131121:IBH131128 ILD131121:ILD131128 IUZ131121:IUZ131128 JEV131121:JEV131128 JOR131121:JOR131128 JYN131121:JYN131128 KIJ131121:KIJ131128 KSF131121:KSF131128 LCB131121:LCB131128 LLX131121:LLX131128 LVT131121:LVT131128 MFP131121:MFP131128 MPL131121:MPL131128 MZH131121:MZH131128 NJD131121:NJD131128 NSZ131121:NSZ131128 OCV131121:OCV131128 OMR131121:OMR131128 OWN131121:OWN131128 PGJ131121:PGJ131128 PQF131121:PQF131128 QAB131121:QAB131128 QJX131121:QJX131128 QTT131121:QTT131128 RDP131121:RDP131128 RNL131121:RNL131128 RXH131121:RXH131128 SHD131121:SHD131128 SQZ131121:SQZ131128 TAV131121:TAV131128 TKR131121:TKR131128 TUN131121:TUN131128 UEJ131121:UEJ131128 UOF131121:UOF131128 UYB131121:UYB131128 VHX131121:VHX131128 VRT131121:VRT131128 WBP131121:WBP131128 WLL131121:WLL131128 WVH131121:WVH131128 A196657:A196664 IV196657:IV196664 SR196657:SR196664 ACN196657:ACN196664 AMJ196657:AMJ196664 AWF196657:AWF196664 BGB196657:BGB196664 BPX196657:BPX196664 BZT196657:BZT196664 CJP196657:CJP196664 CTL196657:CTL196664 DDH196657:DDH196664 DND196657:DND196664 DWZ196657:DWZ196664 EGV196657:EGV196664 EQR196657:EQR196664 FAN196657:FAN196664 FKJ196657:FKJ196664 FUF196657:FUF196664 GEB196657:GEB196664 GNX196657:GNX196664 GXT196657:GXT196664 HHP196657:HHP196664 HRL196657:HRL196664 IBH196657:IBH196664 ILD196657:ILD196664 IUZ196657:IUZ196664 JEV196657:JEV196664 JOR196657:JOR196664 JYN196657:JYN196664 KIJ196657:KIJ196664 KSF196657:KSF196664 LCB196657:LCB196664 LLX196657:LLX196664 LVT196657:LVT196664 MFP196657:MFP196664 MPL196657:MPL196664 MZH196657:MZH196664 NJD196657:NJD196664 NSZ196657:NSZ196664 OCV196657:OCV196664 OMR196657:OMR196664 OWN196657:OWN196664 PGJ196657:PGJ196664 PQF196657:PQF196664 QAB196657:QAB196664 QJX196657:QJX196664 QTT196657:QTT196664 RDP196657:RDP196664 RNL196657:RNL196664 RXH196657:RXH196664 SHD196657:SHD196664 SQZ196657:SQZ196664 TAV196657:TAV196664 TKR196657:TKR196664 TUN196657:TUN196664 UEJ196657:UEJ196664 UOF196657:UOF196664 UYB196657:UYB196664 VHX196657:VHX196664 VRT196657:VRT196664 WBP196657:WBP196664 WLL196657:WLL196664 WVH196657:WVH196664 A262193:A262200 IV262193:IV262200 SR262193:SR262200 ACN262193:ACN262200 AMJ262193:AMJ262200 AWF262193:AWF262200 BGB262193:BGB262200 BPX262193:BPX262200 BZT262193:BZT262200 CJP262193:CJP262200 CTL262193:CTL262200 DDH262193:DDH262200 DND262193:DND262200 DWZ262193:DWZ262200 EGV262193:EGV262200 EQR262193:EQR262200 FAN262193:FAN262200 FKJ262193:FKJ262200 FUF262193:FUF262200 GEB262193:GEB262200 GNX262193:GNX262200 GXT262193:GXT262200 HHP262193:HHP262200 HRL262193:HRL262200 IBH262193:IBH262200 ILD262193:ILD262200 IUZ262193:IUZ262200 JEV262193:JEV262200 JOR262193:JOR262200 JYN262193:JYN262200 KIJ262193:KIJ262200 KSF262193:KSF262200 LCB262193:LCB262200 LLX262193:LLX262200 LVT262193:LVT262200 MFP262193:MFP262200 MPL262193:MPL262200 MZH262193:MZH262200 NJD262193:NJD262200 NSZ262193:NSZ262200 OCV262193:OCV262200 OMR262193:OMR262200 OWN262193:OWN262200 PGJ262193:PGJ262200 PQF262193:PQF262200 QAB262193:QAB262200 QJX262193:QJX262200 QTT262193:QTT262200 RDP262193:RDP262200 RNL262193:RNL262200 RXH262193:RXH262200 SHD262193:SHD262200 SQZ262193:SQZ262200 TAV262193:TAV262200 TKR262193:TKR262200 TUN262193:TUN262200 UEJ262193:UEJ262200 UOF262193:UOF262200 UYB262193:UYB262200 VHX262193:VHX262200 VRT262193:VRT262200 WBP262193:WBP262200 WLL262193:WLL262200 WVH262193:WVH262200 A327729:A327736 IV327729:IV327736 SR327729:SR327736 ACN327729:ACN327736 AMJ327729:AMJ327736 AWF327729:AWF327736 BGB327729:BGB327736 BPX327729:BPX327736 BZT327729:BZT327736 CJP327729:CJP327736 CTL327729:CTL327736 DDH327729:DDH327736 DND327729:DND327736 DWZ327729:DWZ327736 EGV327729:EGV327736 EQR327729:EQR327736 FAN327729:FAN327736 FKJ327729:FKJ327736 FUF327729:FUF327736 GEB327729:GEB327736 GNX327729:GNX327736 GXT327729:GXT327736 HHP327729:HHP327736 HRL327729:HRL327736 IBH327729:IBH327736 ILD327729:ILD327736 IUZ327729:IUZ327736 JEV327729:JEV327736 JOR327729:JOR327736 JYN327729:JYN327736 KIJ327729:KIJ327736 KSF327729:KSF327736 LCB327729:LCB327736 LLX327729:LLX327736 LVT327729:LVT327736 MFP327729:MFP327736 MPL327729:MPL327736 MZH327729:MZH327736 NJD327729:NJD327736 NSZ327729:NSZ327736 OCV327729:OCV327736 OMR327729:OMR327736 OWN327729:OWN327736 PGJ327729:PGJ327736 PQF327729:PQF327736 QAB327729:QAB327736 QJX327729:QJX327736 QTT327729:QTT327736 RDP327729:RDP327736 RNL327729:RNL327736 RXH327729:RXH327736 SHD327729:SHD327736 SQZ327729:SQZ327736 TAV327729:TAV327736 TKR327729:TKR327736 TUN327729:TUN327736 UEJ327729:UEJ327736 UOF327729:UOF327736 UYB327729:UYB327736 VHX327729:VHX327736 VRT327729:VRT327736 WBP327729:WBP327736 WLL327729:WLL327736 WVH327729:WVH327736 A393265:A393272 IV393265:IV393272 SR393265:SR393272 ACN393265:ACN393272 AMJ393265:AMJ393272 AWF393265:AWF393272 BGB393265:BGB393272 BPX393265:BPX393272 BZT393265:BZT393272 CJP393265:CJP393272 CTL393265:CTL393272 DDH393265:DDH393272 DND393265:DND393272 DWZ393265:DWZ393272 EGV393265:EGV393272 EQR393265:EQR393272 FAN393265:FAN393272 FKJ393265:FKJ393272 FUF393265:FUF393272 GEB393265:GEB393272 GNX393265:GNX393272 GXT393265:GXT393272 HHP393265:HHP393272 HRL393265:HRL393272 IBH393265:IBH393272 ILD393265:ILD393272 IUZ393265:IUZ393272 JEV393265:JEV393272 JOR393265:JOR393272 JYN393265:JYN393272 KIJ393265:KIJ393272 KSF393265:KSF393272 LCB393265:LCB393272 LLX393265:LLX393272 LVT393265:LVT393272 MFP393265:MFP393272 MPL393265:MPL393272 MZH393265:MZH393272 NJD393265:NJD393272 NSZ393265:NSZ393272 OCV393265:OCV393272 OMR393265:OMR393272 OWN393265:OWN393272 PGJ393265:PGJ393272 PQF393265:PQF393272 QAB393265:QAB393272 QJX393265:QJX393272 QTT393265:QTT393272 RDP393265:RDP393272 RNL393265:RNL393272 RXH393265:RXH393272 SHD393265:SHD393272 SQZ393265:SQZ393272 TAV393265:TAV393272 TKR393265:TKR393272 TUN393265:TUN393272 UEJ393265:UEJ393272 UOF393265:UOF393272 UYB393265:UYB393272 VHX393265:VHX393272 VRT393265:VRT393272 WBP393265:WBP393272 WLL393265:WLL393272 WVH393265:WVH393272 A458801:A458808 IV458801:IV458808 SR458801:SR458808 ACN458801:ACN458808 AMJ458801:AMJ458808 AWF458801:AWF458808 BGB458801:BGB458808 BPX458801:BPX458808 BZT458801:BZT458808 CJP458801:CJP458808 CTL458801:CTL458808 DDH458801:DDH458808 DND458801:DND458808 DWZ458801:DWZ458808 EGV458801:EGV458808 EQR458801:EQR458808 FAN458801:FAN458808 FKJ458801:FKJ458808 FUF458801:FUF458808 GEB458801:GEB458808 GNX458801:GNX458808 GXT458801:GXT458808 HHP458801:HHP458808 HRL458801:HRL458808 IBH458801:IBH458808 ILD458801:ILD458808 IUZ458801:IUZ458808 JEV458801:JEV458808 JOR458801:JOR458808 JYN458801:JYN458808 KIJ458801:KIJ458808 KSF458801:KSF458808 LCB458801:LCB458808 LLX458801:LLX458808 LVT458801:LVT458808 MFP458801:MFP458808 MPL458801:MPL458808 MZH458801:MZH458808 NJD458801:NJD458808 NSZ458801:NSZ458808 OCV458801:OCV458808 OMR458801:OMR458808 OWN458801:OWN458808 PGJ458801:PGJ458808 PQF458801:PQF458808 QAB458801:QAB458808 QJX458801:QJX458808 QTT458801:QTT458808 RDP458801:RDP458808 RNL458801:RNL458808 RXH458801:RXH458808 SHD458801:SHD458808 SQZ458801:SQZ458808 TAV458801:TAV458808 TKR458801:TKR458808 TUN458801:TUN458808 UEJ458801:UEJ458808 UOF458801:UOF458808 UYB458801:UYB458808 VHX458801:VHX458808 VRT458801:VRT458808 WBP458801:WBP458808 WLL458801:WLL458808 WVH458801:WVH458808 A524337:A524344 IV524337:IV524344 SR524337:SR524344 ACN524337:ACN524344 AMJ524337:AMJ524344 AWF524337:AWF524344 BGB524337:BGB524344 BPX524337:BPX524344 BZT524337:BZT524344 CJP524337:CJP524344 CTL524337:CTL524344 DDH524337:DDH524344 DND524337:DND524344 DWZ524337:DWZ524344 EGV524337:EGV524344 EQR524337:EQR524344 FAN524337:FAN524344 FKJ524337:FKJ524344 FUF524337:FUF524344 GEB524337:GEB524344 GNX524337:GNX524344 GXT524337:GXT524344 HHP524337:HHP524344 HRL524337:HRL524344 IBH524337:IBH524344 ILD524337:ILD524344 IUZ524337:IUZ524344 JEV524337:JEV524344 JOR524337:JOR524344 JYN524337:JYN524344 KIJ524337:KIJ524344 KSF524337:KSF524344 LCB524337:LCB524344 LLX524337:LLX524344 LVT524337:LVT524344 MFP524337:MFP524344 MPL524337:MPL524344 MZH524337:MZH524344 NJD524337:NJD524344 NSZ524337:NSZ524344 OCV524337:OCV524344 OMR524337:OMR524344 OWN524337:OWN524344 PGJ524337:PGJ524344 PQF524337:PQF524344 QAB524337:QAB524344 QJX524337:QJX524344 QTT524337:QTT524344 RDP524337:RDP524344 RNL524337:RNL524344 RXH524337:RXH524344 SHD524337:SHD524344 SQZ524337:SQZ524344 TAV524337:TAV524344 TKR524337:TKR524344 TUN524337:TUN524344 UEJ524337:UEJ524344 UOF524337:UOF524344 UYB524337:UYB524344 VHX524337:VHX524344 VRT524337:VRT524344 WBP524337:WBP524344 WLL524337:WLL524344 WVH524337:WVH524344 A589873:A589880 IV589873:IV589880 SR589873:SR589880 ACN589873:ACN589880 AMJ589873:AMJ589880 AWF589873:AWF589880 BGB589873:BGB589880 BPX589873:BPX589880 BZT589873:BZT589880 CJP589873:CJP589880 CTL589873:CTL589880 DDH589873:DDH589880 DND589873:DND589880 DWZ589873:DWZ589880 EGV589873:EGV589880 EQR589873:EQR589880 FAN589873:FAN589880 FKJ589873:FKJ589880 FUF589873:FUF589880 GEB589873:GEB589880 GNX589873:GNX589880 GXT589873:GXT589880 HHP589873:HHP589880 HRL589873:HRL589880 IBH589873:IBH589880 ILD589873:ILD589880 IUZ589873:IUZ589880 JEV589873:JEV589880 JOR589873:JOR589880 JYN589873:JYN589880 KIJ589873:KIJ589880 KSF589873:KSF589880 LCB589873:LCB589880 LLX589873:LLX589880 LVT589873:LVT589880 MFP589873:MFP589880 MPL589873:MPL589880 MZH589873:MZH589880 NJD589873:NJD589880 NSZ589873:NSZ589880 OCV589873:OCV589880 OMR589873:OMR589880 OWN589873:OWN589880 PGJ589873:PGJ589880 PQF589873:PQF589880 QAB589873:QAB589880 QJX589873:QJX589880 QTT589873:QTT589880 RDP589873:RDP589880 RNL589873:RNL589880 RXH589873:RXH589880 SHD589873:SHD589880 SQZ589873:SQZ589880 TAV589873:TAV589880 TKR589873:TKR589880 TUN589873:TUN589880 UEJ589873:UEJ589880 UOF589873:UOF589880 UYB589873:UYB589880 VHX589873:VHX589880 VRT589873:VRT589880 WBP589873:WBP589880 WLL589873:WLL589880 WVH589873:WVH589880 A655409:A655416 IV655409:IV655416 SR655409:SR655416 ACN655409:ACN655416 AMJ655409:AMJ655416 AWF655409:AWF655416 BGB655409:BGB655416 BPX655409:BPX655416 BZT655409:BZT655416 CJP655409:CJP655416 CTL655409:CTL655416 DDH655409:DDH655416 DND655409:DND655416 DWZ655409:DWZ655416 EGV655409:EGV655416 EQR655409:EQR655416 FAN655409:FAN655416 FKJ655409:FKJ655416 FUF655409:FUF655416 GEB655409:GEB655416 GNX655409:GNX655416 GXT655409:GXT655416 HHP655409:HHP655416 HRL655409:HRL655416 IBH655409:IBH655416 ILD655409:ILD655416 IUZ655409:IUZ655416 JEV655409:JEV655416 JOR655409:JOR655416 JYN655409:JYN655416 KIJ655409:KIJ655416 KSF655409:KSF655416 LCB655409:LCB655416 LLX655409:LLX655416 LVT655409:LVT655416 MFP655409:MFP655416 MPL655409:MPL655416 MZH655409:MZH655416 NJD655409:NJD655416 NSZ655409:NSZ655416 OCV655409:OCV655416 OMR655409:OMR655416 OWN655409:OWN655416 PGJ655409:PGJ655416 PQF655409:PQF655416 QAB655409:QAB655416 QJX655409:QJX655416 QTT655409:QTT655416 RDP655409:RDP655416 RNL655409:RNL655416 RXH655409:RXH655416 SHD655409:SHD655416 SQZ655409:SQZ655416 TAV655409:TAV655416 TKR655409:TKR655416 TUN655409:TUN655416 UEJ655409:UEJ655416 UOF655409:UOF655416 UYB655409:UYB655416 VHX655409:VHX655416 VRT655409:VRT655416 WBP655409:WBP655416 WLL655409:WLL655416 WVH655409:WVH655416 A720945:A720952 IV720945:IV720952 SR720945:SR720952 ACN720945:ACN720952 AMJ720945:AMJ720952 AWF720945:AWF720952 BGB720945:BGB720952 BPX720945:BPX720952 BZT720945:BZT720952 CJP720945:CJP720952 CTL720945:CTL720952 DDH720945:DDH720952 DND720945:DND720952 DWZ720945:DWZ720952 EGV720945:EGV720952 EQR720945:EQR720952 FAN720945:FAN720952 FKJ720945:FKJ720952 FUF720945:FUF720952 GEB720945:GEB720952 GNX720945:GNX720952 GXT720945:GXT720952 HHP720945:HHP720952 HRL720945:HRL720952 IBH720945:IBH720952 ILD720945:ILD720952 IUZ720945:IUZ720952 JEV720945:JEV720952 JOR720945:JOR720952 JYN720945:JYN720952 KIJ720945:KIJ720952 KSF720945:KSF720952 LCB720945:LCB720952 LLX720945:LLX720952 LVT720945:LVT720952 MFP720945:MFP720952 MPL720945:MPL720952 MZH720945:MZH720952 NJD720945:NJD720952 NSZ720945:NSZ720952 OCV720945:OCV720952 OMR720945:OMR720952 OWN720945:OWN720952 PGJ720945:PGJ720952 PQF720945:PQF720952 QAB720945:QAB720952 QJX720945:QJX720952 QTT720945:QTT720952 RDP720945:RDP720952 RNL720945:RNL720952 RXH720945:RXH720952 SHD720945:SHD720952 SQZ720945:SQZ720952 TAV720945:TAV720952 TKR720945:TKR720952 TUN720945:TUN720952 UEJ720945:UEJ720952 UOF720945:UOF720952 UYB720945:UYB720952 VHX720945:VHX720952 VRT720945:VRT720952 WBP720945:WBP720952 WLL720945:WLL720952 WVH720945:WVH720952 A786481:A786488 IV786481:IV786488 SR786481:SR786488 ACN786481:ACN786488 AMJ786481:AMJ786488 AWF786481:AWF786488 BGB786481:BGB786488 BPX786481:BPX786488 BZT786481:BZT786488 CJP786481:CJP786488 CTL786481:CTL786488 DDH786481:DDH786488 DND786481:DND786488 DWZ786481:DWZ786488 EGV786481:EGV786488 EQR786481:EQR786488 FAN786481:FAN786488 FKJ786481:FKJ786488 FUF786481:FUF786488 GEB786481:GEB786488 GNX786481:GNX786488 GXT786481:GXT786488 HHP786481:HHP786488 HRL786481:HRL786488 IBH786481:IBH786488 ILD786481:ILD786488 IUZ786481:IUZ786488 JEV786481:JEV786488 JOR786481:JOR786488 JYN786481:JYN786488 KIJ786481:KIJ786488 KSF786481:KSF786488 LCB786481:LCB786488 LLX786481:LLX786488 LVT786481:LVT786488 MFP786481:MFP786488 MPL786481:MPL786488 MZH786481:MZH786488 NJD786481:NJD786488 NSZ786481:NSZ786488 OCV786481:OCV786488 OMR786481:OMR786488 OWN786481:OWN786488 PGJ786481:PGJ786488 PQF786481:PQF786488 QAB786481:QAB786488 QJX786481:QJX786488 QTT786481:QTT786488 RDP786481:RDP786488 RNL786481:RNL786488 RXH786481:RXH786488 SHD786481:SHD786488 SQZ786481:SQZ786488 TAV786481:TAV786488 TKR786481:TKR786488 TUN786481:TUN786488 UEJ786481:UEJ786488 UOF786481:UOF786488 UYB786481:UYB786488 VHX786481:VHX786488 VRT786481:VRT786488 WBP786481:WBP786488 WLL786481:WLL786488 WVH786481:WVH786488 A852017:A852024 IV852017:IV852024 SR852017:SR852024 ACN852017:ACN852024 AMJ852017:AMJ852024 AWF852017:AWF852024 BGB852017:BGB852024 BPX852017:BPX852024 BZT852017:BZT852024 CJP852017:CJP852024 CTL852017:CTL852024 DDH852017:DDH852024 DND852017:DND852024 DWZ852017:DWZ852024 EGV852017:EGV852024 EQR852017:EQR852024 FAN852017:FAN852024 FKJ852017:FKJ852024 FUF852017:FUF852024 GEB852017:GEB852024 GNX852017:GNX852024 GXT852017:GXT852024 HHP852017:HHP852024 HRL852017:HRL852024 IBH852017:IBH852024 ILD852017:ILD852024 IUZ852017:IUZ852024 JEV852017:JEV852024 JOR852017:JOR852024 JYN852017:JYN852024 KIJ852017:KIJ852024 KSF852017:KSF852024 LCB852017:LCB852024 LLX852017:LLX852024 LVT852017:LVT852024 MFP852017:MFP852024 MPL852017:MPL852024 MZH852017:MZH852024 NJD852017:NJD852024 NSZ852017:NSZ852024 OCV852017:OCV852024 OMR852017:OMR852024 OWN852017:OWN852024 PGJ852017:PGJ852024 PQF852017:PQF852024 QAB852017:QAB852024 QJX852017:QJX852024 QTT852017:QTT852024 RDP852017:RDP852024 RNL852017:RNL852024 RXH852017:RXH852024 SHD852017:SHD852024 SQZ852017:SQZ852024 TAV852017:TAV852024 TKR852017:TKR852024 TUN852017:TUN852024 UEJ852017:UEJ852024 UOF852017:UOF852024 UYB852017:UYB852024 VHX852017:VHX852024 VRT852017:VRT852024 WBP852017:WBP852024 WLL852017:WLL852024 WVH852017:WVH852024 A917553:A917560 IV917553:IV917560 SR917553:SR917560 ACN917553:ACN917560 AMJ917553:AMJ917560 AWF917553:AWF917560 BGB917553:BGB917560 BPX917553:BPX917560 BZT917553:BZT917560 CJP917553:CJP917560 CTL917553:CTL917560 DDH917553:DDH917560 DND917553:DND917560 DWZ917553:DWZ917560 EGV917553:EGV917560 EQR917553:EQR917560 FAN917553:FAN917560 FKJ917553:FKJ917560 FUF917553:FUF917560 GEB917553:GEB917560 GNX917553:GNX917560 GXT917553:GXT917560 HHP917553:HHP917560 HRL917553:HRL917560 IBH917553:IBH917560 ILD917553:ILD917560 IUZ917553:IUZ917560 JEV917553:JEV917560 JOR917553:JOR917560 JYN917553:JYN917560 KIJ917553:KIJ917560 KSF917553:KSF917560 LCB917553:LCB917560 LLX917553:LLX917560 LVT917553:LVT917560 MFP917553:MFP917560 MPL917553:MPL917560 MZH917553:MZH917560 NJD917553:NJD917560 NSZ917553:NSZ917560 OCV917553:OCV917560 OMR917553:OMR917560 OWN917553:OWN917560 PGJ917553:PGJ917560 PQF917553:PQF917560 QAB917553:QAB917560 QJX917553:QJX917560 QTT917553:QTT917560 RDP917553:RDP917560 RNL917553:RNL917560 RXH917553:RXH917560 SHD917553:SHD917560 SQZ917553:SQZ917560 TAV917553:TAV917560 TKR917553:TKR917560 TUN917553:TUN917560 UEJ917553:UEJ917560 UOF917553:UOF917560 UYB917553:UYB917560 VHX917553:VHX917560 VRT917553:VRT917560 WBP917553:WBP917560 WLL917553:WLL917560 WVH917553:WVH917560 A983089:A983096 IV983089:IV983096 SR983089:SR983096 ACN983089:ACN983096 AMJ983089:AMJ983096 AWF983089:AWF983096 BGB983089:BGB983096 BPX983089:BPX983096 BZT983089:BZT983096 CJP983089:CJP983096 CTL983089:CTL983096 DDH983089:DDH983096 DND983089:DND983096 DWZ983089:DWZ983096 EGV983089:EGV983096 EQR983089:EQR983096 FAN983089:FAN983096 FKJ983089:FKJ983096 FUF983089:FUF983096 GEB983089:GEB983096 GNX983089:GNX983096 GXT983089:GXT983096 HHP983089:HHP983096 HRL983089:HRL983096 IBH983089:IBH983096 ILD983089:ILD983096 IUZ983089:IUZ983096 JEV983089:JEV983096 JOR983089:JOR983096 JYN983089:JYN983096 KIJ983089:KIJ983096 KSF983089:KSF983096 LCB983089:LCB983096 LLX983089:LLX983096 LVT983089:LVT983096 MFP983089:MFP983096 MPL983089:MPL983096 MZH983089:MZH983096 NJD983089:NJD983096 NSZ983089:NSZ983096 OCV983089:OCV983096 OMR983089:OMR983096 OWN983089:OWN983096 PGJ983089:PGJ983096 PQF983089:PQF983096 QAB983089:QAB983096 QJX983089:QJX983096 QTT983089:QTT983096 RDP983089:RDP983096 RNL983089:RNL983096 RXH983089:RXH983096 SHD983089:SHD983096 SQZ983089:SQZ983096 TAV983089:TAV983096 TKR983089:TKR983096 TUN983089:TUN983096 UEJ983089:UEJ983096 UOF983089:UOF983096 UYB983089:UYB983096 VHX983089:VHX983096 VRT983089:VRT983096 WBP983089:WBP983096 WLL983089:WLL983096 WVH983089:WVH983096 A49:A56 JI49:JI56 TE49:TE56 ADA49:ADA56 AMW49:AMW56 AWS49:AWS56 BGO49:BGO56 BQK49:BQK56 CAG49:CAG56 CKC49:CKC56 CTY49:CTY56 DDU49:DDU56 DNQ49:DNQ56 DXM49:DXM56 EHI49:EHI56 ERE49:ERE56 FBA49:FBA56 FKW49:FKW56 FUS49:FUS56 GEO49:GEO56 GOK49:GOK56 GYG49:GYG56 HIC49:HIC56 HRY49:HRY56 IBU49:IBU56 ILQ49:ILQ56 IVM49:IVM56 JFI49:JFI56 JPE49:JPE56 JZA49:JZA56 KIW49:KIW56 KSS49:KSS56 LCO49:LCO56 LMK49:LMK56 LWG49:LWG56 MGC49:MGC56 MPY49:MPY56 MZU49:MZU56 NJQ49:NJQ56 NTM49:NTM56 ODI49:ODI56 ONE49:ONE56 OXA49:OXA56 PGW49:PGW56 PQS49:PQS56 QAO49:QAO56 QKK49:QKK56 QUG49:QUG56 REC49:REC56 RNY49:RNY56 RXU49:RXU56 SHQ49:SHQ56 SRM49:SRM56 TBI49:TBI56 TLE49:TLE56 TVA49:TVA56 UEW49:UEW56 UOS49:UOS56 UYO49:UYO56 VIK49:VIK56 VSG49:VSG56 WCC49:WCC56 WLY49:WLY56 WVU49:WVU56 N65585:N65592 JI65585:JI65592 TE65585:TE65592 ADA65585:ADA65592 AMW65585:AMW65592 AWS65585:AWS65592 BGO65585:BGO65592 BQK65585:BQK65592 CAG65585:CAG65592 CKC65585:CKC65592 CTY65585:CTY65592 DDU65585:DDU65592 DNQ65585:DNQ65592 DXM65585:DXM65592 EHI65585:EHI65592 ERE65585:ERE65592 FBA65585:FBA65592 FKW65585:FKW65592 FUS65585:FUS65592 GEO65585:GEO65592 GOK65585:GOK65592 GYG65585:GYG65592 HIC65585:HIC65592 HRY65585:HRY65592 IBU65585:IBU65592 ILQ65585:ILQ65592 IVM65585:IVM65592 JFI65585:JFI65592 JPE65585:JPE65592 JZA65585:JZA65592 KIW65585:KIW65592 KSS65585:KSS65592 LCO65585:LCO65592 LMK65585:LMK65592 LWG65585:LWG65592 MGC65585:MGC65592 MPY65585:MPY65592 MZU65585:MZU65592 NJQ65585:NJQ65592 NTM65585:NTM65592 ODI65585:ODI65592 ONE65585:ONE65592 OXA65585:OXA65592 PGW65585:PGW65592 PQS65585:PQS65592 QAO65585:QAO65592 QKK65585:QKK65592 QUG65585:QUG65592 REC65585:REC65592 RNY65585:RNY65592 RXU65585:RXU65592 SHQ65585:SHQ65592 SRM65585:SRM65592 TBI65585:TBI65592 TLE65585:TLE65592 TVA65585:TVA65592 UEW65585:UEW65592 UOS65585:UOS65592 UYO65585:UYO65592 VIK65585:VIK65592 VSG65585:VSG65592 WCC65585:WCC65592 WLY65585:WLY65592 WVU65585:WVU65592 N131121:N131128 JI131121:JI131128 TE131121:TE131128 ADA131121:ADA131128 AMW131121:AMW131128 AWS131121:AWS131128 BGO131121:BGO131128 BQK131121:BQK131128 CAG131121:CAG131128 CKC131121:CKC131128 CTY131121:CTY131128 DDU131121:DDU131128 DNQ131121:DNQ131128 DXM131121:DXM131128 EHI131121:EHI131128 ERE131121:ERE131128 FBA131121:FBA131128 FKW131121:FKW131128 FUS131121:FUS131128 GEO131121:GEO131128 GOK131121:GOK131128 GYG131121:GYG131128 HIC131121:HIC131128 HRY131121:HRY131128 IBU131121:IBU131128 ILQ131121:ILQ131128 IVM131121:IVM131128 JFI131121:JFI131128 JPE131121:JPE131128 JZA131121:JZA131128 KIW131121:KIW131128 KSS131121:KSS131128 LCO131121:LCO131128 LMK131121:LMK131128 LWG131121:LWG131128 MGC131121:MGC131128 MPY131121:MPY131128 MZU131121:MZU131128 NJQ131121:NJQ131128 NTM131121:NTM131128 ODI131121:ODI131128 ONE131121:ONE131128 OXA131121:OXA131128 PGW131121:PGW131128 PQS131121:PQS131128 QAO131121:QAO131128 QKK131121:QKK131128 QUG131121:QUG131128 REC131121:REC131128 RNY131121:RNY131128 RXU131121:RXU131128 SHQ131121:SHQ131128 SRM131121:SRM131128 TBI131121:TBI131128 TLE131121:TLE131128 TVA131121:TVA131128 UEW131121:UEW131128 UOS131121:UOS131128 UYO131121:UYO131128 VIK131121:VIK131128 VSG131121:VSG131128 WCC131121:WCC131128 WLY131121:WLY131128 WVU131121:WVU131128 N196657:N196664 JI196657:JI196664 TE196657:TE196664 ADA196657:ADA196664 AMW196657:AMW196664 AWS196657:AWS196664 BGO196657:BGO196664 BQK196657:BQK196664 CAG196657:CAG196664 CKC196657:CKC196664 CTY196657:CTY196664 DDU196657:DDU196664 DNQ196657:DNQ196664 DXM196657:DXM196664 EHI196657:EHI196664 ERE196657:ERE196664 FBA196657:FBA196664 FKW196657:FKW196664 FUS196657:FUS196664 GEO196657:GEO196664 GOK196657:GOK196664 GYG196657:GYG196664 HIC196657:HIC196664 HRY196657:HRY196664 IBU196657:IBU196664 ILQ196657:ILQ196664 IVM196657:IVM196664 JFI196657:JFI196664 JPE196657:JPE196664 JZA196657:JZA196664 KIW196657:KIW196664 KSS196657:KSS196664 LCO196657:LCO196664 LMK196657:LMK196664 LWG196657:LWG196664 MGC196657:MGC196664 MPY196657:MPY196664 MZU196657:MZU196664 NJQ196657:NJQ196664 NTM196657:NTM196664 ODI196657:ODI196664 ONE196657:ONE196664 OXA196657:OXA196664 PGW196657:PGW196664 PQS196657:PQS196664 QAO196657:QAO196664 QKK196657:QKK196664 QUG196657:QUG196664 REC196657:REC196664 RNY196657:RNY196664 RXU196657:RXU196664 SHQ196657:SHQ196664 SRM196657:SRM196664 TBI196657:TBI196664 TLE196657:TLE196664 TVA196657:TVA196664 UEW196657:UEW196664 UOS196657:UOS196664 UYO196657:UYO196664 VIK196657:VIK196664 VSG196657:VSG196664 WCC196657:WCC196664 WLY196657:WLY196664 WVU196657:WVU196664 N262193:N262200 JI262193:JI262200 TE262193:TE262200 ADA262193:ADA262200 AMW262193:AMW262200 AWS262193:AWS262200 BGO262193:BGO262200 BQK262193:BQK262200 CAG262193:CAG262200 CKC262193:CKC262200 CTY262193:CTY262200 DDU262193:DDU262200 DNQ262193:DNQ262200 DXM262193:DXM262200 EHI262193:EHI262200 ERE262193:ERE262200 FBA262193:FBA262200 FKW262193:FKW262200 FUS262193:FUS262200 GEO262193:GEO262200 GOK262193:GOK262200 GYG262193:GYG262200 HIC262193:HIC262200 HRY262193:HRY262200 IBU262193:IBU262200 ILQ262193:ILQ262200 IVM262193:IVM262200 JFI262193:JFI262200 JPE262193:JPE262200 JZA262193:JZA262200 KIW262193:KIW262200 KSS262193:KSS262200 LCO262193:LCO262200 LMK262193:LMK262200 LWG262193:LWG262200 MGC262193:MGC262200 MPY262193:MPY262200 MZU262193:MZU262200 NJQ262193:NJQ262200 NTM262193:NTM262200 ODI262193:ODI262200 ONE262193:ONE262200 OXA262193:OXA262200 PGW262193:PGW262200 PQS262193:PQS262200 QAO262193:QAO262200 QKK262193:QKK262200 QUG262193:QUG262200 REC262193:REC262200 RNY262193:RNY262200 RXU262193:RXU262200 SHQ262193:SHQ262200 SRM262193:SRM262200 TBI262193:TBI262200 TLE262193:TLE262200 TVA262193:TVA262200 UEW262193:UEW262200 UOS262193:UOS262200 UYO262193:UYO262200 VIK262193:VIK262200 VSG262193:VSG262200 WCC262193:WCC262200 WLY262193:WLY262200 WVU262193:WVU262200 N327729:N327736 JI327729:JI327736 TE327729:TE327736 ADA327729:ADA327736 AMW327729:AMW327736 AWS327729:AWS327736 BGO327729:BGO327736 BQK327729:BQK327736 CAG327729:CAG327736 CKC327729:CKC327736 CTY327729:CTY327736 DDU327729:DDU327736 DNQ327729:DNQ327736 DXM327729:DXM327736 EHI327729:EHI327736 ERE327729:ERE327736 FBA327729:FBA327736 FKW327729:FKW327736 FUS327729:FUS327736 GEO327729:GEO327736 GOK327729:GOK327736 GYG327729:GYG327736 HIC327729:HIC327736 HRY327729:HRY327736 IBU327729:IBU327736 ILQ327729:ILQ327736 IVM327729:IVM327736 JFI327729:JFI327736 JPE327729:JPE327736 JZA327729:JZA327736 KIW327729:KIW327736 KSS327729:KSS327736 LCO327729:LCO327736 LMK327729:LMK327736 LWG327729:LWG327736 MGC327729:MGC327736 MPY327729:MPY327736 MZU327729:MZU327736 NJQ327729:NJQ327736 NTM327729:NTM327736 ODI327729:ODI327736 ONE327729:ONE327736 OXA327729:OXA327736 PGW327729:PGW327736 PQS327729:PQS327736 QAO327729:QAO327736 QKK327729:QKK327736 QUG327729:QUG327736 REC327729:REC327736 RNY327729:RNY327736 RXU327729:RXU327736 SHQ327729:SHQ327736 SRM327729:SRM327736 TBI327729:TBI327736 TLE327729:TLE327736 TVA327729:TVA327736 UEW327729:UEW327736 UOS327729:UOS327736 UYO327729:UYO327736 VIK327729:VIK327736 VSG327729:VSG327736 WCC327729:WCC327736 WLY327729:WLY327736 WVU327729:WVU327736 N393265:N393272 JI393265:JI393272 TE393265:TE393272 ADA393265:ADA393272 AMW393265:AMW393272 AWS393265:AWS393272 BGO393265:BGO393272 BQK393265:BQK393272 CAG393265:CAG393272 CKC393265:CKC393272 CTY393265:CTY393272 DDU393265:DDU393272 DNQ393265:DNQ393272 DXM393265:DXM393272 EHI393265:EHI393272 ERE393265:ERE393272 FBA393265:FBA393272 FKW393265:FKW393272 FUS393265:FUS393272 GEO393265:GEO393272 GOK393265:GOK393272 GYG393265:GYG393272 HIC393265:HIC393272 HRY393265:HRY393272 IBU393265:IBU393272 ILQ393265:ILQ393272 IVM393265:IVM393272 JFI393265:JFI393272 JPE393265:JPE393272 JZA393265:JZA393272 KIW393265:KIW393272 KSS393265:KSS393272 LCO393265:LCO393272 LMK393265:LMK393272 LWG393265:LWG393272 MGC393265:MGC393272 MPY393265:MPY393272 MZU393265:MZU393272 NJQ393265:NJQ393272 NTM393265:NTM393272 ODI393265:ODI393272 ONE393265:ONE393272 OXA393265:OXA393272 PGW393265:PGW393272 PQS393265:PQS393272 QAO393265:QAO393272 QKK393265:QKK393272 QUG393265:QUG393272 REC393265:REC393272 RNY393265:RNY393272 RXU393265:RXU393272 SHQ393265:SHQ393272 SRM393265:SRM393272 TBI393265:TBI393272 TLE393265:TLE393272 TVA393265:TVA393272 UEW393265:UEW393272 UOS393265:UOS393272 UYO393265:UYO393272 VIK393265:VIK393272 VSG393265:VSG393272 WCC393265:WCC393272 WLY393265:WLY393272 WVU393265:WVU393272 N458801:N458808 JI458801:JI458808 TE458801:TE458808 ADA458801:ADA458808 AMW458801:AMW458808 AWS458801:AWS458808 BGO458801:BGO458808 BQK458801:BQK458808 CAG458801:CAG458808 CKC458801:CKC458808 CTY458801:CTY458808 DDU458801:DDU458808 DNQ458801:DNQ458808 DXM458801:DXM458808 EHI458801:EHI458808 ERE458801:ERE458808 FBA458801:FBA458808 FKW458801:FKW458808 FUS458801:FUS458808 GEO458801:GEO458808 GOK458801:GOK458808 GYG458801:GYG458808 HIC458801:HIC458808 HRY458801:HRY458808 IBU458801:IBU458808 ILQ458801:ILQ458808 IVM458801:IVM458808 JFI458801:JFI458808 JPE458801:JPE458808 JZA458801:JZA458808 KIW458801:KIW458808 KSS458801:KSS458808 LCO458801:LCO458808 LMK458801:LMK458808 LWG458801:LWG458808 MGC458801:MGC458808 MPY458801:MPY458808 MZU458801:MZU458808 NJQ458801:NJQ458808 NTM458801:NTM458808 ODI458801:ODI458808 ONE458801:ONE458808 OXA458801:OXA458808 PGW458801:PGW458808 PQS458801:PQS458808 QAO458801:QAO458808 QKK458801:QKK458808 QUG458801:QUG458808 REC458801:REC458808 RNY458801:RNY458808 RXU458801:RXU458808 SHQ458801:SHQ458808 SRM458801:SRM458808 TBI458801:TBI458808 TLE458801:TLE458808 TVA458801:TVA458808 UEW458801:UEW458808 UOS458801:UOS458808 UYO458801:UYO458808 VIK458801:VIK458808 VSG458801:VSG458808 WCC458801:WCC458808 WLY458801:WLY458808 WVU458801:WVU458808 N524337:N524344 JI524337:JI524344 TE524337:TE524344 ADA524337:ADA524344 AMW524337:AMW524344 AWS524337:AWS524344 BGO524337:BGO524344 BQK524337:BQK524344 CAG524337:CAG524344 CKC524337:CKC524344 CTY524337:CTY524344 DDU524337:DDU524344 DNQ524337:DNQ524344 DXM524337:DXM524344 EHI524337:EHI524344 ERE524337:ERE524344 FBA524337:FBA524344 FKW524337:FKW524344 FUS524337:FUS524344 GEO524337:GEO524344 GOK524337:GOK524344 GYG524337:GYG524344 HIC524337:HIC524344 HRY524337:HRY524344 IBU524337:IBU524344 ILQ524337:ILQ524344 IVM524337:IVM524344 JFI524337:JFI524344 JPE524337:JPE524344 JZA524337:JZA524344 KIW524337:KIW524344 KSS524337:KSS524344 LCO524337:LCO524344 LMK524337:LMK524344 LWG524337:LWG524344 MGC524337:MGC524344 MPY524337:MPY524344 MZU524337:MZU524344 NJQ524337:NJQ524344 NTM524337:NTM524344 ODI524337:ODI524344 ONE524337:ONE524344 OXA524337:OXA524344 PGW524337:PGW524344 PQS524337:PQS524344 QAO524337:QAO524344 QKK524337:QKK524344 QUG524337:QUG524344 REC524337:REC524344 RNY524337:RNY524344 RXU524337:RXU524344 SHQ524337:SHQ524344 SRM524337:SRM524344 TBI524337:TBI524344 TLE524337:TLE524344 TVA524337:TVA524344 UEW524337:UEW524344 UOS524337:UOS524344 UYO524337:UYO524344 VIK524337:VIK524344 VSG524337:VSG524344 WCC524337:WCC524344 WLY524337:WLY524344 WVU524337:WVU524344 N589873:N589880 JI589873:JI589880 TE589873:TE589880 ADA589873:ADA589880 AMW589873:AMW589880 AWS589873:AWS589880 BGO589873:BGO589880 BQK589873:BQK589880 CAG589873:CAG589880 CKC589873:CKC589880 CTY589873:CTY589880 DDU589873:DDU589880 DNQ589873:DNQ589880 DXM589873:DXM589880 EHI589873:EHI589880 ERE589873:ERE589880 FBA589873:FBA589880 FKW589873:FKW589880 FUS589873:FUS589880 GEO589873:GEO589880 GOK589873:GOK589880 GYG589873:GYG589880 HIC589873:HIC589880 HRY589873:HRY589880 IBU589873:IBU589880 ILQ589873:ILQ589880 IVM589873:IVM589880 JFI589873:JFI589880 JPE589873:JPE589880 JZA589873:JZA589880 KIW589873:KIW589880 KSS589873:KSS589880 LCO589873:LCO589880 LMK589873:LMK589880 LWG589873:LWG589880 MGC589873:MGC589880 MPY589873:MPY589880 MZU589873:MZU589880 NJQ589873:NJQ589880 NTM589873:NTM589880 ODI589873:ODI589880 ONE589873:ONE589880 OXA589873:OXA589880 PGW589873:PGW589880 PQS589873:PQS589880 QAO589873:QAO589880 QKK589873:QKK589880 QUG589873:QUG589880 REC589873:REC589880 RNY589873:RNY589880 RXU589873:RXU589880 SHQ589873:SHQ589880 SRM589873:SRM589880 TBI589873:TBI589880 TLE589873:TLE589880 TVA589873:TVA589880 UEW589873:UEW589880 UOS589873:UOS589880 UYO589873:UYO589880 VIK589873:VIK589880 VSG589873:VSG589880 WCC589873:WCC589880 WLY589873:WLY589880 WVU589873:WVU589880 N655409:N655416 JI655409:JI655416 TE655409:TE655416 ADA655409:ADA655416 AMW655409:AMW655416 AWS655409:AWS655416 BGO655409:BGO655416 BQK655409:BQK655416 CAG655409:CAG655416 CKC655409:CKC655416 CTY655409:CTY655416 DDU655409:DDU655416 DNQ655409:DNQ655416 DXM655409:DXM655416 EHI655409:EHI655416 ERE655409:ERE655416 FBA655409:FBA655416 FKW655409:FKW655416 FUS655409:FUS655416 GEO655409:GEO655416 GOK655409:GOK655416 GYG655409:GYG655416 HIC655409:HIC655416 HRY655409:HRY655416 IBU655409:IBU655416 ILQ655409:ILQ655416 IVM655409:IVM655416 JFI655409:JFI655416 JPE655409:JPE655416 JZA655409:JZA655416 KIW655409:KIW655416 KSS655409:KSS655416 LCO655409:LCO655416 LMK655409:LMK655416 LWG655409:LWG655416 MGC655409:MGC655416 MPY655409:MPY655416 MZU655409:MZU655416 NJQ655409:NJQ655416 NTM655409:NTM655416 ODI655409:ODI655416 ONE655409:ONE655416 OXA655409:OXA655416 PGW655409:PGW655416 PQS655409:PQS655416 QAO655409:QAO655416 QKK655409:QKK655416 QUG655409:QUG655416 REC655409:REC655416 RNY655409:RNY655416 RXU655409:RXU655416 SHQ655409:SHQ655416 SRM655409:SRM655416 TBI655409:TBI655416 TLE655409:TLE655416 TVA655409:TVA655416 UEW655409:UEW655416 UOS655409:UOS655416 UYO655409:UYO655416 VIK655409:VIK655416 VSG655409:VSG655416 WCC655409:WCC655416 WLY655409:WLY655416 WVU655409:WVU655416 N720945:N720952 JI720945:JI720952 TE720945:TE720952 ADA720945:ADA720952 AMW720945:AMW720952 AWS720945:AWS720952 BGO720945:BGO720952 BQK720945:BQK720952 CAG720945:CAG720952 CKC720945:CKC720952 CTY720945:CTY720952 DDU720945:DDU720952 DNQ720945:DNQ720952 DXM720945:DXM720952 EHI720945:EHI720952 ERE720945:ERE720952 FBA720945:FBA720952 FKW720945:FKW720952 FUS720945:FUS720952 GEO720945:GEO720952 GOK720945:GOK720952 GYG720945:GYG720952 HIC720945:HIC720952 HRY720945:HRY720952 IBU720945:IBU720952 ILQ720945:ILQ720952 IVM720945:IVM720952 JFI720945:JFI720952 JPE720945:JPE720952 JZA720945:JZA720952 KIW720945:KIW720952 KSS720945:KSS720952 LCO720945:LCO720952 LMK720945:LMK720952 LWG720945:LWG720952 MGC720945:MGC720952 MPY720945:MPY720952 MZU720945:MZU720952 NJQ720945:NJQ720952 NTM720945:NTM720952 ODI720945:ODI720952 ONE720945:ONE720952 OXA720945:OXA720952 PGW720945:PGW720952 PQS720945:PQS720952 QAO720945:QAO720952 QKK720945:QKK720952 QUG720945:QUG720952 REC720945:REC720952 RNY720945:RNY720952 RXU720945:RXU720952 SHQ720945:SHQ720952 SRM720945:SRM720952 TBI720945:TBI720952 TLE720945:TLE720952 TVA720945:TVA720952 UEW720945:UEW720952 UOS720945:UOS720952 UYO720945:UYO720952 VIK720945:VIK720952 VSG720945:VSG720952 WCC720945:WCC720952 WLY720945:WLY720952 WVU720945:WVU720952 N786481:N786488 JI786481:JI786488 TE786481:TE786488 ADA786481:ADA786488 AMW786481:AMW786488 AWS786481:AWS786488 BGO786481:BGO786488 BQK786481:BQK786488 CAG786481:CAG786488 CKC786481:CKC786488 CTY786481:CTY786488 DDU786481:DDU786488 DNQ786481:DNQ786488 DXM786481:DXM786488 EHI786481:EHI786488 ERE786481:ERE786488 FBA786481:FBA786488 FKW786481:FKW786488 FUS786481:FUS786488 GEO786481:GEO786488 GOK786481:GOK786488 GYG786481:GYG786488 HIC786481:HIC786488 HRY786481:HRY786488 IBU786481:IBU786488 ILQ786481:ILQ786488 IVM786481:IVM786488 JFI786481:JFI786488 JPE786481:JPE786488 JZA786481:JZA786488 KIW786481:KIW786488 KSS786481:KSS786488 LCO786481:LCO786488 LMK786481:LMK786488 LWG786481:LWG786488 MGC786481:MGC786488 MPY786481:MPY786488 MZU786481:MZU786488 NJQ786481:NJQ786488 NTM786481:NTM786488 ODI786481:ODI786488 ONE786481:ONE786488 OXA786481:OXA786488 PGW786481:PGW786488 PQS786481:PQS786488 QAO786481:QAO786488 QKK786481:QKK786488 QUG786481:QUG786488 REC786481:REC786488 RNY786481:RNY786488 RXU786481:RXU786488 SHQ786481:SHQ786488 SRM786481:SRM786488 TBI786481:TBI786488 TLE786481:TLE786488 TVA786481:TVA786488 UEW786481:UEW786488 UOS786481:UOS786488 UYO786481:UYO786488 VIK786481:VIK786488 VSG786481:VSG786488 WCC786481:WCC786488 WLY786481:WLY786488 WVU786481:WVU786488 N852017:N852024 JI852017:JI852024 TE852017:TE852024 ADA852017:ADA852024 AMW852017:AMW852024 AWS852017:AWS852024 BGO852017:BGO852024 BQK852017:BQK852024 CAG852017:CAG852024 CKC852017:CKC852024 CTY852017:CTY852024 DDU852017:DDU852024 DNQ852017:DNQ852024 DXM852017:DXM852024 EHI852017:EHI852024 ERE852017:ERE852024 FBA852017:FBA852024 FKW852017:FKW852024 FUS852017:FUS852024 GEO852017:GEO852024 GOK852017:GOK852024 GYG852017:GYG852024 HIC852017:HIC852024 HRY852017:HRY852024 IBU852017:IBU852024 ILQ852017:ILQ852024 IVM852017:IVM852024 JFI852017:JFI852024 JPE852017:JPE852024 JZA852017:JZA852024 KIW852017:KIW852024 KSS852017:KSS852024 LCO852017:LCO852024 LMK852017:LMK852024 LWG852017:LWG852024 MGC852017:MGC852024 MPY852017:MPY852024 MZU852017:MZU852024 NJQ852017:NJQ852024 NTM852017:NTM852024 ODI852017:ODI852024 ONE852017:ONE852024 OXA852017:OXA852024 PGW852017:PGW852024 PQS852017:PQS852024 QAO852017:QAO852024 QKK852017:QKK852024 QUG852017:QUG852024 REC852017:REC852024 RNY852017:RNY852024 RXU852017:RXU852024 SHQ852017:SHQ852024 SRM852017:SRM852024 TBI852017:TBI852024 TLE852017:TLE852024 TVA852017:TVA852024 UEW852017:UEW852024 UOS852017:UOS852024 UYO852017:UYO852024 VIK852017:VIK852024 VSG852017:VSG852024 WCC852017:WCC852024 WLY852017:WLY852024 WVU852017:WVU852024 N917553:N917560 JI917553:JI917560 TE917553:TE917560 ADA917553:ADA917560 AMW917553:AMW917560 AWS917553:AWS917560 BGO917553:BGO917560 BQK917553:BQK917560 CAG917553:CAG917560 CKC917553:CKC917560 CTY917553:CTY917560 DDU917553:DDU917560 DNQ917553:DNQ917560 DXM917553:DXM917560 EHI917553:EHI917560 ERE917553:ERE917560 FBA917553:FBA917560 FKW917553:FKW917560 FUS917553:FUS917560 GEO917553:GEO917560 GOK917553:GOK917560 GYG917553:GYG917560 HIC917553:HIC917560 HRY917553:HRY917560 IBU917553:IBU917560 ILQ917553:ILQ917560 IVM917553:IVM917560 JFI917553:JFI917560 JPE917553:JPE917560 JZA917553:JZA917560 KIW917553:KIW917560 KSS917553:KSS917560 LCO917553:LCO917560 LMK917553:LMK917560 LWG917553:LWG917560 MGC917553:MGC917560 MPY917553:MPY917560 MZU917553:MZU917560 NJQ917553:NJQ917560 NTM917553:NTM917560 ODI917553:ODI917560 ONE917553:ONE917560 OXA917553:OXA917560 PGW917553:PGW917560 PQS917553:PQS917560 QAO917553:QAO917560 QKK917553:QKK917560 QUG917553:QUG917560 REC917553:REC917560 RNY917553:RNY917560 RXU917553:RXU917560 SHQ917553:SHQ917560 SRM917553:SRM917560 TBI917553:TBI917560 TLE917553:TLE917560 TVA917553:TVA917560 UEW917553:UEW917560 UOS917553:UOS917560 UYO917553:UYO917560 VIK917553:VIK917560 VSG917553:VSG917560 WCC917553:WCC917560 WLY917553:WLY917560 WVU917553:WVU917560 N983089:N983096 JI983089:JI983096 TE983089:TE983096 ADA983089:ADA983096 AMW983089:AMW983096 AWS983089:AWS983096 BGO983089:BGO983096 BQK983089:BQK983096 CAG983089:CAG983096 CKC983089:CKC983096 CTY983089:CTY983096 DDU983089:DDU983096 DNQ983089:DNQ983096 DXM983089:DXM983096 EHI983089:EHI983096 ERE983089:ERE983096 FBA983089:FBA983096 FKW983089:FKW983096 FUS983089:FUS983096 GEO983089:GEO983096 GOK983089:GOK983096 GYG983089:GYG983096 HIC983089:HIC983096 HRY983089:HRY983096 IBU983089:IBU983096 ILQ983089:ILQ983096 IVM983089:IVM983096 JFI983089:JFI983096 JPE983089:JPE983096 JZA983089:JZA983096 KIW983089:KIW983096 KSS983089:KSS983096 LCO983089:LCO983096 LMK983089:LMK983096 LWG983089:LWG983096 MGC983089:MGC983096 MPY983089:MPY983096 MZU983089:MZU983096 NJQ983089:NJQ983096 NTM983089:NTM983096 ODI983089:ODI983096 ONE983089:ONE983096 OXA983089:OXA983096 PGW983089:PGW983096 PQS983089:PQS983096 QAO983089:QAO983096 QKK983089:QKK983096 QUG983089:QUG983096 REC983089:REC983096 RNY983089:RNY983096 RXU983089:RXU983096 SHQ983089:SHQ983096 SRM983089:SRM983096 TBI983089:TBI983096 TLE983089:TLE983096 TVA983089:TVA983096 UEW983089:UEW983096 UOS983089:UOS983096 UYO983089:UYO983096 VIK983089:VIK983096 VSG983089:VSG983096 WCC983089:WCC983096 WLY983089:WLY983096 N49:N56"/>
    <dataValidation type="list" allowBlank="1" showInputMessage="1" showErrorMessage="1" sqref="JF4:JF9 TB4:TB9 ACX4:ACX9 AMT4:AMT9 AWP4:AWP9 BGL4:BGL9 BQH4:BQH9 CAD4:CAD9 CJZ4:CJZ9 CTV4:CTV9 DDR4:DDR9 DNN4:DNN9 DXJ4:DXJ9 EHF4:EHF9 ERB4:ERB9 FAX4:FAX9 FKT4:FKT9 FUP4:FUP9 GEL4:GEL9 GOH4:GOH9 GYD4:GYD9 HHZ4:HHZ9 HRV4:HRV9 IBR4:IBR9 ILN4:ILN9 IVJ4:IVJ9 JFF4:JFF9 JPB4:JPB9 JYX4:JYX9 KIT4:KIT9 KSP4:KSP9 LCL4:LCL9 LMH4:LMH9 LWD4:LWD9 MFZ4:MFZ9 MPV4:MPV9 MZR4:MZR9 NJN4:NJN9 NTJ4:NTJ9 ODF4:ODF9 ONB4:ONB9 OWX4:OWX9 PGT4:PGT9 PQP4:PQP9 QAL4:QAL9 QKH4:QKH9 QUD4:QUD9 RDZ4:RDZ9 RNV4:RNV9 RXR4:RXR9 SHN4:SHN9 SRJ4:SRJ9 TBF4:TBF9 TLB4:TLB9 TUX4:TUX9 UET4:UET9 UOP4:UOP9 UYL4:UYL9 VIH4:VIH9 VSD4:VSD9 WBZ4:WBZ9 WLV4:WLV9 WVR4:WVR9 K65540:K65545 JF65540:JF65545 TB65540:TB65545 ACX65540:ACX65545 AMT65540:AMT65545 AWP65540:AWP65545 BGL65540:BGL65545 BQH65540:BQH65545 CAD65540:CAD65545 CJZ65540:CJZ65545 CTV65540:CTV65545 DDR65540:DDR65545 DNN65540:DNN65545 DXJ65540:DXJ65545 EHF65540:EHF65545 ERB65540:ERB65545 FAX65540:FAX65545 FKT65540:FKT65545 FUP65540:FUP65545 GEL65540:GEL65545 GOH65540:GOH65545 GYD65540:GYD65545 HHZ65540:HHZ65545 HRV65540:HRV65545 IBR65540:IBR65545 ILN65540:ILN65545 IVJ65540:IVJ65545 JFF65540:JFF65545 JPB65540:JPB65545 JYX65540:JYX65545 KIT65540:KIT65545 KSP65540:KSP65545 LCL65540:LCL65545 LMH65540:LMH65545 LWD65540:LWD65545 MFZ65540:MFZ65545 MPV65540:MPV65545 MZR65540:MZR65545 NJN65540:NJN65545 NTJ65540:NTJ65545 ODF65540:ODF65545 ONB65540:ONB65545 OWX65540:OWX65545 PGT65540:PGT65545 PQP65540:PQP65545 QAL65540:QAL65545 QKH65540:QKH65545 QUD65540:QUD65545 RDZ65540:RDZ65545 RNV65540:RNV65545 RXR65540:RXR65545 SHN65540:SHN65545 SRJ65540:SRJ65545 TBF65540:TBF65545 TLB65540:TLB65545 TUX65540:TUX65545 UET65540:UET65545 UOP65540:UOP65545 UYL65540:UYL65545 VIH65540:VIH65545 VSD65540:VSD65545 WBZ65540:WBZ65545 WLV65540:WLV65545 WVR65540:WVR65545 K131076:K131081 JF131076:JF131081 TB131076:TB131081 ACX131076:ACX131081 AMT131076:AMT131081 AWP131076:AWP131081 BGL131076:BGL131081 BQH131076:BQH131081 CAD131076:CAD131081 CJZ131076:CJZ131081 CTV131076:CTV131081 DDR131076:DDR131081 DNN131076:DNN131081 DXJ131076:DXJ131081 EHF131076:EHF131081 ERB131076:ERB131081 FAX131076:FAX131081 FKT131076:FKT131081 FUP131076:FUP131081 GEL131076:GEL131081 GOH131076:GOH131081 GYD131076:GYD131081 HHZ131076:HHZ131081 HRV131076:HRV131081 IBR131076:IBR131081 ILN131076:ILN131081 IVJ131076:IVJ131081 JFF131076:JFF131081 JPB131076:JPB131081 JYX131076:JYX131081 KIT131076:KIT131081 KSP131076:KSP131081 LCL131076:LCL131081 LMH131076:LMH131081 LWD131076:LWD131081 MFZ131076:MFZ131081 MPV131076:MPV131081 MZR131076:MZR131081 NJN131076:NJN131081 NTJ131076:NTJ131081 ODF131076:ODF131081 ONB131076:ONB131081 OWX131076:OWX131081 PGT131076:PGT131081 PQP131076:PQP131081 QAL131076:QAL131081 QKH131076:QKH131081 QUD131076:QUD131081 RDZ131076:RDZ131081 RNV131076:RNV131081 RXR131076:RXR131081 SHN131076:SHN131081 SRJ131076:SRJ131081 TBF131076:TBF131081 TLB131076:TLB131081 TUX131076:TUX131081 UET131076:UET131081 UOP131076:UOP131081 UYL131076:UYL131081 VIH131076:VIH131081 VSD131076:VSD131081 WBZ131076:WBZ131081 WLV131076:WLV131081 WVR131076:WVR131081 K196612:K196617 JF196612:JF196617 TB196612:TB196617 ACX196612:ACX196617 AMT196612:AMT196617 AWP196612:AWP196617 BGL196612:BGL196617 BQH196612:BQH196617 CAD196612:CAD196617 CJZ196612:CJZ196617 CTV196612:CTV196617 DDR196612:DDR196617 DNN196612:DNN196617 DXJ196612:DXJ196617 EHF196612:EHF196617 ERB196612:ERB196617 FAX196612:FAX196617 FKT196612:FKT196617 FUP196612:FUP196617 GEL196612:GEL196617 GOH196612:GOH196617 GYD196612:GYD196617 HHZ196612:HHZ196617 HRV196612:HRV196617 IBR196612:IBR196617 ILN196612:ILN196617 IVJ196612:IVJ196617 JFF196612:JFF196617 JPB196612:JPB196617 JYX196612:JYX196617 KIT196612:KIT196617 KSP196612:KSP196617 LCL196612:LCL196617 LMH196612:LMH196617 LWD196612:LWD196617 MFZ196612:MFZ196617 MPV196612:MPV196617 MZR196612:MZR196617 NJN196612:NJN196617 NTJ196612:NTJ196617 ODF196612:ODF196617 ONB196612:ONB196617 OWX196612:OWX196617 PGT196612:PGT196617 PQP196612:PQP196617 QAL196612:QAL196617 QKH196612:QKH196617 QUD196612:QUD196617 RDZ196612:RDZ196617 RNV196612:RNV196617 RXR196612:RXR196617 SHN196612:SHN196617 SRJ196612:SRJ196617 TBF196612:TBF196617 TLB196612:TLB196617 TUX196612:TUX196617 UET196612:UET196617 UOP196612:UOP196617 UYL196612:UYL196617 VIH196612:VIH196617 VSD196612:VSD196617 WBZ196612:WBZ196617 WLV196612:WLV196617 WVR196612:WVR196617 K262148:K262153 JF262148:JF262153 TB262148:TB262153 ACX262148:ACX262153 AMT262148:AMT262153 AWP262148:AWP262153 BGL262148:BGL262153 BQH262148:BQH262153 CAD262148:CAD262153 CJZ262148:CJZ262153 CTV262148:CTV262153 DDR262148:DDR262153 DNN262148:DNN262153 DXJ262148:DXJ262153 EHF262148:EHF262153 ERB262148:ERB262153 FAX262148:FAX262153 FKT262148:FKT262153 FUP262148:FUP262153 GEL262148:GEL262153 GOH262148:GOH262153 GYD262148:GYD262153 HHZ262148:HHZ262153 HRV262148:HRV262153 IBR262148:IBR262153 ILN262148:ILN262153 IVJ262148:IVJ262153 JFF262148:JFF262153 JPB262148:JPB262153 JYX262148:JYX262153 KIT262148:KIT262153 KSP262148:KSP262153 LCL262148:LCL262153 LMH262148:LMH262153 LWD262148:LWD262153 MFZ262148:MFZ262153 MPV262148:MPV262153 MZR262148:MZR262153 NJN262148:NJN262153 NTJ262148:NTJ262153 ODF262148:ODF262153 ONB262148:ONB262153 OWX262148:OWX262153 PGT262148:PGT262153 PQP262148:PQP262153 QAL262148:QAL262153 QKH262148:QKH262153 QUD262148:QUD262153 RDZ262148:RDZ262153 RNV262148:RNV262153 RXR262148:RXR262153 SHN262148:SHN262153 SRJ262148:SRJ262153 TBF262148:TBF262153 TLB262148:TLB262153 TUX262148:TUX262153 UET262148:UET262153 UOP262148:UOP262153 UYL262148:UYL262153 VIH262148:VIH262153 VSD262148:VSD262153 WBZ262148:WBZ262153 WLV262148:WLV262153 WVR262148:WVR262153 K327684:K327689 JF327684:JF327689 TB327684:TB327689 ACX327684:ACX327689 AMT327684:AMT327689 AWP327684:AWP327689 BGL327684:BGL327689 BQH327684:BQH327689 CAD327684:CAD327689 CJZ327684:CJZ327689 CTV327684:CTV327689 DDR327684:DDR327689 DNN327684:DNN327689 DXJ327684:DXJ327689 EHF327684:EHF327689 ERB327684:ERB327689 FAX327684:FAX327689 FKT327684:FKT327689 FUP327684:FUP327689 GEL327684:GEL327689 GOH327684:GOH327689 GYD327684:GYD327689 HHZ327684:HHZ327689 HRV327684:HRV327689 IBR327684:IBR327689 ILN327684:ILN327689 IVJ327684:IVJ327689 JFF327684:JFF327689 JPB327684:JPB327689 JYX327684:JYX327689 KIT327684:KIT327689 KSP327684:KSP327689 LCL327684:LCL327689 LMH327684:LMH327689 LWD327684:LWD327689 MFZ327684:MFZ327689 MPV327684:MPV327689 MZR327684:MZR327689 NJN327684:NJN327689 NTJ327684:NTJ327689 ODF327684:ODF327689 ONB327684:ONB327689 OWX327684:OWX327689 PGT327684:PGT327689 PQP327684:PQP327689 QAL327684:QAL327689 QKH327684:QKH327689 QUD327684:QUD327689 RDZ327684:RDZ327689 RNV327684:RNV327689 RXR327684:RXR327689 SHN327684:SHN327689 SRJ327684:SRJ327689 TBF327684:TBF327689 TLB327684:TLB327689 TUX327684:TUX327689 UET327684:UET327689 UOP327684:UOP327689 UYL327684:UYL327689 VIH327684:VIH327689 VSD327684:VSD327689 WBZ327684:WBZ327689 WLV327684:WLV327689 WVR327684:WVR327689 K393220:K393225 JF393220:JF393225 TB393220:TB393225 ACX393220:ACX393225 AMT393220:AMT393225 AWP393220:AWP393225 BGL393220:BGL393225 BQH393220:BQH393225 CAD393220:CAD393225 CJZ393220:CJZ393225 CTV393220:CTV393225 DDR393220:DDR393225 DNN393220:DNN393225 DXJ393220:DXJ393225 EHF393220:EHF393225 ERB393220:ERB393225 FAX393220:FAX393225 FKT393220:FKT393225 FUP393220:FUP393225 GEL393220:GEL393225 GOH393220:GOH393225 GYD393220:GYD393225 HHZ393220:HHZ393225 HRV393220:HRV393225 IBR393220:IBR393225 ILN393220:ILN393225 IVJ393220:IVJ393225 JFF393220:JFF393225 JPB393220:JPB393225 JYX393220:JYX393225 KIT393220:KIT393225 KSP393220:KSP393225 LCL393220:LCL393225 LMH393220:LMH393225 LWD393220:LWD393225 MFZ393220:MFZ393225 MPV393220:MPV393225 MZR393220:MZR393225 NJN393220:NJN393225 NTJ393220:NTJ393225 ODF393220:ODF393225 ONB393220:ONB393225 OWX393220:OWX393225 PGT393220:PGT393225 PQP393220:PQP393225 QAL393220:QAL393225 QKH393220:QKH393225 QUD393220:QUD393225 RDZ393220:RDZ393225 RNV393220:RNV393225 RXR393220:RXR393225 SHN393220:SHN393225 SRJ393220:SRJ393225 TBF393220:TBF393225 TLB393220:TLB393225 TUX393220:TUX393225 UET393220:UET393225 UOP393220:UOP393225 UYL393220:UYL393225 VIH393220:VIH393225 VSD393220:VSD393225 WBZ393220:WBZ393225 WLV393220:WLV393225 WVR393220:WVR393225 K458756:K458761 JF458756:JF458761 TB458756:TB458761 ACX458756:ACX458761 AMT458756:AMT458761 AWP458756:AWP458761 BGL458756:BGL458761 BQH458756:BQH458761 CAD458756:CAD458761 CJZ458756:CJZ458761 CTV458756:CTV458761 DDR458756:DDR458761 DNN458756:DNN458761 DXJ458756:DXJ458761 EHF458756:EHF458761 ERB458756:ERB458761 FAX458756:FAX458761 FKT458756:FKT458761 FUP458756:FUP458761 GEL458756:GEL458761 GOH458756:GOH458761 GYD458756:GYD458761 HHZ458756:HHZ458761 HRV458756:HRV458761 IBR458756:IBR458761 ILN458756:ILN458761 IVJ458756:IVJ458761 JFF458756:JFF458761 JPB458756:JPB458761 JYX458756:JYX458761 KIT458756:KIT458761 KSP458756:KSP458761 LCL458756:LCL458761 LMH458756:LMH458761 LWD458756:LWD458761 MFZ458756:MFZ458761 MPV458756:MPV458761 MZR458756:MZR458761 NJN458756:NJN458761 NTJ458756:NTJ458761 ODF458756:ODF458761 ONB458756:ONB458761 OWX458756:OWX458761 PGT458756:PGT458761 PQP458756:PQP458761 QAL458756:QAL458761 QKH458756:QKH458761 QUD458756:QUD458761 RDZ458756:RDZ458761 RNV458756:RNV458761 RXR458756:RXR458761 SHN458756:SHN458761 SRJ458756:SRJ458761 TBF458756:TBF458761 TLB458756:TLB458761 TUX458756:TUX458761 UET458756:UET458761 UOP458756:UOP458761 UYL458756:UYL458761 VIH458756:VIH458761 VSD458756:VSD458761 WBZ458756:WBZ458761 WLV458756:WLV458761 WVR458756:WVR458761 K524292:K524297 JF524292:JF524297 TB524292:TB524297 ACX524292:ACX524297 AMT524292:AMT524297 AWP524292:AWP524297 BGL524292:BGL524297 BQH524292:BQH524297 CAD524292:CAD524297 CJZ524292:CJZ524297 CTV524292:CTV524297 DDR524292:DDR524297 DNN524292:DNN524297 DXJ524292:DXJ524297 EHF524292:EHF524297 ERB524292:ERB524297 FAX524292:FAX524297 FKT524292:FKT524297 FUP524292:FUP524297 GEL524292:GEL524297 GOH524292:GOH524297 GYD524292:GYD524297 HHZ524292:HHZ524297 HRV524292:HRV524297 IBR524292:IBR524297 ILN524292:ILN524297 IVJ524292:IVJ524297 JFF524292:JFF524297 JPB524292:JPB524297 JYX524292:JYX524297 KIT524292:KIT524297 KSP524292:KSP524297 LCL524292:LCL524297 LMH524292:LMH524297 LWD524292:LWD524297 MFZ524292:MFZ524297 MPV524292:MPV524297 MZR524292:MZR524297 NJN524292:NJN524297 NTJ524292:NTJ524297 ODF524292:ODF524297 ONB524292:ONB524297 OWX524292:OWX524297 PGT524292:PGT524297 PQP524292:PQP524297 QAL524292:QAL524297 QKH524292:QKH524297 QUD524292:QUD524297 RDZ524292:RDZ524297 RNV524292:RNV524297 RXR524292:RXR524297 SHN524292:SHN524297 SRJ524292:SRJ524297 TBF524292:TBF524297 TLB524292:TLB524297 TUX524292:TUX524297 UET524292:UET524297 UOP524292:UOP524297 UYL524292:UYL524297 VIH524292:VIH524297 VSD524292:VSD524297 WBZ524292:WBZ524297 WLV524292:WLV524297 WVR524292:WVR524297 K589828:K589833 JF589828:JF589833 TB589828:TB589833 ACX589828:ACX589833 AMT589828:AMT589833 AWP589828:AWP589833 BGL589828:BGL589833 BQH589828:BQH589833 CAD589828:CAD589833 CJZ589828:CJZ589833 CTV589828:CTV589833 DDR589828:DDR589833 DNN589828:DNN589833 DXJ589828:DXJ589833 EHF589828:EHF589833 ERB589828:ERB589833 FAX589828:FAX589833 FKT589828:FKT589833 FUP589828:FUP589833 GEL589828:GEL589833 GOH589828:GOH589833 GYD589828:GYD589833 HHZ589828:HHZ589833 HRV589828:HRV589833 IBR589828:IBR589833 ILN589828:ILN589833 IVJ589828:IVJ589833 JFF589828:JFF589833 JPB589828:JPB589833 JYX589828:JYX589833 KIT589828:KIT589833 KSP589828:KSP589833 LCL589828:LCL589833 LMH589828:LMH589833 LWD589828:LWD589833 MFZ589828:MFZ589833 MPV589828:MPV589833 MZR589828:MZR589833 NJN589828:NJN589833 NTJ589828:NTJ589833 ODF589828:ODF589833 ONB589828:ONB589833 OWX589828:OWX589833 PGT589828:PGT589833 PQP589828:PQP589833 QAL589828:QAL589833 QKH589828:QKH589833 QUD589828:QUD589833 RDZ589828:RDZ589833 RNV589828:RNV589833 RXR589828:RXR589833 SHN589828:SHN589833 SRJ589828:SRJ589833 TBF589828:TBF589833 TLB589828:TLB589833 TUX589828:TUX589833 UET589828:UET589833 UOP589828:UOP589833 UYL589828:UYL589833 VIH589828:VIH589833 VSD589828:VSD589833 WBZ589828:WBZ589833 WLV589828:WLV589833 WVR589828:WVR589833 K655364:K655369 JF655364:JF655369 TB655364:TB655369 ACX655364:ACX655369 AMT655364:AMT655369 AWP655364:AWP655369 BGL655364:BGL655369 BQH655364:BQH655369 CAD655364:CAD655369 CJZ655364:CJZ655369 CTV655364:CTV655369 DDR655364:DDR655369 DNN655364:DNN655369 DXJ655364:DXJ655369 EHF655364:EHF655369 ERB655364:ERB655369 FAX655364:FAX655369 FKT655364:FKT655369 FUP655364:FUP655369 GEL655364:GEL655369 GOH655364:GOH655369 GYD655364:GYD655369 HHZ655364:HHZ655369 HRV655364:HRV655369 IBR655364:IBR655369 ILN655364:ILN655369 IVJ655364:IVJ655369 JFF655364:JFF655369 JPB655364:JPB655369 JYX655364:JYX655369 KIT655364:KIT655369 KSP655364:KSP655369 LCL655364:LCL655369 LMH655364:LMH655369 LWD655364:LWD655369 MFZ655364:MFZ655369 MPV655364:MPV655369 MZR655364:MZR655369 NJN655364:NJN655369 NTJ655364:NTJ655369 ODF655364:ODF655369 ONB655364:ONB655369 OWX655364:OWX655369 PGT655364:PGT655369 PQP655364:PQP655369 QAL655364:QAL655369 QKH655364:QKH655369 QUD655364:QUD655369 RDZ655364:RDZ655369 RNV655364:RNV655369 RXR655364:RXR655369 SHN655364:SHN655369 SRJ655364:SRJ655369 TBF655364:TBF655369 TLB655364:TLB655369 TUX655364:TUX655369 UET655364:UET655369 UOP655364:UOP655369 UYL655364:UYL655369 VIH655364:VIH655369 VSD655364:VSD655369 WBZ655364:WBZ655369 WLV655364:WLV655369 WVR655364:WVR655369 K720900:K720905 JF720900:JF720905 TB720900:TB720905 ACX720900:ACX720905 AMT720900:AMT720905 AWP720900:AWP720905 BGL720900:BGL720905 BQH720900:BQH720905 CAD720900:CAD720905 CJZ720900:CJZ720905 CTV720900:CTV720905 DDR720900:DDR720905 DNN720900:DNN720905 DXJ720900:DXJ720905 EHF720900:EHF720905 ERB720900:ERB720905 FAX720900:FAX720905 FKT720900:FKT720905 FUP720900:FUP720905 GEL720900:GEL720905 GOH720900:GOH720905 GYD720900:GYD720905 HHZ720900:HHZ720905 HRV720900:HRV720905 IBR720900:IBR720905 ILN720900:ILN720905 IVJ720900:IVJ720905 JFF720900:JFF720905 JPB720900:JPB720905 JYX720900:JYX720905 KIT720900:KIT720905 KSP720900:KSP720905 LCL720900:LCL720905 LMH720900:LMH720905 LWD720900:LWD720905 MFZ720900:MFZ720905 MPV720900:MPV720905 MZR720900:MZR720905 NJN720900:NJN720905 NTJ720900:NTJ720905 ODF720900:ODF720905 ONB720900:ONB720905 OWX720900:OWX720905 PGT720900:PGT720905 PQP720900:PQP720905 QAL720900:QAL720905 QKH720900:QKH720905 QUD720900:QUD720905 RDZ720900:RDZ720905 RNV720900:RNV720905 RXR720900:RXR720905 SHN720900:SHN720905 SRJ720900:SRJ720905 TBF720900:TBF720905 TLB720900:TLB720905 TUX720900:TUX720905 UET720900:UET720905 UOP720900:UOP720905 UYL720900:UYL720905 VIH720900:VIH720905 VSD720900:VSD720905 WBZ720900:WBZ720905 WLV720900:WLV720905 WVR720900:WVR720905 K786436:K786441 JF786436:JF786441 TB786436:TB786441 ACX786436:ACX786441 AMT786436:AMT786441 AWP786436:AWP786441 BGL786436:BGL786441 BQH786436:BQH786441 CAD786436:CAD786441 CJZ786436:CJZ786441 CTV786436:CTV786441 DDR786436:DDR786441 DNN786436:DNN786441 DXJ786436:DXJ786441 EHF786436:EHF786441 ERB786436:ERB786441 FAX786436:FAX786441 FKT786436:FKT786441 FUP786436:FUP786441 GEL786436:GEL786441 GOH786436:GOH786441 GYD786436:GYD786441 HHZ786436:HHZ786441 HRV786436:HRV786441 IBR786436:IBR786441 ILN786436:ILN786441 IVJ786436:IVJ786441 JFF786436:JFF786441 JPB786436:JPB786441 JYX786436:JYX786441 KIT786436:KIT786441 KSP786436:KSP786441 LCL786436:LCL786441 LMH786436:LMH786441 LWD786436:LWD786441 MFZ786436:MFZ786441 MPV786436:MPV786441 MZR786436:MZR786441 NJN786436:NJN786441 NTJ786436:NTJ786441 ODF786436:ODF786441 ONB786436:ONB786441 OWX786436:OWX786441 PGT786436:PGT786441 PQP786436:PQP786441 QAL786436:QAL786441 QKH786436:QKH786441 QUD786436:QUD786441 RDZ786436:RDZ786441 RNV786436:RNV786441 RXR786436:RXR786441 SHN786436:SHN786441 SRJ786436:SRJ786441 TBF786436:TBF786441 TLB786436:TLB786441 TUX786436:TUX786441 UET786436:UET786441 UOP786436:UOP786441 UYL786436:UYL786441 VIH786436:VIH786441 VSD786436:VSD786441 WBZ786436:WBZ786441 WLV786436:WLV786441 WVR786436:WVR786441 K851972:K851977 JF851972:JF851977 TB851972:TB851977 ACX851972:ACX851977 AMT851972:AMT851977 AWP851972:AWP851977 BGL851972:BGL851977 BQH851972:BQH851977 CAD851972:CAD851977 CJZ851972:CJZ851977 CTV851972:CTV851977 DDR851972:DDR851977 DNN851972:DNN851977 DXJ851972:DXJ851977 EHF851972:EHF851977 ERB851972:ERB851977 FAX851972:FAX851977 FKT851972:FKT851977 FUP851972:FUP851977 GEL851972:GEL851977 GOH851972:GOH851977 GYD851972:GYD851977 HHZ851972:HHZ851977 HRV851972:HRV851977 IBR851972:IBR851977 ILN851972:ILN851977 IVJ851972:IVJ851977 JFF851972:JFF851977 JPB851972:JPB851977 JYX851972:JYX851977 KIT851972:KIT851977 KSP851972:KSP851977 LCL851972:LCL851977 LMH851972:LMH851977 LWD851972:LWD851977 MFZ851972:MFZ851977 MPV851972:MPV851977 MZR851972:MZR851977 NJN851972:NJN851977 NTJ851972:NTJ851977 ODF851972:ODF851977 ONB851972:ONB851977 OWX851972:OWX851977 PGT851972:PGT851977 PQP851972:PQP851977 QAL851972:QAL851977 QKH851972:QKH851977 QUD851972:QUD851977 RDZ851972:RDZ851977 RNV851972:RNV851977 RXR851972:RXR851977 SHN851972:SHN851977 SRJ851972:SRJ851977 TBF851972:TBF851977 TLB851972:TLB851977 TUX851972:TUX851977 UET851972:UET851977 UOP851972:UOP851977 UYL851972:UYL851977 VIH851972:VIH851977 VSD851972:VSD851977 WBZ851972:WBZ851977 WLV851972:WLV851977 WVR851972:WVR851977 K917508:K917513 JF917508:JF917513 TB917508:TB917513 ACX917508:ACX917513 AMT917508:AMT917513 AWP917508:AWP917513 BGL917508:BGL917513 BQH917508:BQH917513 CAD917508:CAD917513 CJZ917508:CJZ917513 CTV917508:CTV917513 DDR917508:DDR917513 DNN917508:DNN917513 DXJ917508:DXJ917513 EHF917508:EHF917513 ERB917508:ERB917513 FAX917508:FAX917513 FKT917508:FKT917513 FUP917508:FUP917513 GEL917508:GEL917513 GOH917508:GOH917513 GYD917508:GYD917513 HHZ917508:HHZ917513 HRV917508:HRV917513 IBR917508:IBR917513 ILN917508:ILN917513 IVJ917508:IVJ917513 JFF917508:JFF917513 JPB917508:JPB917513 JYX917508:JYX917513 KIT917508:KIT917513 KSP917508:KSP917513 LCL917508:LCL917513 LMH917508:LMH917513 LWD917508:LWD917513 MFZ917508:MFZ917513 MPV917508:MPV917513 MZR917508:MZR917513 NJN917508:NJN917513 NTJ917508:NTJ917513 ODF917508:ODF917513 ONB917508:ONB917513 OWX917508:OWX917513 PGT917508:PGT917513 PQP917508:PQP917513 QAL917508:QAL917513 QKH917508:QKH917513 QUD917508:QUD917513 RDZ917508:RDZ917513 RNV917508:RNV917513 RXR917508:RXR917513 SHN917508:SHN917513 SRJ917508:SRJ917513 TBF917508:TBF917513 TLB917508:TLB917513 TUX917508:TUX917513 UET917508:UET917513 UOP917508:UOP917513 UYL917508:UYL917513 VIH917508:VIH917513 VSD917508:VSD917513 WBZ917508:WBZ917513 WLV917508:WLV917513 WVR917508:WVR917513 K983044:K983049 JF983044:JF983049 TB983044:TB983049 ACX983044:ACX983049 AMT983044:AMT983049 AWP983044:AWP983049 BGL983044:BGL983049 BQH983044:BQH983049 CAD983044:CAD983049 CJZ983044:CJZ983049 CTV983044:CTV983049 DDR983044:DDR983049 DNN983044:DNN983049 DXJ983044:DXJ983049 EHF983044:EHF983049 ERB983044:ERB983049 FAX983044:FAX983049 FKT983044:FKT983049 FUP983044:FUP983049 GEL983044:GEL983049 GOH983044:GOH983049 GYD983044:GYD983049 HHZ983044:HHZ983049 HRV983044:HRV983049 IBR983044:IBR983049 ILN983044:ILN983049 IVJ983044:IVJ983049 JFF983044:JFF983049 JPB983044:JPB983049 JYX983044:JYX983049 KIT983044:KIT983049 KSP983044:KSP983049 LCL983044:LCL983049 LMH983044:LMH983049 LWD983044:LWD983049 MFZ983044:MFZ983049 MPV983044:MPV983049 MZR983044:MZR983049 NJN983044:NJN983049 NTJ983044:NTJ983049 ODF983044:ODF983049 ONB983044:ONB983049 OWX983044:OWX983049 PGT983044:PGT983049 PQP983044:PQP983049 QAL983044:QAL983049 QKH983044:QKH983049 QUD983044:QUD983049 RDZ983044:RDZ983049 RNV983044:RNV983049 RXR983044:RXR983049 SHN983044:SHN983049 SRJ983044:SRJ983049 TBF983044:TBF983049 TLB983044:TLB983049 TUX983044:TUX983049 UET983044:UET983049 UOP983044:UOP983049 UYL983044:UYL983049 VIH983044:VIH983049 VSD983044:VSD983049 WBZ983044:WBZ983049 WLV983044:WLV983049 WVR983044:WVR983049 WWE983082:WWE983087 JS4:JS9 TO4:TO9 ADK4:ADK9 ANG4:ANG9 AXC4:AXC9 BGY4:BGY9 BQU4:BQU9 CAQ4:CAQ9 CKM4:CKM9 CUI4:CUI9 DEE4:DEE9 DOA4:DOA9 DXW4:DXW9 EHS4:EHS9 ERO4:ERO9 FBK4:FBK9 FLG4:FLG9 FVC4:FVC9 GEY4:GEY9 GOU4:GOU9 GYQ4:GYQ9 HIM4:HIM9 HSI4:HSI9 ICE4:ICE9 IMA4:IMA9 IVW4:IVW9 JFS4:JFS9 JPO4:JPO9 JZK4:JZK9 KJG4:KJG9 KTC4:KTC9 LCY4:LCY9 LMU4:LMU9 LWQ4:LWQ9 MGM4:MGM9 MQI4:MQI9 NAE4:NAE9 NKA4:NKA9 NTW4:NTW9 ODS4:ODS9 ONO4:ONO9 OXK4:OXK9 PHG4:PHG9 PRC4:PRC9 QAY4:QAY9 QKU4:QKU9 QUQ4:QUQ9 REM4:REM9 ROI4:ROI9 RYE4:RYE9 SIA4:SIA9 SRW4:SRW9 TBS4:TBS9 TLO4:TLO9 TVK4:TVK9 UFG4:UFG9 UPC4:UPC9 UYY4:UYY9 VIU4:VIU9 VSQ4:VSQ9 WCM4:WCM9 WMI4:WMI9 WWE4:WWE9 X65540:X65545 JS65540:JS65545 TO65540:TO65545 ADK65540:ADK65545 ANG65540:ANG65545 AXC65540:AXC65545 BGY65540:BGY65545 BQU65540:BQU65545 CAQ65540:CAQ65545 CKM65540:CKM65545 CUI65540:CUI65545 DEE65540:DEE65545 DOA65540:DOA65545 DXW65540:DXW65545 EHS65540:EHS65545 ERO65540:ERO65545 FBK65540:FBK65545 FLG65540:FLG65545 FVC65540:FVC65545 GEY65540:GEY65545 GOU65540:GOU65545 GYQ65540:GYQ65545 HIM65540:HIM65545 HSI65540:HSI65545 ICE65540:ICE65545 IMA65540:IMA65545 IVW65540:IVW65545 JFS65540:JFS65545 JPO65540:JPO65545 JZK65540:JZK65545 KJG65540:KJG65545 KTC65540:KTC65545 LCY65540:LCY65545 LMU65540:LMU65545 LWQ65540:LWQ65545 MGM65540:MGM65545 MQI65540:MQI65545 NAE65540:NAE65545 NKA65540:NKA65545 NTW65540:NTW65545 ODS65540:ODS65545 ONO65540:ONO65545 OXK65540:OXK65545 PHG65540:PHG65545 PRC65540:PRC65545 QAY65540:QAY65545 QKU65540:QKU65545 QUQ65540:QUQ65545 REM65540:REM65545 ROI65540:ROI65545 RYE65540:RYE65545 SIA65540:SIA65545 SRW65540:SRW65545 TBS65540:TBS65545 TLO65540:TLO65545 TVK65540:TVK65545 UFG65540:UFG65545 UPC65540:UPC65545 UYY65540:UYY65545 VIU65540:VIU65545 VSQ65540:VSQ65545 WCM65540:WCM65545 WMI65540:WMI65545 WWE65540:WWE65545 X131076:X131081 JS131076:JS131081 TO131076:TO131081 ADK131076:ADK131081 ANG131076:ANG131081 AXC131076:AXC131081 BGY131076:BGY131081 BQU131076:BQU131081 CAQ131076:CAQ131081 CKM131076:CKM131081 CUI131076:CUI131081 DEE131076:DEE131081 DOA131076:DOA131081 DXW131076:DXW131081 EHS131076:EHS131081 ERO131076:ERO131081 FBK131076:FBK131081 FLG131076:FLG131081 FVC131076:FVC131081 GEY131076:GEY131081 GOU131076:GOU131081 GYQ131076:GYQ131081 HIM131076:HIM131081 HSI131076:HSI131081 ICE131076:ICE131081 IMA131076:IMA131081 IVW131076:IVW131081 JFS131076:JFS131081 JPO131076:JPO131081 JZK131076:JZK131081 KJG131076:KJG131081 KTC131076:KTC131081 LCY131076:LCY131081 LMU131076:LMU131081 LWQ131076:LWQ131081 MGM131076:MGM131081 MQI131076:MQI131081 NAE131076:NAE131081 NKA131076:NKA131081 NTW131076:NTW131081 ODS131076:ODS131081 ONO131076:ONO131081 OXK131076:OXK131081 PHG131076:PHG131081 PRC131076:PRC131081 QAY131076:QAY131081 QKU131076:QKU131081 QUQ131076:QUQ131081 REM131076:REM131081 ROI131076:ROI131081 RYE131076:RYE131081 SIA131076:SIA131081 SRW131076:SRW131081 TBS131076:TBS131081 TLO131076:TLO131081 TVK131076:TVK131081 UFG131076:UFG131081 UPC131076:UPC131081 UYY131076:UYY131081 VIU131076:VIU131081 VSQ131076:VSQ131081 WCM131076:WCM131081 WMI131076:WMI131081 WWE131076:WWE131081 X196612:X196617 JS196612:JS196617 TO196612:TO196617 ADK196612:ADK196617 ANG196612:ANG196617 AXC196612:AXC196617 BGY196612:BGY196617 BQU196612:BQU196617 CAQ196612:CAQ196617 CKM196612:CKM196617 CUI196612:CUI196617 DEE196612:DEE196617 DOA196612:DOA196617 DXW196612:DXW196617 EHS196612:EHS196617 ERO196612:ERO196617 FBK196612:FBK196617 FLG196612:FLG196617 FVC196612:FVC196617 GEY196612:GEY196617 GOU196612:GOU196617 GYQ196612:GYQ196617 HIM196612:HIM196617 HSI196612:HSI196617 ICE196612:ICE196617 IMA196612:IMA196617 IVW196612:IVW196617 JFS196612:JFS196617 JPO196612:JPO196617 JZK196612:JZK196617 KJG196612:KJG196617 KTC196612:KTC196617 LCY196612:LCY196617 LMU196612:LMU196617 LWQ196612:LWQ196617 MGM196612:MGM196617 MQI196612:MQI196617 NAE196612:NAE196617 NKA196612:NKA196617 NTW196612:NTW196617 ODS196612:ODS196617 ONO196612:ONO196617 OXK196612:OXK196617 PHG196612:PHG196617 PRC196612:PRC196617 QAY196612:QAY196617 QKU196612:QKU196617 QUQ196612:QUQ196617 REM196612:REM196617 ROI196612:ROI196617 RYE196612:RYE196617 SIA196612:SIA196617 SRW196612:SRW196617 TBS196612:TBS196617 TLO196612:TLO196617 TVK196612:TVK196617 UFG196612:UFG196617 UPC196612:UPC196617 UYY196612:UYY196617 VIU196612:VIU196617 VSQ196612:VSQ196617 WCM196612:WCM196617 WMI196612:WMI196617 WWE196612:WWE196617 X262148:X262153 JS262148:JS262153 TO262148:TO262153 ADK262148:ADK262153 ANG262148:ANG262153 AXC262148:AXC262153 BGY262148:BGY262153 BQU262148:BQU262153 CAQ262148:CAQ262153 CKM262148:CKM262153 CUI262148:CUI262153 DEE262148:DEE262153 DOA262148:DOA262153 DXW262148:DXW262153 EHS262148:EHS262153 ERO262148:ERO262153 FBK262148:FBK262153 FLG262148:FLG262153 FVC262148:FVC262153 GEY262148:GEY262153 GOU262148:GOU262153 GYQ262148:GYQ262153 HIM262148:HIM262153 HSI262148:HSI262153 ICE262148:ICE262153 IMA262148:IMA262153 IVW262148:IVW262153 JFS262148:JFS262153 JPO262148:JPO262153 JZK262148:JZK262153 KJG262148:KJG262153 KTC262148:KTC262153 LCY262148:LCY262153 LMU262148:LMU262153 LWQ262148:LWQ262153 MGM262148:MGM262153 MQI262148:MQI262153 NAE262148:NAE262153 NKA262148:NKA262153 NTW262148:NTW262153 ODS262148:ODS262153 ONO262148:ONO262153 OXK262148:OXK262153 PHG262148:PHG262153 PRC262148:PRC262153 QAY262148:QAY262153 QKU262148:QKU262153 QUQ262148:QUQ262153 REM262148:REM262153 ROI262148:ROI262153 RYE262148:RYE262153 SIA262148:SIA262153 SRW262148:SRW262153 TBS262148:TBS262153 TLO262148:TLO262153 TVK262148:TVK262153 UFG262148:UFG262153 UPC262148:UPC262153 UYY262148:UYY262153 VIU262148:VIU262153 VSQ262148:VSQ262153 WCM262148:WCM262153 WMI262148:WMI262153 WWE262148:WWE262153 X327684:X327689 JS327684:JS327689 TO327684:TO327689 ADK327684:ADK327689 ANG327684:ANG327689 AXC327684:AXC327689 BGY327684:BGY327689 BQU327684:BQU327689 CAQ327684:CAQ327689 CKM327684:CKM327689 CUI327684:CUI327689 DEE327684:DEE327689 DOA327684:DOA327689 DXW327684:DXW327689 EHS327684:EHS327689 ERO327684:ERO327689 FBK327684:FBK327689 FLG327684:FLG327689 FVC327684:FVC327689 GEY327684:GEY327689 GOU327684:GOU327689 GYQ327684:GYQ327689 HIM327684:HIM327689 HSI327684:HSI327689 ICE327684:ICE327689 IMA327684:IMA327689 IVW327684:IVW327689 JFS327684:JFS327689 JPO327684:JPO327689 JZK327684:JZK327689 KJG327684:KJG327689 KTC327684:KTC327689 LCY327684:LCY327689 LMU327684:LMU327689 LWQ327684:LWQ327689 MGM327684:MGM327689 MQI327684:MQI327689 NAE327684:NAE327689 NKA327684:NKA327689 NTW327684:NTW327689 ODS327684:ODS327689 ONO327684:ONO327689 OXK327684:OXK327689 PHG327684:PHG327689 PRC327684:PRC327689 QAY327684:QAY327689 QKU327684:QKU327689 QUQ327684:QUQ327689 REM327684:REM327689 ROI327684:ROI327689 RYE327684:RYE327689 SIA327684:SIA327689 SRW327684:SRW327689 TBS327684:TBS327689 TLO327684:TLO327689 TVK327684:TVK327689 UFG327684:UFG327689 UPC327684:UPC327689 UYY327684:UYY327689 VIU327684:VIU327689 VSQ327684:VSQ327689 WCM327684:WCM327689 WMI327684:WMI327689 WWE327684:WWE327689 X393220:X393225 JS393220:JS393225 TO393220:TO393225 ADK393220:ADK393225 ANG393220:ANG393225 AXC393220:AXC393225 BGY393220:BGY393225 BQU393220:BQU393225 CAQ393220:CAQ393225 CKM393220:CKM393225 CUI393220:CUI393225 DEE393220:DEE393225 DOA393220:DOA393225 DXW393220:DXW393225 EHS393220:EHS393225 ERO393220:ERO393225 FBK393220:FBK393225 FLG393220:FLG393225 FVC393220:FVC393225 GEY393220:GEY393225 GOU393220:GOU393225 GYQ393220:GYQ393225 HIM393220:HIM393225 HSI393220:HSI393225 ICE393220:ICE393225 IMA393220:IMA393225 IVW393220:IVW393225 JFS393220:JFS393225 JPO393220:JPO393225 JZK393220:JZK393225 KJG393220:KJG393225 KTC393220:KTC393225 LCY393220:LCY393225 LMU393220:LMU393225 LWQ393220:LWQ393225 MGM393220:MGM393225 MQI393220:MQI393225 NAE393220:NAE393225 NKA393220:NKA393225 NTW393220:NTW393225 ODS393220:ODS393225 ONO393220:ONO393225 OXK393220:OXK393225 PHG393220:PHG393225 PRC393220:PRC393225 QAY393220:QAY393225 QKU393220:QKU393225 QUQ393220:QUQ393225 REM393220:REM393225 ROI393220:ROI393225 RYE393220:RYE393225 SIA393220:SIA393225 SRW393220:SRW393225 TBS393220:TBS393225 TLO393220:TLO393225 TVK393220:TVK393225 UFG393220:UFG393225 UPC393220:UPC393225 UYY393220:UYY393225 VIU393220:VIU393225 VSQ393220:VSQ393225 WCM393220:WCM393225 WMI393220:WMI393225 WWE393220:WWE393225 X458756:X458761 JS458756:JS458761 TO458756:TO458761 ADK458756:ADK458761 ANG458756:ANG458761 AXC458756:AXC458761 BGY458756:BGY458761 BQU458756:BQU458761 CAQ458756:CAQ458761 CKM458756:CKM458761 CUI458756:CUI458761 DEE458756:DEE458761 DOA458756:DOA458761 DXW458756:DXW458761 EHS458756:EHS458761 ERO458756:ERO458761 FBK458756:FBK458761 FLG458756:FLG458761 FVC458756:FVC458761 GEY458756:GEY458761 GOU458756:GOU458761 GYQ458756:GYQ458761 HIM458756:HIM458761 HSI458756:HSI458761 ICE458756:ICE458761 IMA458756:IMA458761 IVW458756:IVW458761 JFS458756:JFS458761 JPO458756:JPO458761 JZK458756:JZK458761 KJG458756:KJG458761 KTC458756:KTC458761 LCY458756:LCY458761 LMU458756:LMU458761 LWQ458756:LWQ458761 MGM458756:MGM458761 MQI458756:MQI458761 NAE458756:NAE458761 NKA458756:NKA458761 NTW458756:NTW458761 ODS458756:ODS458761 ONO458756:ONO458761 OXK458756:OXK458761 PHG458756:PHG458761 PRC458756:PRC458761 QAY458756:QAY458761 QKU458756:QKU458761 QUQ458756:QUQ458761 REM458756:REM458761 ROI458756:ROI458761 RYE458756:RYE458761 SIA458756:SIA458761 SRW458756:SRW458761 TBS458756:TBS458761 TLO458756:TLO458761 TVK458756:TVK458761 UFG458756:UFG458761 UPC458756:UPC458761 UYY458756:UYY458761 VIU458756:VIU458761 VSQ458756:VSQ458761 WCM458756:WCM458761 WMI458756:WMI458761 WWE458756:WWE458761 X524292:X524297 JS524292:JS524297 TO524292:TO524297 ADK524292:ADK524297 ANG524292:ANG524297 AXC524292:AXC524297 BGY524292:BGY524297 BQU524292:BQU524297 CAQ524292:CAQ524297 CKM524292:CKM524297 CUI524292:CUI524297 DEE524292:DEE524297 DOA524292:DOA524297 DXW524292:DXW524297 EHS524292:EHS524297 ERO524292:ERO524297 FBK524292:FBK524297 FLG524292:FLG524297 FVC524292:FVC524297 GEY524292:GEY524297 GOU524292:GOU524297 GYQ524292:GYQ524297 HIM524292:HIM524297 HSI524292:HSI524297 ICE524292:ICE524297 IMA524292:IMA524297 IVW524292:IVW524297 JFS524292:JFS524297 JPO524292:JPO524297 JZK524292:JZK524297 KJG524292:KJG524297 KTC524292:KTC524297 LCY524292:LCY524297 LMU524292:LMU524297 LWQ524292:LWQ524297 MGM524292:MGM524297 MQI524292:MQI524297 NAE524292:NAE524297 NKA524292:NKA524297 NTW524292:NTW524297 ODS524292:ODS524297 ONO524292:ONO524297 OXK524292:OXK524297 PHG524292:PHG524297 PRC524292:PRC524297 QAY524292:QAY524297 QKU524292:QKU524297 QUQ524292:QUQ524297 REM524292:REM524297 ROI524292:ROI524297 RYE524292:RYE524297 SIA524292:SIA524297 SRW524292:SRW524297 TBS524292:TBS524297 TLO524292:TLO524297 TVK524292:TVK524297 UFG524292:UFG524297 UPC524292:UPC524297 UYY524292:UYY524297 VIU524292:VIU524297 VSQ524292:VSQ524297 WCM524292:WCM524297 WMI524292:WMI524297 WWE524292:WWE524297 X589828:X589833 JS589828:JS589833 TO589828:TO589833 ADK589828:ADK589833 ANG589828:ANG589833 AXC589828:AXC589833 BGY589828:BGY589833 BQU589828:BQU589833 CAQ589828:CAQ589833 CKM589828:CKM589833 CUI589828:CUI589833 DEE589828:DEE589833 DOA589828:DOA589833 DXW589828:DXW589833 EHS589828:EHS589833 ERO589828:ERO589833 FBK589828:FBK589833 FLG589828:FLG589833 FVC589828:FVC589833 GEY589828:GEY589833 GOU589828:GOU589833 GYQ589828:GYQ589833 HIM589828:HIM589833 HSI589828:HSI589833 ICE589828:ICE589833 IMA589828:IMA589833 IVW589828:IVW589833 JFS589828:JFS589833 JPO589828:JPO589833 JZK589828:JZK589833 KJG589828:KJG589833 KTC589828:KTC589833 LCY589828:LCY589833 LMU589828:LMU589833 LWQ589828:LWQ589833 MGM589828:MGM589833 MQI589828:MQI589833 NAE589828:NAE589833 NKA589828:NKA589833 NTW589828:NTW589833 ODS589828:ODS589833 ONO589828:ONO589833 OXK589828:OXK589833 PHG589828:PHG589833 PRC589828:PRC589833 QAY589828:QAY589833 QKU589828:QKU589833 QUQ589828:QUQ589833 REM589828:REM589833 ROI589828:ROI589833 RYE589828:RYE589833 SIA589828:SIA589833 SRW589828:SRW589833 TBS589828:TBS589833 TLO589828:TLO589833 TVK589828:TVK589833 UFG589828:UFG589833 UPC589828:UPC589833 UYY589828:UYY589833 VIU589828:VIU589833 VSQ589828:VSQ589833 WCM589828:WCM589833 WMI589828:WMI589833 WWE589828:WWE589833 X655364:X655369 JS655364:JS655369 TO655364:TO655369 ADK655364:ADK655369 ANG655364:ANG655369 AXC655364:AXC655369 BGY655364:BGY655369 BQU655364:BQU655369 CAQ655364:CAQ655369 CKM655364:CKM655369 CUI655364:CUI655369 DEE655364:DEE655369 DOA655364:DOA655369 DXW655364:DXW655369 EHS655364:EHS655369 ERO655364:ERO655369 FBK655364:FBK655369 FLG655364:FLG655369 FVC655364:FVC655369 GEY655364:GEY655369 GOU655364:GOU655369 GYQ655364:GYQ655369 HIM655364:HIM655369 HSI655364:HSI655369 ICE655364:ICE655369 IMA655364:IMA655369 IVW655364:IVW655369 JFS655364:JFS655369 JPO655364:JPO655369 JZK655364:JZK655369 KJG655364:KJG655369 KTC655364:KTC655369 LCY655364:LCY655369 LMU655364:LMU655369 LWQ655364:LWQ655369 MGM655364:MGM655369 MQI655364:MQI655369 NAE655364:NAE655369 NKA655364:NKA655369 NTW655364:NTW655369 ODS655364:ODS655369 ONO655364:ONO655369 OXK655364:OXK655369 PHG655364:PHG655369 PRC655364:PRC655369 QAY655364:QAY655369 QKU655364:QKU655369 QUQ655364:QUQ655369 REM655364:REM655369 ROI655364:ROI655369 RYE655364:RYE655369 SIA655364:SIA655369 SRW655364:SRW655369 TBS655364:TBS655369 TLO655364:TLO655369 TVK655364:TVK655369 UFG655364:UFG655369 UPC655364:UPC655369 UYY655364:UYY655369 VIU655364:VIU655369 VSQ655364:VSQ655369 WCM655364:WCM655369 WMI655364:WMI655369 WWE655364:WWE655369 X720900:X720905 JS720900:JS720905 TO720900:TO720905 ADK720900:ADK720905 ANG720900:ANG720905 AXC720900:AXC720905 BGY720900:BGY720905 BQU720900:BQU720905 CAQ720900:CAQ720905 CKM720900:CKM720905 CUI720900:CUI720905 DEE720900:DEE720905 DOA720900:DOA720905 DXW720900:DXW720905 EHS720900:EHS720905 ERO720900:ERO720905 FBK720900:FBK720905 FLG720900:FLG720905 FVC720900:FVC720905 GEY720900:GEY720905 GOU720900:GOU720905 GYQ720900:GYQ720905 HIM720900:HIM720905 HSI720900:HSI720905 ICE720900:ICE720905 IMA720900:IMA720905 IVW720900:IVW720905 JFS720900:JFS720905 JPO720900:JPO720905 JZK720900:JZK720905 KJG720900:KJG720905 KTC720900:KTC720905 LCY720900:LCY720905 LMU720900:LMU720905 LWQ720900:LWQ720905 MGM720900:MGM720905 MQI720900:MQI720905 NAE720900:NAE720905 NKA720900:NKA720905 NTW720900:NTW720905 ODS720900:ODS720905 ONO720900:ONO720905 OXK720900:OXK720905 PHG720900:PHG720905 PRC720900:PRC720905 QAY720900:QAY720905 QKU720900:QKU720905 QUQ720900:QUQ720905 REM720900:REM720905 ROI720900:ROI720905 RYE720900:RYE720905 SIA720900:SIA720905 SRW720900:SRW720905 TBS720900:TBS720905 TLO720900:TLO720905 TVK720900:TVK720905 UFG720900:UFG720905 UPC720900:UPC720905 UYY720900:UYY720905 VIU720900:VIU720905 VSQ720900:VSQ720905 WCM720900:WCM720905 WMI720900:WMI720905 WWE720900:WWE720905 X786436:X786441 JS786436:JS786441 TO786436:TO786441 ADK786436:ADK786441 ANG786436:ANG786441 AXC786436:AXC786441 BGY786436:BGY786441 BQU786436:BQU786441 CAQ786436:CAQ786441 CKM786436:CKM786441 CUI786436:CUI786441 DEE786436:DEE786441 DOA786436:DOA786441 DXW786436:DXW786441 EHS786436:EHS786441 ERO786436:ERO786441 FBK786436:FBK786441 FLG786436:FLG786441 FVC786436:FVC786441 GEY786436:GEY786441 GOU786436:GOU786441 GYQ786436:GYQ786441 HIM786436:HIM786441 HSI786436:HSI786441 ICE786436:ICE786441 IMA786436:IMA786441 IVW786436:IVW786441 JFS786436:JFS786441 JPO786436:JPO786441 JZK786436:JZK786441 KJG786436:KJG786441 KTC786436:KTC786441 LCY786436:LCY786441 LMU786436:LMU786441 LWQ786436:LWQ786441 MGM786436:MGM786441 MQI786436:MQI786441 NAE786436:NAE786441 NKA786436:NKA786441 NTW786436:NTW786441 ODS786436:ODS786441 ONO786436:ONO786441 OXK786436:OXK786441 PHG786436:PHG786441 PRC786436:PRC786441 QAY786436:QAY786441 QKU786436:QKU786441 QUQ786436:QUQ786441 REM786436:REM786441 ROI786436:ROI786441 RYE786436:RYE786441 SIA786436:SIA786441 SRW786436:SRW786441 TBS786436:TBS786441 TLO786436:TLO786441 TVK786436:TVK786441 UFG786436:UFG786441 UPC786436:UPC786441 UYY786436:UYY786441 VIU786436:VIU786441 VSQ786436:VSQ786441 WCM786436:WCM786441 WMI786436:WMI786441 WWE786436:WWE786441 X851972:X851977 JS851972:JS851977 TO851972:TO851977 ADK851972:ADK851977 ANG851972:ANG851977 AXC851972:AXC851977 BGY851972:BGY851977 BQU851972:BQU851977 CAQ851972:CAQ851977 CKM851972:CKM851977 CUI851972:CUI851977 DEE851972:DEE851977 DOA851972:DOA851977 DXW851972:DXW851977 EHS851972:EHS851977 ERO851972:ERO851977 FBK851972:FBK851977 FLG851972:FLG851977 FVC851972:FVC851977 GEY851972:GEY851977 GOU851972:GOU851977 GYQ851972:GYQ851977 HIM851972:HIM851977 HSI851972:HSI851977 ICE851972:ICE851977 IMA851972:IMA851977 IVW851972:IVW851977 JFS851972:JFS851977 JPO851972:JPO851977 JZK851972:JZK851977 KJG851972:KJG851977 KTC851972:KTC851977 LCY851972:LCY851977 LMU851972:LMU851977 LWQ851972:LWQ851977 MGM851972:MGM851977 MQI851972:MQI851977 NAE851972:NAE851977 NKA851972:NKA851977 NTW851972:NTW851977 ODS851972:ODS851977 ONO851972:ONO851977 OXK851972:OXK851977 PHG851972:PHG851977 PRC851972:PRC851977 QAY851972:QAY851977 QKU851972:QKU851977 QUQ851972:QUQ851977 REM851972:REM851977 ROI851972:ROI851977 RYE851972:RYE851977 SIA851972:SIA851977 SRW851972:SRW851977 TBS851972:TBS851977 TLO851972:TLO851977 TVK851972:TVK851977 UFG851972:UFG851977 UPC851972:UPC851977 UYY851972:UYY851977 VIU851972:VIU851977 VSQ851972:VSQ851977 WCM851972:WCM851977 WMI851972:WMI851977 WWE851972:WWE851977 X917508:X917513 JS917508:JS917513 TO917508:TO917513 ADK917508:ADK917513 ANG917508:ANG917513 AXC917508:AXC917513 BGY917508:BGY917513 BQU917508:BQU917513 CAQ917508:CAQ917513 CKM917508:CKM917513 CUI917508:CUI917513 DEE917508:DEE917513 DOA917508:DOA917513 DXW917508:DXW917513 EHS917508:EHS917513 ERO917508:ERO917513 FBK917508:FBK917513 FLG917508:FLG917513 FVC917508:FVC917513 GEY917508:GEY917513 GOU917508:GOU917513 GYQ917508:GYQ917513 HIM917508:HIM917513 HSI917508:HSI917513 ICE917508:ICE917513 IMA917508:IMA917513 IVW917508:IVW917513 JFS917508:JFS917513 JPO917508:JPO917513 JZK917508:JZK917513 KJG917508:KJG917513 KTC917508:KTC917513 LCY917508:LCY917513 LMU917508:LMU917513 LWQ917508:LWQ917513 MGM917508:MGM917513 MQI917508:MQI917513 NAE917508:NAE917513 NKA917508:NKA917513 NTW917508:NTW917513 ODS917508:ODS917513 ONO917508:ONO917513 OXK917508:OXK917513 PHG917508:PHG917513 PRC917508:PRC917513 QAY917508:QAY917513 QKU917508:QKU917513 QUQ917508:QUQ917513 REM917508:REM917513 ROI917508:ROI917513 RYE917508:RYE917513 SIA917508:SIA917513 SRW917508:SRW917513 TBS917508:TBS917513 TLO917508:TLO917513 TVK917508:TVK917513 UFG917508:UFG917513 UPC917508:UPC917513 UYY917508:UYY917513 VIU917508:VIU917513 VSQ917508:VSQ917513 WCM917508:WCM917513 WMI917508:WMI917513 WWE917508:WWE917513 X983044:X983049 JS983044:JS983049 TO983044:TO983049 ADK983044:ADK983049 ANG983044:ANG983049 AXC983044:AXC983049 BGY983044:BGY983049 BQU983044:BQU983049 CAQ983044:CAQ983049 CKM983044:CKM983049 CUI983044:CUI983049 DEE983044:DEE983049 DOA983044:DOA983049 DXW983044:DXW983049 EHS983044:EHS983049 ERO983044:ERO983049 FBK983044:FBK983049 FLG983044:FLG983049 FVC983044:FVC983049 GEY983044:GEY983049 GOU983044:GOU983049 GYQ983044:GYQ983049 HIM983044:HIM983049 HSI983044:HSI983049 ICE983044:ICE983049 IMA983044:IMA983049 IVW983044:IVW983049 JFS983044:JFS983049 JPO983044:JPO983049 JZK983044:JZK983049 KJG983044:KJG983049 KTC983044:KTC983049 LCY983044:LCY983049 LMU983044:LMU983049 LWQ983044:LWQ983049 MGM983044:MGM983049 MQI983044:MQI983049 NAE983044:NAE983049 NKA983044:NKA983049 NTW983044:NTW983049 ODS983044:ODS983049 ONO983044:ONO983049 OXK983044:OXK983049 PHG983044:PHG983049 PRC983044:PRC983049 QAY983044:QAY983049 QKU983044:QKU983049 QUQ983044:QUQ983049 REM983044:REM983049 ROI983044:ROI983049 RYE983044:RYE983049 SIA983044:SIA983049 SRW983044:SRW983049 TBS983044:TBS983049 TLO983044:TLO983049 TVK983044:TVK983049 UFG983044:UFG983049 UPC983044:UPC983049 UYY983044:UYY983049 VIU983044:VIU983049 VSQ983044:VSQ983049 WCM983044:WCM983049 WMI983044:WMI983049 WWE983044:WWE983049 WMI983082:WMI983087 JF42:JF47 TB42:TB47 ACX42:ACX47 AMT42:AMT47 AWP42:AWP47 BGL42:BGL47 BQH42:BQH47 CAD42:CAD47 CJZ42:CJZ47 CTV42:CTV47 DDR42:DDR47 DNN42:DNN47 DXJ42:DXJ47 EHF42:EHF47 ERB42:ERB47 FAX42:FAX47 FKT42:FKT47 FUP42:FUP47 GEL42:GEL47 GOH42:GOH47 GYD42:GYD47 HHZ42:HHZ47 HRV42:HRV47 IBR42:IBR47 ILN42:ILN47 IVJ42:IVJ47 JFF42:JFF47 JPB42:JPB47 JYX42:JYX47 KIT42:KIT47 KSP42:KSP47 LCL42:LCL47 LMH42:LMH47 LWD42:LWD47 MFZ42:MFZ47 MPV42:MPV47 MZR42:MZR47 NJN42:NJN47 NTJ42:NTJ47 ODF42:ODF47 ONB42:ONB47 OWX42:OWX47 PGT42:PGT47 PQP42:PQP47 QAL42:QAL47 QKH42:QKH47 QUD42:QUD47 RDZ42:RDZ47 RNV42:RNV47 RXR42:RXR47 SHN42:SHN47 SRJ42:SRJ47 TBF42:TBF47 TLB42:TLB47 TUX42:TUX47 UET42:UET47 UOP42:UOP47 UYL42:UYL47 VIH42:VIH47 VSD42:VSD47 WBZ42:WBZ47 WLV42:WLV47 WVR42:WVR47 K65578:K65583 JF65578:JF65583 TB65578:TB65583 ACX65578:ACX65583 AMT65578:AMT65583 AWP65578:AWP65583 BGL65578:BGL65583 BQH65578:BQH65583 CAD65578:CAD65583 CJZ65578:CJZ65583 CTV65578:CTV65583 DDR65578:DDR65583 DNN65578:DNN65583 DXJ65578:DXJ65583 EHF65578:EHF65583 ERB65578:ERB65583 FAX65578:FAX65583 FKT65578:FKT65583 FUP65578:FUP65583 GEL65578:GEL65583 GOH65578:GOH65583 GYD65578:GYD65583 HHZ65578:HHZ65583 HRV65578:HRV65583 IBR65578:IBR65583 ILN65578:ILN65583 IVJ65578:IVJ65583 JFF65578:JFF65583 JPB65578:JPB65583 JYX65578:JYX65583 KIT65578:KIT65583 KSP65578:KSP65583 LCL65578:LCL65583 LMH65578:LMH65583 LWD65578:LWD65583 MFZ65578:MFZ65583 MPV65578:MPV65583 MZR65578:MZR65583 NJN65578:NJN65583 NTJ65578:NTJ65583 ODF65578:ODF65583 ONB65578:ONB65583 OWX65578:OWX65583 PGT65578:PGT65583 PQP65578:PQP65583 QAL65578:QAL65583 QKH65578:QKH65583 QUD65578:QUD65583 RDZ65578:RDZ65583 RNV65578:RNV65583 RXR65578:RXR65583 SHN65578:SHN65583 SRJ65578:SRJ65583 TBF65578:TBF65583 TLB65578:TLB65583 TUX65578:TUX65583 UET65578:UET65583 UOP65578:UOP65583 UYL65578:UYL65583 VIH65578:VIH65583 VSD65578:VSD65583 WBZ65578:WBZ65583 WLV65578:WLV65583 WVR65578:WVR65583 K131114:K131119 JF131114:JF131119 TB131114:TB131119 ACX131114:ACX131119 AMT131114:AMT131119 AWP131114:AWP131119 BGL131114:BGL131119 BQH131114:BQH131119 CAD131114:CAD131119 CJZ131114:CJZ131119 CTV131114:CTV131119 DDR131114:DDR131119 DNN131114:DNN131119 DXJ131114:DXJ131119 EHF131114:EHF131119 ERB131114:ERB131119 FAX131114:FAX131119 FKT131114:FKT131119 FUP131114:FUP131119 GEL131114:GEL131119 GOH131114:GOH131119 GYD131114:GYD131119 HHZ131114:HHZ131119 HRV131114:HRV131119 IBR131114:IBR131119 ILN131114:ILN131119 IVJ131114:IVJ131119 JFF131114:JFF131119 JPB131114:JPB131119 JYX131114:JYX131119 KIT131114:KIT131119 KSP131114:KSP131119 LCL131114:LCL131119 LMH131114:LMH131119 LWD131114:LWD131119 MFZ131114:MFZ131119 MPV131114:MPV131119 MZR131114:MZR131119 NJN131114:NJN131119 NTJ131114:NTJ131119 ODF131114:ODF131119 ONB131114:ONB131119 OWX131114:OWX131119 PGT131114:PGT131119 PQP131114:PQP131119 QAL131114:QAL131119 QKH131114:QKH131119 QUD131114:QUD131119 RDZ131114:RDZ131119 RNV131114:RNV131119 RXR131114:RXR131119 SHN131114:SHN131119 SRJ131114:SRJ131119 TBF131114:TBF131119 TLB131114:TLB131119 TUX131114:TUX131119 UET131114:UET131119 UOP131114:UOP131119 UYL131114:UYL131119 VIH131114:VIH131119 VSD131114:VSD131119 WBZ131114:WBZ131119 WLV131114:WLV131119 WVR131114:WVR131119 K196650:K196655 JF196650:JF196655 TB196650:TB196655 ACX196650:ACX196655 AMT196650:AMT196655 AWP196650:AWP196655 BGL196650:BGL196655 BQH196650:BQH196655 CAD196650:CAD196655 CJZ196650:CJZ196655 CTV196650:CTV196655 DDR196650:DDR196655 DNN196650:DNN196655 DXJ196650:DXJ196655 EHF196650:EHF196655 ERB196650:ERB196655 FAX196650:FAX196655 FKT196650:FKT196655 FUP196650:FUP196655 GEL196650:GEL196655 GOH196650:GOH196655 GYD196650:GYD196655 HHZ196650:HHZ196655 HRV196650:HRV196655 IBR196650:IBR196655 ILN196650:ILN196655 IVJ196650:IVJ196655 JFF196650:JFF196655 JPB196650:JPB196655 JYX196650:JYX196655 KIT196650:KIT196655 KSP196650:KSP196655 LCL196650:LCL196655 LMH196650:LMH196655 LWD196650:LWD196655 MFZ196650:MFZ196655 MPV196650:MPV196655 MZR196650:MZR196655 NJN196650:NJN196655 NTJ196650:NTJ196655 ODF196650:ODF196655 ONB196650:ONB196655 OWX196650:OWX196655 PGT196650:PGT196655 PQP196650:PQP196655 QAL196650:QAL196655 QKH196650:QKH196655 QUD196650:QUD196655 RDZ196650:RDZ196655 RNV196650:RNV196655 RXR196650:RXR196655 SHN196650:SHN196655 SRJ196650:SRJ196655 TBF196650:TBF196655 TLB196650:TLB196655 TUX196650:TUX196655 UET196650:UET196655 UOP196650:UOP196655 UYL196650:UYL196655 VIH196650:VIH196655 VSD196650:VSD196655 WBZ196650:WBZ196655 WLV196650:WLV196655 WVR196650:WVR196655 K262186:K262191 JF262186:JF262191 TB262186:TB262191 ACX262186:ACX262191 AMT262186:AMT262191 AWP262186:AWP262191 BGL262186:BGL262191 BQH262186:BQH262191 CAD262186:CAD262191 CJZ262186:CJZ262191 CTV262186:CTV262191 DDR262186:DDR262191 DNN262186:DNN262191 DXJ262186:DXJ262191 EHF262186:EHF262191 ERB262186:ERB262191 FAX262186:FAX262191 FKT262186:FKT262191 FUP262186:FUP262191 GEL262186:GEL262191 GOH262186:GOH262191 GYD262186:GYD262191 HHZ262186:HHZ262191 HRV262186:HRV262191 IBR262186:IBR262191 ILN262186:ILN262191 IVJ262186:IVJ262191 JFF262186:JFF262191 JPB262186:JPB262191 JYX262186:JYX262191 KIT262186:KIT262191 KSP262186:KSP262191 LCL262186:LCL262191 LMH262186:LMH262191 LWD262186:LWD262191 MFZ262186:MFZ262191 MPV262186:MPV262191 MZR262186:MZR262191 NJN262186:NJN262191 NTJ262186:NTJ262191 ODF262186:ODF262191 ONB262186:ONB262191 OWX262186:OWX262191 PGT262186:PGT262191 PQP262186:PQP262191 QAL262186:QAL262191 QKH262186:QKH262191 QUD262186:QUD262191 RDZ262186:RDZ262191 RNV262186:RNV262191 RXR262186:RXR262191 SHN262186:SHN262191 SRJ262186:SRJ262191 TBF262186:TBF262191 TLB262186:TLB262191 TUX262186:TUX262191 UET262186:UET262191 UOP262186:UOP262191 UYL262186:UYL262191 VIH262186:VIH262191 VSD262186:VSD262191 WBZ262186:WBZ262191 WLV262186:WLV262191 WVR262186:WVR262191 K327722:K327727 JF327722:JF327727 TB327722:TB327727 ACX327722:ACX327727 AMT327722:AMT327727 AWP327722:AWP327727 BGL327722:BGL327727 BQH327722:BQH327727 CAD327722:CAD327727 CJZ327722:CJZ327727 CTV327722:CTV327727 DDR327722:DDR327727 DNN327722:DNN327727 DXJ327722:DXJ327727 EHF327722:EHF327727 ERB327722:ERB327727 FAX327722:FAX327727 FKT327722:FKT327727 FUP327722:FUP327727 GEL327722:GEL327727 GOH327722:GOH327727 GYD327722:GYD327727 HHZ327722:HHZ327727 HRV327722:HRV327727 IBR327722:IBR327727 ILN327722:ILN327727 IVJ327722:IVJ327727 JFF327722:JFF327727 JPB327722:JPB327727 JYX327722:JYX327727 KIT327722:KIT327727 KSP327722:KSP327727 LCL327722:LCL327727 LMH327722:LMH327727 LWD327722:LWD327727 MFZ327722:MFZ327727 MPV327722:MPV327727 MZR327722:MZR327727 NJN327722:NJN327727 NTJ327722:NTJ327727 ODF327722:ODF327727 ONB327722:ONB327727 OWX327722:OWX327727 PGT327722:PGT327727 PQP327722:PQP327727 QAL327722:QAL327727 QKH327722:QKH327727 QUD327722:QUD327727 RDZ327722:RDZ327727 RNV327722:RNV327727 RXR327722:RXR327727 SHN327722:SHN327727 SRJ327722:SRJ327727 TBF327722:TBF327727 TLB327722:TLB327727 TUX327722:TUX327727 UET327722:UET327727 UOP327722:UOP327727 UYL327722:UYL327727 VIH327722:VIH327727 VSD327722:VSD327727 WBZ327722:WBZ327727 WLV327722:WLV327727 WVR327722:WVR327727 K393258:K393263 JF393258:JF393263 TB393258:TB393263 ACX393258:ACX393263 AMT393258:AMT393263 AWP393258:AWP393263 BGL393258:BGL393263 BQH393258:BQH393263 CAD393258:CAD393263 CJZ393258:CJZ393263 CTV393258:CTV393263 DDR393258:DDR393263 DNN393258:DNN393263 DXJ393258:DXJ393263 EHF393258:EHF393263 ERB393258:ERB393263 FAX393258:FAX393263 FKT393258:FKT393263 FUP393258:FUP393263 GEL393258:GEL393263 GOH393258:GOH393263 GYD393258:GYD393263 HHZ393258:HHZ393263 HRV393258:HRV393263 IBR393258:IBR393263 ILN393258:ILN393263 IVJ393258:IVJ393263 JFF393258:JFF393263 JPB393258:JPB393263 JYX393258:JYX393263 KIT393258:KIT393263 KSP393258:KSP393263 LCL393258:LCL393263 LMH393258:LMH393263 LWD393258:LWD393263 MFZ393258:MFZ393263 MPV393258:MPV393263 MZR393258:MZR393263 NJN393258:NJN393263 NTJ393258:NTJ393263 ODF393258:ODF393263 ONB393258:ONB393263 OWX393258:OWX393263 PGT393258:PGT393263 PQP393258:PQP393263 QAL393258:QAL393263 QKH393258:QKH393263 QUD393258:QUD393263 RDZ393258:RDZ393263 RNV393258:RNV393263 RXR393258:RXR393263 SHN393258:SHN393263 SRJ393258:SRJ393263 TBF393258:TBF393263 TLB393258:TLB393263 TUX393258:TUX393263 UET393258:UET393263 UOP393258:UOP393263 UYL393258:UYL393263 VIH393258:VIH393263 VSD393258:VSD393263 WBZ393258:WBZ393263 WLV393258:WLV393263 WVR393258:WVR393263 K458794:K458799 JF458794:JF458799 TB458794:TB458799 ACX458794:ACX458799 AMT458794:AMT458799 AWP458794:AWP458799 BGL458794:BGL458799 BQH458794:BQH458799 CAD458794:CAD458799 CJZ458794:CJZ458799 CTV458794:CTV458799 DDR458794:DDR458799 DNN458794:DNN458799 DXJ458794:DXJ458799 EHF458794:EHF458799 ERB458794:ERB458799 FAX458794:FAX458799 FKT458794:FKT458799 FUP458794:FUP458799 GEL458794:GEL458799 GOH458794:GOH458799 GYD458794:GYD458799 HHZ458794:HHZ458799 HRV458794:HRV458799 IBR458794:IBR458799 ILN458794:ILN458799 IVJ458794:IVJ458799 JFF458794:JFF458799 JPB458794:JPB458799 JYX458794:JYX458799 KIT458794:KIT458799 KSP458794:KSP458799 LCL458794:LCL458799 LMH458794:LMH458799 LWD458794:LWD458799 MFZ458794:MFZ458799 MPV458794:MPV458799 MZR458794:MZR458799 NJN458794:NJN458799 NTJ458794:NTJ458799 ODF458794:ODF458799 ONB458794:ONB458799 OWX458794:OWX458799 PGT458794:PGT458799 PQP458794:PQP458799 QAL458794:QAL458799 QKH458794:QKH458799 QUD458794:QUD458799 RDZ458794:RDZ458799 RNV458794:RNV458799 RXR458794:RXR458799 SHN458794:SHN458799 SRJ458794:SRJ458799 TBF458794:TBF458799 TLB458794:TLB458799 TUX458794:TUX458799 UET458794:UET458799 UOP458794:UOP458799 UYL458794:UYL458799 VIH458794:VIH458799 VSD458794:VSD458799 WBZ458794:WBZ458799 WLV458794:WLV458799 WVR458794:WVR458799 K524330:K524335 JF524330:JF524335 TB524330:TB524335 ACX524330:ACX524335 AMT524330:AMT524335 AWP524330:AWP524335 BGL524330:BGL524335 BQH524330:BQH524335 CAD524330:CAD524335 CJZ524330:CJZ524335 CTV524330:CTV524335 DDR524330:DDR524335 DNN524330:DNN524335 DXJ524330:DXJ524335 EHF524330:EHF524335 ERB524330:ERB524335 FAX524330:FAX524335 FKT524330:FKT524335 FUP524330:FUP524335 GEL524330:GEL524335 GOH524330:GOH524335 GYD524330:GYD524335 HHZ524330:HHZ524335 HRV524330:HRV524335 IBR524330:IBR524335 ILN524330:ILN524335 IVJ524330:IVJ524335 JFF524330:JFF524335 JPB524330:JPB524335 JYX524330:JYX524335 KIT524330:KIT524335 KSP524330:KSP524335 LCL524330:LCL524335 LMH524330:LMH524335 LWD524330:LWD524335 MFZ524330:MFZ524335 MPV524330:MPV524335 MZR524330:MZR524335 NJN524330:NJN524335 NTJ524330:NTJ524335 ODF524330:ODF524335 ONB524330:ONB524335 OWX524330:OWX524335 PGT524330:PGT524335 PQP524330:PQP524335 QAL524330:QAL524335 QKH524330:QKH524335 QUD524330:QUD524335 RDZ524330:RDZ524335 RNV524330:RNV524335 RXR524330:RXR524335 SHN524330:SHN524335 SRJ524330:SRJ524335 TBF524330:TBF524335 TLB524330:TLB524335 TUX524330:TUX524335 UET524330:UET524335 UOP524330:UOP524335 UYL524330:UYL524335 VIH524330:VIH524335 VSD524330:VSD524335 WBZ524330:WBZ524335 WLV524330:WLV524335 WVR524330:WVR524335 K589866:K589871 JF589866:JF589871 TB589866:TB589871 ACX589866:ACX589871 AMT589866:AMT589871 AWP589866:AWP589871 BGL589866:BGL589871 BQH589866:BQH589871 CAD589866:CAD589871 CJZ589866:CJZ589871 CTV589866:CTV589871 DDR589866:DDR589871 DNN589866:DNN589871 DXJ589866:DXJ589871 EHF589866:EHF589871 ERB589866:ERB589871 FAX589866:FAX589871 FKT589866:FKT589871 FUP589866:FUP589871 GEL589866:GEL589871 GOH589866:GOH589871 GYD589866:GYD589871 HHZ589866:HHZ589871 HRV589866:HRV589871 IBR589866:IBR589871 ILN589866:ILN589871 IVJ589866:IVJ589871 JFF589866:JFF589871 JPB589866:JPB589871 JYX589866:JYX589871 KIT589866:KIT589871 KSP589866:KSP589871 LCL589866:LCL589871 LMH589866:LMH589871 LWD589866:LWD589871 MFZ589866:MFZ589871 MPV589866:MPV589871 MZR589866:MZR589871 NJN589866:NJN589871 NTJ589866:NTJ589871 ODF589866:ODF589871 ONB589866:ONB589871 OWX589866:OWX589871 PGT589866:PGT589871 PQP589866:PQP589871 QAL589866:QAL589871 QKH589866:QKH589871 QUD589866:QUD589871 RDZ589866:RDZ589871 RNV589866:RNV589871 RXR589866:RXR589871 SHN589866:SHN589871 SRJ589866:SRJ589871 TBF589866:TBF589871 TLB589866:TLB589871 TUX589866:TUX589871 UET589866:UET589871 UOP589866:UOP589871 UYL589866:UYL589871 VIH589866:VIH589871 VSD589866:VSD589871 WBZ589866:WBZ589871 WLV589866:WLV589871 WVR589866:WVR589871 K655402:K655407 JF655402:JF655407 TB655402:TB655407 ACX655402:ACX655407 AMT655402:AMT655407 AWP655402:AWP655407 BGL655402:BGL655407 BQH655402:BQH655407 CAD655402:CAD655407 CJZ655402:CJZ655407 CTV655402:CTV655407 DDR655402:DDR655407 DNN655402:DNN655407 DXJ655402:DXJ655407 EHF655402:EHF655407 ERB655402:ERB655407 FAX655402:FAX655407 FKT655402:FKT655407 FUP655402:FUP655407 GEL655402:GEL655407 GOH655402:GOH655407 GYD655402:GYD655407 HHZ655402:HHZ655407 HRV655402:HRV655407 IBR655402:IBR655407 ILN655402:ILN655407 IVJ655402:IVJ655407 JFF655402:JFF655407 JPB655402:JPB655407 JYX655402:JYX655407 KIT655402:KIT655407 KSP655402:KSP655407 LCL655402:LCL655407 LMH655402:LMH655407 LWD655402:LWD655407 MFZ655402:MFZ655407 MPV655402:MPV655407 MZR655402:MZR655407 NJN655402:NJN655407 NTJ655402:NTJ655407 ODF655402:ODF655407 ONB655402:ONB655407 OWX655402:OWX655407 PGT655402:PGT655407 PQP655402:PQP655407 QAL655402:QAL655407 QKH655402:QKH655407 QUD655402:QUD655407 RDZ655402:RDZ655407 RNV655402:RNV655407 RXR655402:RXR655407 SHN655402:SHN655407 SRJ655402:SRJ655407 TBF655402:TBF655407 TLB655402:TLB655407 TUX655402:TUX655407 UET655402:UET655407 UOP655402:UOP655407 UYL655402:UYL655407 VIH655402:VIH655407 VSD655402:VSD655407 WBZ655402:WBZ655407 WLV655402:WLV655407 WVR655402:WVR655407 K720938:K720943 JF720938:JF720943 TB720938:TB720943 ACX720938:ACX720943 AMT720938:AMT720943 AWP720938:AWP720943 BGL720938:BGL720943 BQH720938:BQH720943 CAD720938:CAD720943 CJZ720938:CJZ720943 CTV720938:CTV720943 DDR720938:DDR720943 DNN720938:DNN720943 DXJ720938:DXJ720943 EHF720938:EHF720943 ERB720938:ERB720943 FAX720938:FAX720943 FKT720938:FKT720943 FUP720938:FUP720943 GEL720938:GEL720943 GOH720938:GOH720943 GYD720938:GYD720943 HHZ720938:HHZ720943 HRV720938:HRV720943 IBR720938:IBR720943 ILN720938:ILN720943 IVJ720938:IVJ720943 JFF720938:JFF720943 JPB720938:JPB720943 JYX720938:JYX720943 KIT720938:KIT720943 KSP720938:KSP720943 LCL720938:LCL720943 LMH720938:LMH720943 LWD720938:LWD720943 MFZ720938:MFZ720943 MPV720938:MPV720943 MZR720938:MZR720943 NJN720938:NJN720943 NTJ720938:NTJ720943 ODF720938:ODF720943 ONB720938:ONB720943 OWX720938:OWX720943 PGT720938:PGT720943 PQP720938:PQP720943 QAL720938:QAL720943 QKH720938:QKH720943 QUD720938:QUD720943 RDZ720938:RDZ720943 RNV720938:RNV720943 RXR720938:RXR720943 SHN720938:SHN720943 SRJ720938:SRJ720943 TBF720938:TBF720943 TLB720938:TLB720943 TUX720938:TUX720943 UET720938:UET720943 UOP720938:UOP720943 UYL720938:UYL720943 VIH720938:VIH720943 VSD720938:VSD720943 WBZ720938:WBZ720943 WLV720938:WLV720943 WVR720938:WVR720943 K786474:K786479 JF786474:JF786479 TB786474:TB786479 ACX786474:ACX786479 AMT786474:AMT786479 AWP786474:AWP786479 BGL786474:BGL786479 BQH786474:BQH786479 CAD786474:CAD786479 CJZ786474:CJZ786479 CTV786474:CTV786479 DDR786474:DDR786479 DNN786474:DNN786479 DXJ786474:DXJ786479 EHF786474:EHF786479 ERB786474:ERB786479 FAX786474:FAX786479 FKT786474:FKT786479 FUP786474:FUP786479 GEL786474:GEL786479 GOH786474:GOH786479 GYD786474:GYD786479 HHZ786474:HHZ786479 HRV786474:HRV786479 IBR786474:IBR786479 ILN786474:ILN786479 IVJ786474:IVJ786479 JFF786474:JFF786479 JPB786474:JPB786479 JYX786474:JYX786479 KIT786474:KIT786479 KSP786474:KSP786479 LCL786474:LCL786479 LMH786474:LMH786479 LWD786474:LWD786479 MFZ786474:MFZ786479 MPV786474:MPV786479 MZR786474:MZR786479 NJN786474:NJN786479 NTJ786474:NTJ786479 ODF786474:ODF786479 ONB786474:ONB786479 OWX786474:OWX786479 PGT786474:PGT786479 PQP786474:PQP786479 QAL786474:QAL786479 QKH786474:QKH786479 QUD786474:QUD786479 RDZ786474:RDZ786479 RNV786474:RNV786479 RXR786474:RXR786479 SHN786474:SHN786479 SRJ786474:SRJ786479 TBF786474:TBF786479 TLB786474:TLB786479 TUX786474:TUX786479 UET786474:UET786479 UOP786474:UOP786479 UYL786474:UYL786479 VIH786474:VIH786479 VSD786474:VSD786479 WBZ786474:WBZ786479 WLV786474:WLV786479 WVR786474:WVR786479 K852010:K852015 JF852010:JF852015 TB852010:TB852015 ACX852010:ACX852015 AMT852010:AMT852015 AWP852010:AWP852015 BGL852010:BGL852015 BQH852010:BQH852015 CAD852010:CAD852015 CJZ852010:CJZ852015 CTV852010:CTV852015 DDR852010:DDR852015 DNN852010:DNN852015 DXJ852010:DXJ852015 EHF852010:EHF852015 ERB852010:ERB852015 FAX852010:FAX852015 FKT852010:FKT852015 FUP852010:FUP852015 GEL852010:GEL852015 GOH852010:GOH852015 GYD852010:GYD852015 HHZ852010:HHZ852015 HRV852010:HRV852015 IBR852010:IBR852015 ILN852010:ILN852015 IVJ852010:IVJ852015 JFF852010:JFF852015 JPB852010:JPB852015 JYX852010:JYX852015 KIT852010:KIT852015 KSP852010:KSP852015 LCL852010:LCL852015 LMH852010:LMH852015 LWD852010:LWD852015 MFZ852010:MFZ852015 MPV852010:MPV852015 MZR852010:MZR852015 NJN852010:NJN852015 NTJ852010:NTJ852015 ODF852010:ODF852015 ONB852010:ONB852015 OWX852010:OWX852015 PGT852010:PGT852015 PQP852010:PQP852015 QAL852010:QAL852015 QKH852010:QKH852015 QUD852010:QUD852015 RDZ852010:RDZ852015 RNV852010:RNV852015 RXR852010:RXR852015 SHN852010:SHN852015 SRJ852010:SRJ852015 TBF852010:TBF852015 TLB852010:TLB852015 TUX852010:TUX852015 UET852010:UET852015 UOP852010:UOP852015 UYL852010:UYL852015 VIH852010:VIH852015 VSD852010:VSD852015 WBZ852010:WBZ852015 WLV852010:WLV852015 WVR852010:WVR852015 K917546:K917551 JF917546:JF917551 TB917546:TB917551 ACX917546:ACX917551 AMT917546:AMT917551 AWP917546:AWP917551 BGL917546:BGL917551 BQH917546:BQH917551 CAD917546:CAD917551 CJZ917546:CJZ917551 CTV917546:CTV917551 DDR917546:DDR917551 DNN917546:DNN917551 DXJ917546:DXJ917551 EHF917546:EHF917551 ERB917546:ERB917551 FAX917546:FAX917551 FKT917546:FKT917551 FUP917546:FUP917551 GEL917546:GEL917551 GOH917546:GOH917551 GYD917546:GYD917551 HHZ917546:HHZ917551 HRV917546:HRV917551 IBR917546:IBR917551 ILN917546:ILN917551 IVJ917546:IVJ917551 JFF917546:JFF917551 JPB917546:JPB917551 JYX917546:JYX917551 KIT917546:KIT917551 KSP917546:KSP917551 LCL917546:LCL917551 LMH917546:LMH917551 LWD917546:LWD917551 MFZ917546:MFZ917551 MPV917546:MPV917551 MZR917546:MZR917551 NJN917546:NJN917551 NTJ917546:NTJ917551 ODF917546:ODF917551 ONB917546:ONB917551 OWX917546:OWX917551 PGT917546:PGT917551 PQP917546:PQP917551 QAL917546:QAL917551 QKH917546:QKH917551 QUD917546:QUD917551 RDZ917546:RDZ917551 RNV917546:RNV917551 RXR917546:RXR917551 SHN917546:SHN917551 SRJ917546:SRJ917551 TBF917546:TBF917551 TLB917546:TLB917551 TUX917546:TUX917551 UET917546:UET917551 UOP917546:UOP917551 UYL917546:UYL917551 VIH917546:VIH917551 VSD917546:VSD917551 WBZ917546:WBZ917551 WLV917546:WLV917551 WVR917546:WVR917551 K983082:K983087 JF983082:JF983087 TB983082:TB983087 ACX983082:ACX983087 AMT983082:AMT983087 AWP983082:AWP983087 BGL983082:BGL983087 BQH983082:BQH983087 CAD983082:CAD983087 CJZ983082:CJZ983087 CTV983082:CTV983087 DDR983082:DDR983087 DNN983082:DNN983087 DXJ983082:DXJ983087 EHF983082:EHF983087 ERB983082:ERB983087 FAX983082:FAX983087 FKT983082:FKT983087 FUP983082:FUP983087 GEL983082:GEL983087 GOH983082:GOH983087 GYD983082:GYD983087 HHZ983082:HHZ983087 HRV983082:HRV983087 IBR983082:IBR983087 ILN983082:ILN983087 IVJ983082:IVJ983087 JFF983082:JFF983087 JPB983082:JPB983087 JYX983082:JYX983087 KIT983082:KIT983087 KSP983082:KSP983087 LCL983082:LCL983087 LMH983082:LMH983087 LWD983082:LWD983087 MFZ983082:MFZ983087 MPV983082:MPV983087 MZR983082:MZR983087 NJN983082:NJN983087 NTJ983082:NTJ983087 ODF983082:ODF983087 ONB983082:ONB983087 OWX983082:OWX983087 PGT983082:PGT983087 PQP983082:PQP983087 QAL983082:QAL983087 QKH983082:QKH983087 QUD983082:QUD983087 RDZ983082:RDZ983087 RNV983082:RNV983087 RXR983082:RXR983087 SHN983082:SHN983087 SRJ983082:SRJ983087 TBF983082:TBF983087 TLB983082:TLB983087 TUX983082:TUX983087 UET983082:UET983087 UOP983082:UOP983087 UYL983082:UYL983087 VIH983082:VIH983087 VSD983082:VSD983087 WBZ983082:WBZ983087 WLV983082:WLV983087 WVR983082:WVR983087 WCM983082:WCM983087 JS42:JS47 TO42:TO47 ADK42:ADK47 ANG42:ANG47 AXC42:AXC47 BGY42:BGY47 BQU42:BQU47 CAQ42:CAQ47 CKM42:CKM47 CUI42:CUI47 DEE42:DEE47 DOA42:DOA47 DXW42:DXW47 EHS42:EHS47 ERO42:ERO47 FBK42:FBK47 FLG42:FLG47 FVC42:FVC47 GEY42:GEY47 GOU42:GOU47 GYQ42:GYQ47 HIM42:HIM47 HSI42:HSI47 ICE42:ICE47 IMA42:IMA47 IVW42:IVW47 JFS42:JFS47 JPO42:JPO47 JZK42:JZK47 KJG42:KJG47 KTC42:KTC47 LCY42:LCY47 LMU42:LMU47 LWQ42:LWQ47 MGM42:MGM47 MQI42:MQI47 NAE42:NAE47 NKA42:NKA47 NTW42:NTW47 ODS42:ODS47 ONO42:ONO47 OXK42:OXK47 PHG42:PHG47 PRC42:PRC47 QAY42:QAY47 QKU42:QKU47 QUQ42:QUQ47 REM42:REM47 ROI42:ROI47 RYE42:RYE47 SIA42:SIA47 SRW42:SRW47 TBS42:TBS47 TLO42:TLO47 TVK42:TVK47 UFG42:UFG47 UPC42:UPC47 UYY42:UYY47 VIU42:VIU47 VSQ42:VSQ47 WCM42:WCM47 WMI42:WMI47 WWE42:WWE47 X65578:X65583 JS65578:JS65583 TO65578:TO65583 ADK65578:ADK65583 ANG65578:ANG65583 AXC65578:AXC65583 BGY65578:BGY65583 BQU65578:BQU65583 CAQ65578:CAQ65583 CKM65578:CKM65583 CUI65578:CUI65583 DEE65578:DEE65583 DOA65578:DOA65583 DXW65578:DXW65583 EHS65578:EHS65583 ERO65578:ERO65583 FBK65578:FBK65583 FLG65578:FLG65583 FVC65578:FVC65583 GEY65578:GEY65583 GOU65578:GOU65583 GYQ65578:GYQ65583 HIM65578:HIM65583 HSI65578:HSI65583 ICE65578:ICE65583 IMA65578:IMA65583 IVW65578:IVW65583 JFS65578:JFS65583 JPO65578:JPO65583 JZK65578:JZK65583 KJG65578:KJG65583 KTC65578:KTC65583 LCY65578:LCY65583 LMU65578:LMU65583 LWQ65578:LWQ65583 MGM65578:MGM65583 MQI65578:MQI65583 NAE65578:NAE65583 NKA65578:NKA65583 NTW65578:NTW65583 ODS65578:ODS65583 ONO65578:ONO65583 OXK65578:OXK65583 PHG65578:PHG65583 PRC65578:PRC65583 QAY65578:QAY65583 QKU65578:QKU65583 QUQ65578:QUQ65583 REM65578:REM65583 ROI65578:ROI65583 RYE65578:RYE65583 SIA65578:SIA65583 SRW65578:SRW65583 TBS65578:TBS65583 TLO65578:TLO65583 TVK65578:TVK65583 UFG65578:UFG65583 UPC65578:UPC65583 UYY65578:UYY65583 VIU65578:VIU65583 VSQ65578:VSQ65583 WCM65578:WCM65583 WMI65578:WMI65583 WWE65578:WWE65583 X131114:X131119 JS131114:JS131119 TO131114:TO131119 ADK131114:ADK131119 ANG131114:ANG131119 AXC131114:AXC131119 BGY131114:BGY131119 BQU131114:BQU131119 CAQ131114:CAQ131119 CKM131114:CKM131119 CUI131114:CUI131119 DEE131114:DEE131119 DOA131114:DOA131119 DXW131114:DXW131119 EHS131114:EHS131119 ERO131114:ERO131119 FBK131114:FBK131119 FLG131114:FLG131119 FVC131114:FVC131119 GEY131114:GEY131119 GOU131114:GOU131119 GYQ131114:GYQ131119 HIM131114:HIM131119 HSI131114:HSI131119 ICE131114:ICE131119 IMA131114:IMA131119 IVW131114:IVW131119 JFS131114:JFS131119 JPO131114:JPO131119 JZK131114:JZK131119 KJG131114:KJG131119 KTC131114:KTC131119 LCY131114:LCY131119 LMU131114:LMU131119 LWQ131114:LWQ131119 MGM131114:MGM131119 MQI131114:MQI131119 NAE131114:NAE131119 NKA131114:NKA131119 NTW131114:NTW131119 ODS131114:ODS131119 ONO131114:ONO131119 OXK131114:OXK131119 PHG131114:PHG131119 PRC131114:PRC131119 QAY131114:QAY131119 QKU131114:QKU131119 QUQ131114:QUQ131119 REM131114:REM131119 ROI131114:ROI131119 RYE131114:RYE131119 SIA131114:SIA131119 SRW131114:SRW131119 TBS131114:TBS131119 TLO131114:TLO131119 TVK131114:TVK131119 UFG131114:UFG131119 UPC131114:UPC131119 UYY131114:UYY131119 VIU131114:VIU131119 VSQ131114:VSQ131119 WCM131114:WCM131119 WMI131114:WMI131119 WWE131114:WWE131119 X196650:X196655 JS196650:JS196655 TO196650:TO196655 ADK196650:ADK196655 ANG196650:ANG196655 AXC196650:AXC196655 BGY196650:BGY196655 BQU196650:BQU196655 CAQ196650:CAQ196655 CKM196650:CKM196655 CUI196650:CUI196655 DEE196650:DEE196655 DOA196650:DOA196655 DXW196650:DXW196655 EHS196650:EHS196655 ERO196650:ERO196655 FBK196650:FBK196655 FLG196650:FLG196655 FVC196650:FVC196655 GEY196650:GEY196655 GOU196650:GOU196655 GYQ196650:GYQ196655 HIM196650:HIM196655 HSI196650:HSI196655 ICE196650:ICE196655 IMA196650:IMA196655 IVW196650:IVW196655 JFS196650:JFS196655 JPO196650:JPO196655 JZK196650:JZK196655 KJG196650:KJG196655 KTC196650:KTC196655 LCY196650:LCY196655 LMU196650:LMU196655 LWQ196650:LWQ196655 MGM196650:MGM196655 MQI196650:MQI196655 NAE196650:NAE196655 NKA196650:NKA196655 NTW196650:NTW196655 ODS196650:ODS196655 ONO196650:ONO196655 OXK196650:OXK196655 PHG196650:PHG196655 PRC196650:PRC196655 QAY196650:QAY196655 QKU196650:QKU196655 QUQ196650:QUQ196655 REM196650:REM196655 ROI196650:ROI196655 RYE196650:RYE196655 SIA196650:SIA196655 SRW196650:SRW196655 TBS196650:TBS196655 TLO196650:TLO196655 TVK196650:TVK196655 UFG196650:UFG196655 UPC196650:UPC196655 UYY196650:UYY196655 VIU196650:VIU196655 VSQ196650:VSQ196655 WCM196650:WCM196655 WMI196650:WMI196655 WWE196650:WWE196655 X262186:X262191 JS262186:JS262191 TO262186:TO262191 ADK262186:ADK262191 ANG262186:ANG262191 AXC262186:AXC262191 BGY262186:BGY262191 BQU262186:BQU262191 CAQ262186:CAQ262191 CKM262186:CKM262191 CUI262186:CUI262191 DEE262186:DEE262191 DOA262186:DOA262191 DXW262186:DXW262191 EHS262186:EHS262191 ERO262186:ERO262191 FBK262186:FBK262191 FLG262186:FLG262191 FVC262186:FVC262191 GEY262186:GEY262191 GOU262186:GOU262191 GYQ262186:GYQ262191 HIM262186:HIM262191 HSI262186:HSI262191 ICE262186:ICE262191 IMA262186:IMA262191 IVW262186:IVW262191 JFS262186:JFS262191 JPO262186:JPO262191 JZK262186:JZK262191 KJG262186:KJG262191 KTC262186:KTC262191 LCY262186:LCY262191 LMU262186:LMU262191 LWQ262186:LWQ262191 MGM262186:MGM262191 MQI262186:MQI262191 NAE262186:NAE262191 NKA262186:NKA262191 NTW262186:NTW262191 ODS262186:ODS262191 ONO262186:ONO262191 OXK262186:OXK262191 PHG262186:PHG262191 PRC262186:PRC262191 QAY262186:QAY262191 QKU262186:QKU262191 QUQ262186:QUQ262191 REM262186:REM262191 ROI262186:ROI262191 RYE262186:RYE262191 SIA262186:SIA262191 SRW262186:SRW262191 TBS262186:TBS262191 TLO262186:TLO262191 TVK262186:TVK262191 UFG262186:UFG262191 UPC262186:UPC262191 UYY262186:UYY262191 VIU262186:VIU262191 VSQ262186:VSQ262191 WCM262186:WCM262191 WMI262186:WMI262191 WWE262186:WWE262191 X327722:X327727 JS327722:JS327727 TO327722:TO327727 ADK327722:ADK327727 ANG327722:ANG327727 AXC327722:AXC327727 BGY327722:BGY327727 BQU327722:BQU327727 CAQ327722:CAQ327727 CKM327722:CKM327727 CUI327722:CUI327727 DEE327722:DEE327727 DOA327722:DOA327727 DXW327722:DXW327727 EHS327722:EHS327727 ERO327722:ERO327727 FBK327722:FBK327727 FLG327722:FLG327727 FVC327722:FVC327727 GEY327722:GEY327727 GOU327722:GOU327727 GYQ327722:GYQ327727 HIM327722:HIM327727 HSI327722:HSI327727 ICE327722:ICE327727 IMA327722:IMA327727 IVW327722:IVW327727 JFS327722:JFS327727 JPO327722:JPO327727 JZK327722:JZK327727 KJG327722:KJG327727 KTC327722:KTC327727 LCY327722:LCY327727 LMU327722:LMU327727 LWQ327722:LWQ327727 MGM327722:MGM327727 MQI327722:MQI327727 NAE327722:NAE327727 NKA327722:NKA327727 NTW327722:NTW327727 ODS327722:ODS327727 ONO327722:ONO327727 OXK327722:OXK327727 PHG327722:PHG327727 PRC327722:PRC327727 QAY327722:QAY327727 QKU327722:QKU327727 QUQ327722:QUQ327727 REM327722:REM327727 ROI327722:ROI327727 RYE327722:RYE327727 SIA327722:SIA327727 SRW327722:SRW327727 TBS327722:TBS327727 TLO327722:TLO327727 TVK327722:TVK327727 UFG327722:UFG327727 UPC327722:UPC327727 UYY327722:UYY327727 VIU327722:VIU327727 VSQ327722:VSQ327727 WCM327722:WCM327727 WMI327722:WMI327727 WWE327722:WWE327727 X393258:X393263 JS393258:JS393263 TO393258:TO393263 ADK393258:ADK393263 ANG393258:ANG393263 AXC393258:AXC393263 BGY393258:BGY393263 BQU393258:BQU393263 CAQ393258:CAQ393263 CKM393258:CKM393263 CUI393258:CUI393263 DEE393258:DEE393263 DOA393258:DOA393263 DXW393258:DXW393263 EHS393258:EHS393263 ERO393258:ERO393263 FBK393258:FBK393263 FLG393258:FLG393263 FVC393258:FVC393263 GEY393258:GEY393263 GOU393258:GOU393263 GYQ393258:GYQ393263 HIM393258:HIM393263 HSI393258:HSI393263 ICE393258:ICE393263 IMA393258:IMA393263 IVW393258:IVW393263 JFS393258:JFS393263 JPO393258:JPO393263 JZK393258:JZK393263 KJG393258:KJG393263 KTC393258:KTC393263 LCY393258:LCY393263 LMU393258:LMU393263 LWQ393258:LWQ393263 MGM393258:MGM393263 MQI393258:MQI393263 NAE393258:NAE393263 NKA393258:NKA393263 NTW393258:NTW393263 ODS393258:ODS393263 ONO393258:ONO393263 OXK393258:OXK393263 PHG393258:PHG393263 PRC393258:PRC393263 QAY393258:QAY393263 QKU393258:QKU393263 QUQ393258:QUQ393263 REM393258:REM393263 ROI393258:ROI393263 RYE393258:RYE393263 SIA393258:SIA393263 SRW393258:SRW393263 TBS393258:TBS393263 TLO393258:TLO393263 TVK393258:TVK393263 UFG393258:UFG393263 UPC393258:UPC393263 UYY393258:UYY393263 VIU393258:VIU393263 VSQ393258:VSQ393263 WCM393258:WCM393263 WMI393258:WMI393263 WWE393258:WWE393263 X458794:X458799 JS458794:JS458799 TO458794:TO458799 ADK458794:ADK458799 ANG458794:ANG458799 AXC458794:AXC458799 BGY458794:BGY458799 BQU458794:BQU458799 CAQ458794:CAQ458799 CKM458794:CKM458799 CUI458794:CUI458799 DEE458794:DEE458799 DOA458794:DOA458799 DXW458794:DXW458799 EHS458794:EHS458799 ERO458794:ERO458799 FBK458794:FBK458799 FLG458794:FLG458799 FVC458794:FVC458799 GEY458794:GEY458799 GOU458794:GOU458799 GYQ458794:GYQ458799 HIM458794:HIM458799 HSI458794:HSI458799 ICE458794:ICE458799 IMA458794:IMA458799 IVW458794:IVW458799 JFS458794:JFS458799 JPO458794:JPO458799 JZK458794:JZK458799 KJG458794:KJG458799 KTC458794:KTC458799 LCY458794:LCY458799 LMU458794:LMU458799 LWQ458794:LWQ458799 MGM458794:MGM458799 MQI458794:MQI458799 NAE458794:NAE458799 NKA458794:NKA458799 NTW458794:NTW458799 ODS458794:ODS458799 ONO458794:ONO458799 OXK458794:OXK458799 PHG458794:PHG458799 PRC458794:PRC458799 QAY458794:QAY458799 QKU458794:QKU458799 QUQ458794:QUQ458799 REM458794:REM458799 ROI458794:ROI458799 RYE458794:RYE458799 SIA458794:SIA458799 SRW458794:SRW458799 TBS458794:TBS458799 TLO458794:TLO458799 TVK458794:TVK458799 UFG458794:UFG458799 UPC458794:UPC458799 UYY458794:UYY458799 VIU458794:VIU458799 VSQ458794:VSQ458799 WCM458794:WCM458799 WMI458794:WMI458799 WWE458794:WWE458799 X524330:X524335 JS524330:JS524335 TO524330:TO524335 ADK524330:ADK524335 ANG524330:ANG524335 AXC524330:AXC524335 BGY524330:BGY524335 BQU524330:BQU524335 CAQ524330:CAQ524335 CKM524330:CKM524335 CUI524330:CUI524335 DEE524330:DEE524335 DOA524330:DOA524335 DXW524330:DXW524335 EHS524330:EHS524335 ERO524330:ERO524335 FBK524330:FBK524335 FLG524330:FLG524335 FVC524330:FVC524335 GEY524330:GEY524335 GOU524330:GOU524335 GYQ524330:GYQ524335 HIM524330:HIM524335 HSI524330:HSI524335 ICE524330:ICE524335 IMA524330:IMA524335 IVW524330:IVW524335 JFS524330:JFS524335 JPO524330:JPO524335 JZK524330:JZK524335 KJG524330:KJG524335 KTC524330:KTC524335 LCY524330:LCY524335 LMU524330:LMU524335 LWQ524330:LWQ524335 MGM524330:MGM524335 MQI524330:MQI524335 NAE524330:NAE524335 NKA524330:NKA524335 NTW524330:NTW524335 ODS524330:ODS524335 ONO524330:ONO524335 OXK524330:OXK524335 PHG524330:PHG524335 PRC524330:PRC524335 QAY524330:QAY524335 QKU524330:QKU524335 QUQ524330:QUQ524335 REM524330:REM524335 ROI524330:ROI524335 RYE524330:RYE524335 SIA524330:SIA524335 SRW524330:SRW524335 TBS524330:TBS524335 TLO524330:TLO524335 TVK524330:TVK524335 UFG524330:UFG524335 UPC524330:UPC524335 UYY524330:UYY524335 VIU524330:VIU524335 VSQ524330:VSQ524335 WCM524330:WCM524335 WMI524330:WMI524335 WWE524330:WWE524335 X589866:X589871 JS589866:JS589871 TO589866:TO589871 ADK589866:ADK589871 ANG589866:ANG589871 AXC589866:AXC589871 BGY589866:BGY589871 BQU589866:BQU589871 CAQ589866:CAQ589871 CKM589866:CKM589871 CUI589866:CUI589871 DEE589866:DEE589871 DOA589866:DOA589871 DXW589866:DXW589871 EHS589866:EHS589871 ERO589866:ERO589871 FBK589866:FBK589871 FLG589866:FLG589871 FVC589866:FVC589871 GEY589866:GEY589871 GOU589866:GOU589871 GYQ589866:GYQ589871 HIM589866:HIM589871 HSI589866:HSI589871 ICE589866:ICE589871 IMA589866:IMA589871 IVW589866:IVW589871 JFS589866:JFS589871 JPO589866:JPO589871 JZK589866:JZK589871 KJG589866:KJG589871 KTC589866:KTC589871 LCY589866:LCY589871 LMU589866:LMU589871 LWQ589866:LWQ589871 MGM589866:MGM589871 MQI589866:MQI589871 NAE589866:NAE589871 NKA589866:NKA589871 NTW589866:NTW589871 ODS589866:ODS589871 ONO589866:ONO589871 OXK589866:OXK589871 PHG589866:PHG589871 PRC589866:PRC589871 QAY589866:QAY589871 QKU589866:QKU589871 QUQ589866:QUQ589871 REM589866:REM589871 ROI589866:ROI589871 RYE589866:RYE589871 SIA589866:SIA589871 SRW589866:SRW589871 TBS589866:TBS589871 TLO589866:TLO589871 TVK589866:TVK589871 UFG589866:UFG589871 UPC589866:UPC589871 UYY589866:UYY589871 VIU589866:VIU589871 VSQ589866:VSQ589871 WCM589866:WCM589871 WMI589866:WMI589871 WWE589866:WWE589871 X655402:X655407 JS655402:JS655407 TO655402:TO655407 ADK655402:ADK655407 ANG655402:ANG655407 AXC655402:AXC655407 BGY655402:BGY655407 BQU655402:BQU655407 CAQ655402:CAQ655407 CKM655402:CKM655407 CUI655402:CUI655407 DEE655402:DEE655407 DOA655402:DOA655407 DXW655402:DXW655407 EHS655402:EHS655407 ERO655402:ERO655407 FBK655402:FBK655407 FLG655402:FLG655407 FVC655402:FVC655407 GEY655402:GEY655407 GOU655402:GOU655407 GYQ655402:GYQ655407 HIM655402:HIM655407 HSI655402:HSI655407 ICE655402:ICE655407 IMA655402:IMA655407 IVW655402:IVW655407 JFS655402:JFS655407 JPO655402:JPO655407 JZK655402:JZK655407 KJG655402:KJG655407 KTC655402:KTC655407 LCY655402:LCY655407 LMU655402:LMU655407 LWQ655402:LWQ655407 MGM655402:MGM655407 MQI655402:MQI655407 NAE655402:NAE655407 NKA655402:NKA655407 NTW655402:NTW655407 ODS655402:ODS655407 ONO655402:ONO655407 OXK655402:OXK655407 PHG655402:PHG655407 PRC655402:PRC655407 QAY655402:QAY655407 QKU655402:QKU655407 QUQ655402:QUQ655407 REM655402:REM655407 ROI655402:ROI655407 RYE655402:RYE655407 SIA655402:SIA655407 SRW655402:SRW655407 TBS655402:TBS655407 TLO655402:TLO655407 TVK655402:TVK655407 UFG655402:UFG655407 UPC655402:UPC655407 UYY655402:UYY655407 VIU655402:VIU655407 VSQ655402:VSQ655407 WCM655402:WCM655407 WMI655402:WMI655407 WWE655402:WWE655407 X720938:X720943 JS720938:JS720943 TO720938:TO720943 ADK720938:ADK720943 ANG720938:ANG720943 AXC720938:AXC720943 BGY720938:BGY720943 BQU720938:BQU720943 CAQ720938:CAQ720943 CKM720938:CKM720943 CUI720938:CUI720943 DEE720938:DEE720943 DOA720938:DOA720943 DXW720938:DXW720943 EHS720938:EHS720943 ERO720938:ERO720943 FBK720938:FBK720943 FLG720938:FLG720943 FVC720938:FVC720943 GEY720938:GEY720943 GOU720938:GOU720943 GYQ720938:GYQ720943 HIM720938:HIM720943 HSI720938:HSI720943 ICE720938:ICE720943 IMA720938:IMA720943 IVW720938:IVW720943 JFS720938:JFS720943 JPO720938:JPO720943 JZK720938:JZK720943 KJG720938:KJG720943 KTC720938:KTC720943 LCY720938:LCY720943 LMU720938:LMU720943 LWQ720938:LWQ720943 MGM720938:MGM720943 MQI720938:MQI720943 NAE720938:NAE720943 NKA720938:NKA720943 NTW720938:NTW720943 ODS720938:ODS720943 ONO720938:ONO720943 OXK720938:OXK720943 PHG720938:PHG720943 PRC720938:PRC720943 QAY720938:QAY720943 QKU720938:QKU720943 QUQ720938:QUQ720943 REM720938:REM720943 ROI720938:ROI720943 RYE720938:RYE720943 SIA720938:SIA720943 SRW720938:SRW720943 TBS720938:TBS720943 TLO720938:TLO720943 TVK720938:TVK720943 UFG720938:UFG720943 UPC720938:UPC720943 UYY720938:UYY720943 VIU720938:VIU720943 VSQ720938:VSQ720943 WCM720938:WCM720943 WMI720938:WMI720943 WWE720938:WWE720943 X786474:X786479 JS786474:JS786479 TO786474:TO786479 ADK786474:ADK786479 ANG786474:ANG786479 AXC786474:AXC786479 BGY786474:BGY786479 BQU786474:BQU786479 CAQ786474:CAQ786479 CKM786474:CKM786479 CUI786474:CUI786479 DEE786474:DEE786479 DOA786474:DOA786479 DXW786474:DXW786479 EHS786474:EHS786479 ERO786474:ERO786479 FBK786474:FBK786479 FLG786474:FLG786479 FVC786474:FVC786479 GEY786474:GEY786479 GOU786474:GOU786479 GYQ786474:GYQ786479 HIM786474:HIM786479 HSI786474:HSI786479 ICE786474:ICE786479 IMA786474:IMA786479 IVW786474:IVW786479 JFS786474:JFS786479 JPO786474:JPO786479 JZK786474:JZK786479 KJG786474:KJG786479 KTC786474:KTC786479 LCY786474:LCY786479 LMU786474:LMU786479 LWQ786474:LWQ786479 MGM786474:MGM786479 MQI786474:MQI786479 NAE786474:NAE786479 NKA786474:NKA786479 NTW786474:NTW786479 ODS786474:ODS786479 ONO786474:ONO786479 OXK786474:OXK786479 PHG786474:PHG786479 PRC786474:PRC786479 QAY786474:QAY786479 QKU786474:QKU786479 QUQ786474:QUQ786479 REM786474:REM786479 ROI786474:ROI786479 RYE786474:RYE786479 SIA786474:SIA786479 SRW786474:SRW786479 TBS786474:TBS786479 TLO786474:TLO786479 TVK786474:TVK786479 UFG786474:UFG786479 UPC786474:UPC786479 UYY786474:UYY786479 VIU786474:VIU786479 VSQ786474:VSQ786479 WCM786474:WCM786479 WMI786474:WMI786479 WWE786474:WWE786479 X852010:X852015 JS852010:JS852015 TO852010:TO852015 ADK852010:ADK852015 ANG852010:ANG852015 AXC852010:AXC852015 BGY852010:BGY852015 BQU852010:BQU852015 CAQ852010:CAQ852015 CKM852010:CKM852015 CUI852010:CUI852015 DEE852010:DEE852015 DOA852010:DOA852015 DXW852010:DXW852015 EHS852010:EHS852015 ERO852010:ERO852015 FBK852010:FBK852015 FLG852010:FLG852015 FVC852010:FVC852015 GEY852010:GEY852015 GOU852010:GOU852015 GYQ852010:GYQ852015 HIM852010:HIM852015 HSI852010:HSI852015 ICE852010:ICE852015 IMA852010:IMA852015 IVW852010:IVW852015 JFS852010:JFS852015 JPO852010:JPO852015 JZK852010:JZK852015 KJG852010:KJG852015 KTC852010:KTC852015 LCY852010:LCY852015 LMU852010:LMU852015 LWQ852010:LWQ852015 MGM852010:MGM852015 MQI852010:MQI852015 NAE852010:NAE852015 NKA852010:NKA852015 NTW852010:NTW852015 ODS852010:ODS852015 ONO852010:ONO852015 OXK852010:OXK852015 PHG852010:PHG852015 PRC852010:PRC852015 QAY852010:QAY852015 QKU852010:QKU852015 QUQ852010:QUQ852015 REM852010:REM852015 ROI852010:ROI852015 RYE852010:RYE852015 SIA852010:SIA852015 SRW852010:SRW852015 TBS852010:TBS852015 TLO852010:TLO852015 TVK852010:TVK852015 UFG852010:UFG852015 UPC852010:UPC852015 UYY852010:UYY852015 VIU852010:VIU852015 VSQ852010:VSQ852015 WCM852010:WCM852015 WMI852010:WMI852015 WWE852010:WWE852015 X917546:X917551 JS917546:JS917551 TO917546:TO917551 ADK917546:ADK917551 ANG917546:ANG917551 AXC917546:AXC917551 BGY917546:BGY917551 BQU917546:BQU917551 CAQ917546:CAQ917551 CKM917546:CKM917551 CUI917546:CUI917551 DEE917546:DEE917551 DOA917546:DOA917551 DXW917546:DXW917551 EHS917546:EHS917551 ERO917546:ERO917551 FBK917546:FBK917551 FLG917546:FLG917551 FVC917546:FVC917551 GEY917546:GEY917551 GOU917546:GOU917551 GYQ917546:GYQ917551 HIM917546:HIM917551 HSI917546:HSI917551 ICE917546:ICE917551 IMA917546:IMA917551 IVW917546:IVW917551 JFS917546:JFS917551 JPO917546:JPO917551 JZK917546:JZK917551 KJG917546:KJG917551 KTC917546:KTC917551 LCY917546:LCY917551 LMU917546:LMU917551 LWQ917546:LWQ917551 MGM917546:MGM917551 MQI917546:MQI917551 NAE917546:NAE917551 NKA917546:NKA917551 NTW917546:NTW917551 ODS917546:ODS917551 ONO917546:ONO917551 OXK917546:OXK917551 PHG917546:PHG917551 PRC917546:PRC917551 QAY917546:QAY917551 QKU917546:QKU917551 QUQ917546:QUQ917551 REM917546:REM917551 ROI917546:ROI917551 RYE917546:RYE917551 SIA917546:SIA917551 SRW917546:SRW917551 TBS917546:TBS917551 TLO917546:TLO917551 TVK917546:TVK917551 UFG917546:UFG917551 UPC917546:UPC917551 UYY917546:UYY917551 VIU917546:VIU917551 VSQ917546:VSQ917551 WCM917546:WCM917551 WMI917546:WMI917551 WWE917546:WWE917551 X983082:X983087 JS983082:JS983087 TO983082:TO983087 ADK983082:ADK983087 ANG983082:ANG983087 AXC983082:AXC983087 BGY983082:BGY983087 BQU983082:BQU983087 CAQ983082:CAQ983087 CKM983082:CKM983087 CUI983082:CUI983087 DEE983082:DEE983087 DOA983082:DOA983087 DXW983082:DXW983087 EHS983082:EHS983087 ERO983082:ERO983087 FBK983082:FBK983087 FLG983082:FLG983087 FVC983082:FVC983087 GEY983082:GEY983087 GOU983082:GOU983087 GYQ983082:GYQ983087 HIM983082:HIM983087 HSI983082:HSI983087 ICE983082:ICE983087 IMA983082:IMA983087 IVW983082:IVW983087 JFS983082:JFS983087 JPO983082:JPO983087 JZK983082:JZK983087 KJG983082:KJG983087 KTC983082:KTC983087 LCY983082:LCY983087 LMU983082:LMU983087 LWQ983082:LWQ983087 MGM983082:MGM983087 MQI983082:MQI983087 NAE983082:NAE983087 NKA983082:NKA983087 NTW983082:NTW983087 ODS983082:ODS983087 ONO983082:ONO983087 OXK983082:OXK983087 PHG983082:PHG983087 PRC983082:PRC983087 QAY983082:QAY983087 QKU983082:QKU983087 QUQ983082:QUQ983087 REM983082:REM983087 ROI983082:ROI983087 RYE983082:RYE983087 SIA983082:SIA983087 SRW983082:SRW983087 TBS983082:TBS983087 TLO983082:TLO983087 TVK983082:TVK983087 UFG983082:UFG983087 UPC983082:UPC983087 UYY983082:UYY983087 VIU983082:VIU983087 VSQ983082:VSQ983087">
      <formula1>"○"</formula1>
    </dataValidation>
    <dataValidation type="list" allowBlank="1" showInputMessage="1" showErrorMessage="1" sqref="AA4:AA9 J42 J4 W4 W42:X43">
      <formula1>$AA$4:$AA$9</formula1>
    </dataValidation>
  </dataValidations>
  <pageMargins left="0.7" right="0.7" top="0.75" bottom="0.75" header="0.3" footer="0.3"/>
  <pageSetup paperSize="9" scale="5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47"/>
  <sheetViews>
    <sheetView workbookViewId="0">
      <selection activeCell="L8" sqref="L8"/>
    </sheetView>
  </sheetViews>
  <sheetFormatPr defaultColWidth="9" defaultRowHeight="13.5"/>
  <cols>
    <col min="1" max="1" width="3.625" style="14" bestFit="1" customWidth="1"/>
    <col min="2" max="2" width="6.875" style="2" customWidth="1"/>
    <col min="3" max="3" width="15" style="2" customWidth="1"/>
    <col min="4" max="5" width="3.75" style="2" customWidth="1"/>
    <col min="6" max="6" width="13.75" style="14" customWidth="1"/>
    <col min="7" max="7" width="9.375" style="2" customWidth="1"/>
    <col min="8" max="8" width="13.75" style="14" customWidth="1"/>
    <col min="9" max="9" width="9.375" style="2" customWidth="1"/>
    <col min="10" max="10" width="13.75" style="14" customWidth="1"/>
    <col min="11" max="11" width="9.375" style="2" customWidth="1"/>
    <col min="12" max="12" width="4.125" style="14" customWidth="1"/>
    <col min="13" max="13" width="4.125" style="14" bestFit="1" customWidth="1"/>
    <col min="14" max="16384" width="9" style="14"/>
  </cols>
  <sheetData>
    <row r="1" spans="1:13" ht="17.25">
      <c r="A1" s="10" t="s">
        <v>153</v>
      </c>
    </row>
    <row r="2" spans="1:13" ht="14.25">
      <c r="D2" s="16" t="s">
        <v>164</v>
      </c>
      <c r="E2" s="769" t="str">
        <f>注意事項!C3&amp;注意事項!F3</f>
        <v>愛知選手権リレー･国体少B･ｼﾞｭﾆｱ記録会</v>
      </c>
      <c r="F2" s="769"/>
      <c r="G2" s="769"/>
      <c r="H2" s="769"/>
      <c r="I2" s="16" t="s">
        <v>145</v>
      </c>
      <c r="J2" s="123" t="str">
        <f>IF(①団体情報入力!D5="","",①団体情報入力!D5)</f>
        <v/>
      </c>
      <c r="K2" s="123" t="str">
        <f>IF(①団体情報入力!D3="","",①団体情報入力!D3)</f>
        <v/>
      </c>
    </row>
    <row r="3" spans="1:13" ht="18.75" customHeight="1" thickBot="1"/>
    <row r="4" spans="1:13" s="101" customFormat="1" ht="16.5" customHeight="1">
      <c r="B4" s="763" t="s">
        <v>158</v>
      </c>
      <c r="C4" s="119" t="s">
        <v>159</v>
      </c>
      <c r="D4" s="765">
        <f>②選手情報入力!G52</f>
        <v>0</v>
      </c>
      <c r="E4" s="766"/>
      <c r="G4" s="763" t="s">
        <v>148</v>
      </c>
      <c r="H4" s="102" t="s">
        <v>128</v>
      </c>
      <c r="I4" s="103" t="str">
        <f>IF(③リレー情報確認!F8="","",③リレー情報確認!F8)</f>
        <v/>
      </c>
      <c r="J4" s="127" t="s">
        <v>129</v>
      </c>
      <c r="K4" s="103" t="str">
        <f>IF(③リレー情報確認!L8="","",③リレー情報確認!L8)</f>
        <v/>
      </c>
    </row>
    <row r="5" spans="1:13" s="101" customFormat="1" ht="16.5" customHeight="1" thickBot="1">
      <c r="B5" s="764"/>
      <c r="C5" s="120" t="s">
        <v>160</v>
      </c>
      <c r="D5" s="767">
        <f>②選手情報入力!G53</f>
        <v>0</v>
      </c>
      <c r="E5" s="768"/>
      <c r="G5" s="764"/>
      <c r="H5" s="105" t="s">
        <v>146</v>
      </c>
      <c r="I5" s="106" t="str">
        <f>IF(③リレー情報確認!R8="","",③リレー情報確認!R8)</f>
        <v/>
      </c>
      <c r="J5" s="128" t="s">
        <v>147</v>
      </c>
      <c r="K5" s="106" t="str">
        <f>IF(③リレー情報確認!X8="","",③リレー情報確認!X8)</f>
        <v/>
      </c>
    </row>
    <row r="6" spans="1:13" s="101" customFormat="1" ht="18.75" customHeight="1">
      <c r="B6" s="104"/>
      <c r="C6" s="104"/>
      <c r="D6" s="104"/>
      <c r="E6" s="104"/>
      <c r="G6" s="104"/>
      <c r="I6" s="104"/>
      <c r="K6" s="104"/>
    </row>
    <row r="7" spans="1:13" s="101" customFormat="1" ht="16.5" customHeight="1">
      <c r="A7" s="107"/>
      <c r="B7" s="108" t="s">
        <v>149</v>
      </c>
      <c r="C7" s="108" t="s">
        <v>150</v>
      </c>
      <c r="D7" s="108" t="s">
        <v>151</v>
      </c>
      <c r="E7" s="108" t="s">
        <v>152</v>
      </c>
      <c r="F7" s="108" t="s">
        <v>41</v>
      </c>
      <c r="G7" s="108" t="s">
        <v>42</v>
      </c>
      <c r="H7" s="108" t="s">
        <v>43</v>
      </c>
      <c r="I7" s="108" t="s">
        <v>44</v>
      </c>
      <c r="J7" s="234"/>
      <c r="K7" s="234"/>
      <c r="L7" s="108" t="s">
        <v>154</v>
      </c>
      <c r="M7" s="108" t="s">
        <v>155</v>
      </c>
    </row>
    <row r="8" spans="1:13" s="101" customFormat="1" ht="18" customHeight="1">
      <c r="A8" s="109">
        <v>1</v>
      </c>
      <c r="B8" s="130" t="str">
        <f>IF(②選手情報入力!C10="","",②選手情報入力!B10&amp;②選手情報入力!C10)</f>
        <v/>
      </c>
      <c r="C8" s="130" t="str">
        <f>IF(②選手情報入力!D10="","",②選手情報入力!D10)</f>
        <v/>
      </c>
      <c r="D8" s="110" t="str">
        <f>IF(②選手情報入力!G10="","",②選手情報入力!G10)</f>
        <v/>
      </c>
      <c r="E8" s="110" t="str">
        <f>IF(②選手情報入力!H10="","",②選手情報入力!H10)</f>
        <v/>
      </c>
      <c r="F8" s="109" t="str">
        <f>IF(②選手情報入力!I10="","",②選手情報入力!I10)</f>
        <v/>
      </c>
      <c r="G8" s="110" t="str">
        <f>IF(②選手情報入力!J10="","",IF(②選手情報入力!J10&lt;②選手情報入力!K10,②選手情報入力!K10,②選手情報入力!J10))</f>
        <v/>
      </c>
      <c r="H8" s="109" t="str">
        <f>IF(②選手情報入力!L10="","",②選手情報入力!L10)</f>
        <v/>
      </c>
      <c r="I8" s="110" t="str">
        <f>IF(②選手情報入力!M10="","",IF(②選手情報入力!M10&gt;②選手情報入力!N10,②選手情報入力!N10,②選手情報入力!M10))</f>
        <v/>
      </c>
      <c r="J8" s="235"/>
      <c r="K8" s="236"/>
      <c r="L8" s="110" t="str">
        <f>IF(②選手情報入力!P10="","",②選手情報入力!P10)</f>
        <v>○</v>
      </c>
      <c r="M8" s="110" t="str">
        <f>IF(②選手情報入力!Q10="","",②選手情報入力!Q10)</f>
        <v>○</v>
      </c>
    </row>
    <row r="9" spans="1:13" s="101" customFormat="1" ht="18" customHeight="1">
      <c r="A9" s="111">
        <v>2</v>
      </c>
      <c r="B9" s="131" t="str">
        <f>IF(②選手情報入力!C11="","",②選手情報入力!B11&amp;②選手情報入力!C11)</f>
        <v/>
      </c>
      <c r="C9" s="131" t="str">
        <f>IF(②選手情報入力!D11="","",②選手情報入力!D11)</f>
        <v/>
      </c>
      <c r="D9" s="112" t="str">
        <f>IF(②選手情報入力!G11="","",②選手情報入力!G11)</f>
        <v/>
      </c>
      <c r="E9" s="112" t="str">
        <f>IF(②選手情報入力!H11="","",②選手情報入力!H11)</f>
        <v/>
      </c>
      <c r="F9" s="111" t="str">
        <f>IF(②選手情報入力!I11="","",②選手情報入力!I11)</f>
        <v/>
      </c>
      <c r="G9" s="112" t="str">
        <f>IF(②選手情報入力!J11="","",IF(②選手情報入力!J11&gt;②選手情報入力!K11,②選手情報入力!K11,②選手情報入力!J11))</f>
        <v/>
      </c>
      <c r="H9" s="111" t="str">
        <f>IF(②選手情報入力!L11="","",②選手情報入力!L11)</f>
        <v/>
      </c>
      <c r="I9" s="112" t="str">
        <f>IF(②選手情報入力!M11="","",IF(②選手情報入力!M11&gt;②選手情報入力!N11,②選手情報入力!N11,②選手情報入力!M11))</f>
        <v/>
      </c>
      <c r="J9" s="237"/>
      <c r="K9" s="238"/>
      <c r="L9" s="112" t="str">
        <f>IF(②選手情報入力!P11="","",②選手情報入力!P11)</f>
        <v/>
      </c>
      <c r="M9" s="112" t="str">
        <f>IF(②選手情報入力!Q11="","",②選手情報入力!Q11)</f>
        <v/>
      </c>
    </row>
    <row r="10" spans="1:13" s="101" customFormat="1" ht="18" customHeight="1">
      <c r="A10" s="111">
        <v>3</v>
      </c>
      <c r="B10" s="131" t="str">
        <f>IF(②選手情報入力!C12="","",②選手情報入力!B12&amp;②選手情報入力!C12)</f>
        <v/>
      </c>
      <c r="C10" s="131" t="str">
        <f>IF(②選手情報入力!D12="","",②選手情報入力!D12)</f>
        <v/>
      </c>
      <c r="D10" s="112" t="str">
        <f>IF(②選手情報入力!G12="","",②選手情報入力!G12)</f>
        <v/>
      </c>
      <c r="E10" s="112" t="str">
        <f>IF(②選手情報入力!H12="","",②選手情報入力!H12)</f>
        <v/>
      </c>
      <c r="F10" s="111" t="str">
        <f>IF(②選手情報入力!I12="","",②選手情報入力!I12)</f>
        <v/>
      </c>
      <c r="G10" s="112" t="str">
        <f>IF(②選手情報入力!J12="","",IF(②選手情報入力!J12&gt;②選手情報入力!K12,②選手情報入力!K12,②選手情報入力!J12))</f>
        <v/>
      </c>
      <c r="H10" s="111" t="str">
        <f>IF(②選手情報入力!L12="","",②選手情報入力!L12)</f>
        <v/>
      </c>
      <c r="I10" s="112" t="str">
        <f>IF(②選手情報入力!M12="","",IF(②選手情報入力!M12&gt;②選手情報入力!N12,②選手情報入力!N12,②選手情報入力!M12))</f>
        <v/>
      </c>
      <c r="J10" s="237"/>
      <c r="K10" s="238"/>
      <c r="L10" s="112" t="str">
        <f>IF(②選手情報入力!P12="","",②選手情報入力!P12)</f>
        <v/>
      </c>
      <c r="M10" s="112" t="str">
        <f>IF(②選手情報入力!Q12="","",②選手情報入力!Q12)</f>
        <v/>
      </c>
    </row>
    <row r="11" spans="1:13" s="101" customFormat="1" ht="18" customHeight="1">
      <c r="A11" s="111">
        <v>4</v>
      </c>
      <c r="B11" s="131" t="str">
        <f>IF(②選手情報入力!C13="","",②選手情報入力!B13&amp;②選手情報入力!C13)</f>
        <v/>
      </c>
      <c r="C11" s="131" t="str">
        <f>IF(②選手情報入力!D13="","",②選手情報入力!D13)</f>
        <v/>
      </c>
      <c r="D11" s="112" t="str">
        <f>IF(②選手情報入力!G13="","",②選手情報入力!G13)</f>
        <v/>
      </c>
      <c r="E11" s="112" t="str">
        <f>IF(②選手情報入力!H13="","",②選手情報入力!H13)</f>
        <v/>
      </c>
      <c r="F11" s="111" t="str">
        <f>IF(②選手情報入力!I13="","",②選手情報入力!I13)</f>
        <v/>
      </c>
      <c r="G11" s="112" t="str">
        <f>IF(②選手情報入力!J13="","",IF(②選手情報入力!J13&gt;②選手情報入力!K13,②選手情報入力!K13,②選手情報入力!J13))</f>
        <v/>
      </c>
      <c r="H11" s="111" t="str">
        <f>IF(②選手情報入力!L13="","",②選手情報入力!L13)</f>
        <v/>
      </c>
      <c r="I11" s="112" t="str">
        <f>IF(②選手情報入力!M13="","",IF(②選手情報入力!M13&gt;②選手情報入力!N13,②選手情報入力!N13,②選手情報入力!M13))</f>
        <v/>
      </c>
      <c r="J11" s="237"/>
      <c r="K11" s="238"/>
      <c r="L11" s="112" t="str">
        <f>IF(②選手情報入力!P13="","",②選手情報入力!P13)</f>
        <v/>
      </c>
      <c r="M11" s="112" t="str">
        <f>IF(②選手情報入力!Q13="","",②選手情報入力!Q13)</f>
        <v/>
      </c>
    </row>
    <row r="12" spans="1:13" s="101" customFormat="1" ht="18" customHeight="1">
      <c r="A12" s="115">
        <v>5</v>
      </c>
      <c r="B12" s="132" t="str">
        <f>IF(②選手情報入力!C14="","",②選手情報入力!B14&amp;②選手情報入力!C14)</f>
        <v/>
      </c>
      <c r="C12" s="132" t="str">
        <f>IF(②選手情報入力!D14="","",②選手情報入力!D14)</f>
        <v/>
      </c>
      <c r="D12" s="116" t="str">
        <f>IF(②選手情報入力!G14="","",②選手情報入力!G14)</f>
        <v/>
      </c>
      <c r="E12" s="116" t="str">
        <f>IF(②選手情報入力!H14="","",②選手情報入力!H14)</f>
        <v/>
      </c>
      <c r="F12" s="115" t="str">
        <f>IF(②選手情報入力!I14="","",②選手情報入力!I14)</f>
        <v/>
      </c>
      <c r="G12" s="116" t="str">
        <f>IF(②選手情報入力!J14="","",IF(②選手情報入力!J14&gt;②選手情報入力!K14,②選手情報入力!K14,②選手情報入力!J14))</f>
        <v/>
      </c>
      <c r="H12" s="115" t="str">
        <f>IF(②選手情報入力!L14="","",②選手情報入力!L14)</f>
        <v/>
      </c>
      <c r="I12" s="116" t="str">
        <f>IF(②選手情報入力!M14="","",IF(②選手情報入力!M14&gt;②選手情報入力!N14,②選手情報入力!N14,②選手情報入力!M14))</f>
        <v/>
      </c>
      <c r="J12" s="239"/>
      <c r="K12" s="240"/>
      <c r="L12" s="116" t="str">
        <f>IF(②選手情報入力!P14="","",②選手情報入力!P14)</f>
        <v/>
      </c>
      <c r="M12" s="116" t="str">
        <f>IF(②選手情報入力!Q14="","",②選手情報入力!Q14)</f>
        <v/>
      </c>
    </row>
    <row r="13" spans="1:13" s="101" customFormat="1" ht="18" customHeight="1">
      <c r="A13" s="109">
        <v>6</v>
      </c>
      <c r="B13" s="130" t="str">
        <f>IF(②選手情報入力!C15="","",②選手情報入力!B15&amp;②選手情報入力!C15)</f>
        <v/>
      </c>
      <c r="C13" s="130" t="str">
        <f>IF(②選手情報入力!D15="","",②選手情報入力!D15)</f>
        <v/>
      </c>
      <c r="D13" s="110" t="str">
        <f>IF(②選手情報入力!G15="","",②選手情報入力!G15)</f>
        <v/>
      </c>
      <c r="E13" s="110" t="str">
        <f>IF(②選手情報入力!H15="","",②選手情報入力!H15)</f>
        <v/>
      </c>
      <c r="F13" s="109" t="str">
        <f>IF(②選手情報入力!I15="","",②選手情報入力!I15)</f>
        <v/>
      </c>
      <c r="G13" s="110" t="str">
        <f>IF(②選手情報入力!J15="","",IF(②選手情報入力!J15&gt;②選手情報入力!K15,②選手情報入力!K15,②選手情報入力!J15))</f>
        <v/>
      </c>
      <c r="H13" s="109" t="str">
        <f>IF(②選手情報入力!L15="","",②選手情報入力!L15)</f>
        <v/>
      </c>
      <c r="I13" s="110" t="str">
        <f>IF(②選手情報入力!M15="","",IF(②選手情報入力!M15&gt;②選手情報入力!N15,②選手情報入力!N15,②選手情報入力!M15))</f>
        <v/>
      </c>
      <c r="J13" s="235"/>
      <c r="K13" s="236"/>
      <c r="L13" s="110" t="str">
        <f>IF(②選手情報入力!P15="","",②選手情報入力!P15)</f>
        <v/>
      </c>
      <c r="M13" s="110" t="str">
        <f>IF(②選手情報入力!Q15="","",②選手情報入力!Q15)</f>
        <v/>
      </c>
    </row>
    <row r="14" spans="1:13" s="101" customFormat="1" ht="18" customHeight="1">
      <c r="A14" s="111">
        <v>7</v>
      </c>
      <c r="B14" s="131" t="str">
        <f>IF(②選手情報入力!C16="","",②選手情報入力!B16&amp;②選手情報入力!C16)</f>
        <v/>
      </c>
      <c r="C14" s="131" t="str">
        <f>IF(②選手情報入力!D16="","",②選手情報入力!D16)</f>
        <v/>
      </c>
      <c r="D14" s="112" t="str">
        <f>IF(②選手情報入力!G16="","",②選手情報入力!G16)</f>
        <v/>
      </c>
      <c r="E14" s="112" t="str">
        <f>IF(②選手情報入力!H16="","",②選手情報入力!H16)</f>
        <v/>
      </c>
      <c r="F14" s="111" t="str">
        <f>IF(②選手情報入力!I16="","",②選手情報入力!I16)</f>
        <v/>
      </c>
      <c r="G14" s="112" t="str">
        <f>IF(②選手情報入力!J16="","",IF(②選手情報入力!J16&gt;②選手情報入力!K16,②選手情報入力!K16,②選手情報入力!J16))</f>
        <v/>
      </c>
      <c r="H14" s="111" t="str">
        <f>IF(②選手情報入力!L16="","",②選手情報入力!L16)</f>
        <v/>
      </c>
      <c r="I14" s="112" t="str">
        <f>IF(②選手情報入力!M16="","",IF(②選手情報入力!M16&gt;②選手情報入力!N16,②選手情報入力!N16,②選手情報入力!M16))</f>
        <v/>
      </c>
      <c r="J14" s="237"/>
      <c r="K14" s="238"/>
      <c r="L14" s="112" t="str">
        <f>IF(②選手情報入力!P16="","",②選手情報入力!P16)</f>
        <v/>
      </c>
      <c r="M14" s="112" t="str">
        <f>IF(②選手情報入力!Q16="","",②選手情報入力!Q16)</f>
        <v/>
      </c>
    </row>
    <row r="15" spans="1:13" s="101" customFormat="1" ht="18" customHeight="1">
      <c r="A15" s="111">
        <v>8</v>
      </c>
      <c r="B15" s="131" t="str">
        <f>IF(②選手情報入力!C17="","",②選手情報入力!B17&amp;②選手情報入力!C17)</f>
        <v/>
      </c>
      <c r="C15" s="131" t="str">
        <f>IF(②選手情報入力!D17="","",②選手情報入力!D17)</f>
        <v/>
      </c>
      <c r="D15" s="112" t="str">
        <f>IF(②選手情報入力!G17="","",②選手情報入力!G17)</f>
        <v/>
      </c>
      <c r="E15" s="112" t="str">
        <f>IF(②選手情報入力!H17="","",②選手情報入力!H17)</f>
        <v/>
      </c>
      <c r="F15" s="111" t="str">
        <f>IF(②選手情報入力!I17="","",②選手情報入力!I17)</f>
        <v/>
      </c>
      <c r="G15" s="112" t="str">
        <f>IF(②選手情報入力!J17="","",IF(②選手情報入力!J17&gt;②選手情報入力!K17,②選手情報入力!K17,②選手情報入力!J17))</f>
        <v/>
      </c>
      <c r="H15" s="111" t="str">
        <f>IF(②選手情報入力!L17="","",②選手情報入力!L17)</f>
        <v/>
      </c>
      <c r="I15" s="112" t="str">
        <f>IF(②選手情報入力!M17="","",IF(②選手情報入力!M17&gt;②選手情報入力!N17,②選手情報入力!N17,②選手情報入力!M17))</f>
        <v/>
      </c>
      <c r="J15" s="237"/>
      <c r="K15" s="238"/>
      <c r="L15" s="112" t="str">
        <f>IF(②選手情報入力!P17="","",②選手情報入力!P17)</f>
        <v/>
      </c>
      <c r="M15" s="112" t="str">
        <f>IF(②選手情報入力!Q17="","",②選手情報入力!Q17)</f>
        <v/>
      </c>
    </row>
    <row r="16" spans="1:13" s="101" customFormat="1" ht="18" customHeight="1">
      <c r="A16" s="111">
        <v>9</v>
      </c>
      <c r="B16" s="131" t="str">
        <f>IF(②選手情報入力!C18="","",②選手情報入力!B18&amp;②選手情報入力!C18)</f>
        <v/>
      </c>
      <c r="C16" s="131" t="str">
        <f>IF(②選手情報入力!D18="","",②選手情報入力!D18)</f>
        <v/>
      </c>
      <c r="D16" s="112" t="str">
        <f>IF(②選手情報入力!G18="","",②選手情報入力!G18)</f>
        <v/>
      </c>
      <c r="E16" s="112" t="str">
        <f>IF(②選手情報入力!H18="","",②選手情報入力!H18)</f>
        <v/>
      </c>
      <c r="F16" s="111" t="str">
        <f>IF(②選手情報入力!I18="","",②選手情報入力!I18)</f>
        <v/>
      </c>
      <c r="G16" s="112" t="str">
        <f>IF(②選手情報入力!J18="","",IF(②選手情報入力!J18&gt;②選手情報入力!K18,②選手情報入力!K18,②選手情報入力!J18))</f>
        <v/>
      </c>
      <c r="H16" s="111" t="str">
        <f>IF(②選手情報入力!L18="","",②選手情報入力!L18)</f>
        <v/>
      </c>
      <c r="I16" s="112" t="str">
        <f>IF(②選手情報入力!M18="","",IF(②選手情報入力!M18&gt;②選手情報入力!N18,②選手情報入力!N18,②選手情報入力!M18))</f>
        <v/>
      </c>
      <c r="J16" s="237"/>
      <c r="K16" s="238"/>
      <c r="L16" s="112" t="str">
        <f>IF(②選手情報入力!P18="","",②選手情報入力!P18)</f>
        <v/>
      </c>
      <c r="M16" s="112" t="str">
        <f>IF(②選手情報入力!Q18="","",②選手情報入力!Q18)</f>
        <v/>
      </c>
    </row>
    <row r="17" spans="1:13" s="101" customFormat="1" ht="18" customHeight="1">
      <c r="A17" s="113">
        <v>10</v>
      </c>
      <c r="B17" s="133" t="str">
        <f>IF(②選手情報入力!C19="","",②選手情報入力!B19&amp;②選手情報入力!C19)</f>
        <v/>
      </c>
      <c r="C17" s="133" t="str">
        <f>IF(②選手情報入力!D19="","",②選手情報入力!D19)</f>
        <v/>
      </c>
      <c r="D17" s="114" t="str">
        <f>IF(②選手情報入力!G19="","",②選手情報入力!G19)</f>
        <v/>
      </c>
      <c r="E17" s="114" t="str">
        <f>IF(②選手情報入力!H19="","",②選手情報入力!H19)</f>
        <v/>
      </c>
      <c r="F17" s="113" t="str">
        <f>IF(②選手情報入力!I19="","",②選手情報入力!I19)</f>
        <v/>
      </c>
      <c r="G17" s="114" t="str">
        <f>IF(②選手情報入力!J19="","",IF(②選手情報入力!J19&gt;②選手情報入力!K19,②選手情報入力!K19,②選手情報入力!J19))</f>
        <v/>
      </c>
      <c r="H17" s="113" t="str">
        <f>IF(②選手情報入力!L19="","",②選手情報入力!L19)</f>
        <v/>
      </c>
      <c r="I17" s="114" t="str">
        <f>IF(②選手情報入力!M19="","",IF(②選手情報入力!M19&gt;②選手情報入力!N19,②選手情報入力!N19,②選手情報入力!M19))</f>
        <v/>
      </c>
      <c r="J17" s="241"/>
      <c r="K17" s="242"/>
      <c r="L17" s="114" t="str">
        <f>IF(②選手情報入力!P19="","",②選手情報入力!P19)</f>
        <v/>
      </c>
      <c r="M17" s="114" t="str">
        <f>IF(②選手情報入力!Q19="","",②選手情報入力!Q19)</f>
        <v/>
      </c>
    </row>
    <row r="18" spans="1:13" s="101" customFormat="1" ht="18" customHeight="1">
      <c r="A18" s="117">
        <v>11</v>
      </c>
      <c r="B18" s="134" t="str">
        <f>IF(②選手情報入力!C20="","",②選手情報入力!B20&amp;②選手情報入力!C20)</f>
        <v/>
      </c>
      <c r="C18" s="134" t="str">
        <f>IF(②選手情報入力!D20="","",②選手情報入力!D20)</f>
        <v/>
      </c>
      <c r="D18" s="118" t="str">
        <f>IF(②選手情報入力!G20="","",②選手情報入力!G20)</f>
        <v/>
      </c>
      <c r="E18" s="118" t="str">
        <f>IF(②選手情報入力!H20="","",②選手情報入力!H20)</f>
        <v/>
      </c>
      <c r="F18" s="117" t="str">
        <f>IF(②選手情報入力!I20="","",②選手情報入力!I20)</f>
        <v/>
      </c>
      <c r="G18" s="118" t="str">
        <f>IF(②選手情報入力!J20="","",IF(②選手情報入力!J20&gt;②選手情報入力!K20,②選手情報入力!K20,②選手情報入力!J20))</f>
        <v/>
      </c>
      <c r="H18" s="117" t="str">
        <f>IF(②選手情報入力!L20="","",②選手情報入力!L20)</f>
        <v/>
      </c>
      <c r="I18" s="118" t="str">
        <f>IF(②選手情報入力!M20="","",IF(②選手情報入力!M20&gt;②選手情報入力!N20,②選手情報入力!N20,②選手情報入力!M20))</f>
        <v/>
      </c>
      <c r="J18" s="243"/>
      <c r="K18" s="244"/>
      <c r="L18" s="118" t="str">
        <f>IF(②選手情報入力!P20="","",②選手情報入力!P20)</f>
        <v/>
      </c>
      <c r="M18" s="118" t="str">
        <f>IF(②選手情報入力!Q20="","",②選手情報入力!Q20)</f>
        <v/>
      </c>
    </row>
    <row r="19" spans="1:13" s="101" customFormat="1" ht="18" customHeight="1">
      <c r="A19" s="111">
        <v>12</v>
      </c>
      <c r="B19" s="131" t="str">
        <f>IF(②選手情報入力!C21="","",②選手情報入力!B21&amp;②選手情報入力!C21)</f>
        <v/>
      </c>
      <c r="C19" s="131" t="str">
        <f>IF(②選手情報入力!D21="","",②選手情報入力!D21)</f>
        <v/>
      </c>
      <c r="D19" s="112" t="str">
        <f>IF(②選手情報入力!G21="","",②選手情報入力!G21)</f>
        <v/>
      </c>
      <c r="E19" s="112" t="str">
        <f>IF(②選手情報入力!H21="","",②選手情報入力!H21)</f>
        <v/>
      </c>
      <c r="F19" s="111" t="str">
        <f>IF(②選手情報入力!I21="","",②選手情報入力!I21)</f>
        <v/>
      </c>
      <c r="G19" s="112" t="str">
        <f>IF(②選手情報入力!J21="","",IF(②選手情報入力!J21&gt;②選手情報入力!K21,②選手情報入力!K21,②選手情報入力!J21))</f>
        <v/>
      </c>
      <c r="H19" s="111" t="str">
        <f>IF(②選手情報入力!L21="","",②選手情報入力!L21)</f>
        <v/>
      </c>
      <c r="I19" s="112" t="str">
        <f>IF(②選手情報入力!M21="","",IF(②選手情報入力!M21&gt;②選手情報入力!N21,②選手情報入力!N21,②選手情報入力!M21))</f>
        <v/>
      </c>
      <c r="J19" s="237"/>
      <c r="K19" s="238"/>
      <c r="L19" s="112" t="str">
        <f>IF(②選手情報入力!P21="","",②選手情報入力!P21)</f>
        <v/>
      </c>
      <c r="M19" s="112" t="str">
        <f>IF(②選手情報入力!Q21="","",②選手情報入力!Q21)</f>
        <v/>
      </c>
    </row>
    <row r="20" spans="1:13" s="101" customFormat="1" ht="18" customHeight="1">
      <c r="A20" s="111">
        <v>13</v>
      </c>
      <c r="B20" s="131" t="str">
        <f>IF(②選手情報入力!C22="","",②選手情報入力!B22&amp;②選手情報入力!C22)</f>
        <v/>
      </c>
      <c r="C20" s="131" t="str">
        <f>IF(②選手情報入力!D22="","",②選手情報入力!D22)</f>
        <v/>
      </c>
      <c r="D20" s="112" t="str">
        <f>IF(②選手情報入力!G22="","",②選手情報入力!G22)</f>
        <v/>
      </c>
      <c r="E20" s="112" t="str">
        <f>IF(②選手情報入力!H22="","",②選手情報入力!H22)</f>
        <v/>
      </c>
      <c r="F20" s="111" t="str">
        <f>IF(②選手情報入力!I22="","",②選手情報入力!I22)</f>
        <v/>
      </c>
      <c r="G20" s="112" t="str">
        <f>IF(②選手情報入力!J22="","",IF(②選手情報入力!J22&gt;②選手情報入力!K22,②選手情報入力!K22,②選手情報入力!J22))</f>
        <v/>
      </c>
      <c r="H20" s="111" t="str">
        <f>IF(②選手情報入力!L22="","",②選手情報入力!L22)</f>
        <v/>
      </c>
      <c r="I20" s="112" t="str">
        <f>IF(②選手情報入力!M22="","",IF(②選手情報入力!M22&gt;②選手情報入力!N22,②選手情報入力!N22,②選手情報入力!M22))</f>
        <v/>
      </c>
      <c r="J20" s="237"/>
      <c r="K20" s="238"/>
      <c r="L20" s="112" t="str">
        <f>IF(②選手情報入力!P22="","",②選手情報入力!P22)</f>
        <v/>
      </c>
      <c r="M20" s="112" t="str">
        <f>IF(②選手情報入力!Q22="","",②選手情報入力!Q22)</f>
        <v/>
      </c>
    </row>
    <row r="21" spans="1:13" s="101" customFormat="1" ht="18" customHeight="1">
      <c r="A21" s="111">
        <v>14</v>
      </c>
      <c r="B21" s="131" t="str">
        <f>IF(②選手情報入力!C23="","",②選手情報入力!B23&amp;②選手情報入力!C23)</f>
        <v/>
      </c>
      <c r="C21" s="131" t="str">
        <f>IF(②選手情報入力!D23="","",②選手情報入力!D23)</f>
        <v/>
      </c>
      <c r="D21" s="112" t="str">
        <f>IF(②選手情報入力!G23="","",②選手情報入力!G23)</f>
        <v/>
      </c>
      <c r="E21" s="112" t="str">
        <f>IF(②選手情報入力!H23="","",②選手情報入力!H23)</f>
        <v/>
      </c>
      <c r="F21" s="111" t="str">
        <f>IF(②選手情報入力!I23="","",②選手情報入力!I23)</f>
        <v/>
      </c>
      <c r="G21" s="112" t="str">
        <f>IF(②選手情報入力!J23="","",IF(②選手情報入力!J23&gt;②選手情報入力!K23,②選手情報入力!K23,②選手情報入力!J23))</f>
        <v/>
      </c>
      <c r="H21" s="111" t="str">
        <f>IF(②選手情報入力!L23="","",②選手情報入力!L23)</f>
        <v/>
      </c>
      <c r="I21" s="112" t="str">
        <f>IF(②選手情報入力!M23="","",IF(②選手情報入力!M23&gt;②選手情報入力!N23,②選手情報入力!N23,②選手情報入力!M23))</f>
        <v/>
      </c>
      <c r="J21" s="237"/>
      <c r="K21" s="238"/>
      <c r="L21" s="112" t="str">
        <f>IF(②選手情報入力!P23="","",②選手情報入力!P23)</f>
        <v/>
      </c>
      <c r="M21" s="112" t="str">
        <f>IF(②選手情報入力!Q23="","",②選手情報入力!Q23)</f>
        <v/>
      </c>
    </row>
    <row r="22" spans="1:13" s="101" customFormat="1" ht="18" customHeight="1">
      <c r="A22" s="115">
        <v>15</v>
      </c>
      <c r="B22" s="132" t="str">
        <f>IF(②選手情報入力!C24="","",②選手情報入力!B24&amp;②選手情報入力!C24)</f>
        <v/>
      </c>
      <c r="C22" s="132" t="str">
        <f>IF(②選手情報入力!D24="","",②選手情報入力!D24)</f>
        <v/>
      </c>
      <c r="D22" s="116" t="str">
        <f>IF(②選手情報入力!G24="","",②選手情報入力!G24)</f>
        <v/>
      </c>
      <c r="E22" s="116" t="str">
        <f>IF(②選手情報入力!H24="","",②選手情報入力!H24)</f>
        <v/>
      </c>
      <c r="F22" s="115" t="str">
        <f>IF(②選手情報入力!I24="","",②選手情報入力!I24)</f>
        <v/>
      </c>
      <c r="G22" s="116" t="str">
        <f>IF(②選手情報入力!J24="","",IF(②選手情報入力!J24&gt;②選手情報入力!K24,②選手情報入力!K24,②選手情報入力!J24))</f>
        <v/>
      </c>
      <c r="H22" s="115" t="str">
        <f>IF(②選手情報入力!L24="","",②選手情報入力!L24)</f>
        <v/>
      </c>
      <c r="I22" s="116" t="str">
        <f>IF(②選手情報入力!M24="","",IF(②選手情報入力!M24&gt;②選手情報入力!N24,②選手情報入力!N24,②選手情報入力!M24))</f>
        <v/>
      </c>
      <c r="J22" s="239"/>
      <c r="K22" s="240"/>
      <c r="L22" s="116" t="str">
        <f>IF(②選手情報入力!P24="","",②選手情報入力!P24)</f>
        <v/>
      </c>
      <c r="M22" s="116" t="str">
        <f>IF(②選手情報入力!Q24="","",②選手情報入力!Q24)</f>
        <v/>
      </c>
    </row>
    <row r="23" spans="1:13" s="101" customFormat="1" ht="18" customHeight="1">
      <c r="A23" s="109">
        <v>16</v>
      </c>
      <c r="B23" s="130" t="str">
        <f>IF(②選手情報入力!C25="","",②選手情報入力!B25&amp;②選手情報入力!C25)</f>
        <v/>
      </c>
      <c r="C23" s="130" t="str">
        <f>IF(②選手情報入力!D25="","",②選手情報入力!D25)</f>
        <v/>
      </c>
      <c r="D23" s="110" t="str">
        <f>IF(②選手情報入力!G25="","",②選手情報入力!G25)</f>
        <v/>
      </c>
      <c r="E23" s="110" t="str">
        <f>IF(②選手情報入力!H25="","",②選手情報入力!H25)</f>
        <v/>
      </c>
      <c r="F23" s="109" t="str">
        <f>IF(②選手情報入力!I25="","",②選手情報入力!I25)</f>
        <v/>
      </c>
      <c r="G23" s="110" t="str">
        <f>IF(②選手情報入力!J25="","",IF(②選手情報入力!J25&gt;②選手情報入力!K25,②選手情報入力!K25,②選手情報入力!J25))</f>
        <v/>
      </c>
      <c r="H23" s="109" t="str">
        <f>IF(②選手情報入力!L25="","",②選手情報入力!L25)</f>
        <v/>
      </c>
      <c r="I23" s="110" t="str">
        <f>IF(②選手情報入力!M25="","",IF(②選手情報入力!M25&gt;②選手情報入力!N25,②選手情報入力!N25,②選手情報入力!M25))</f>
        <v/>
      </c>
      <c r="J23" s="235"/>
      <c r="K23" s="236"/>
      <c r="L23" s="110" t="str">
        <f>IF(②選手情報入力!P25="","",②選手情報入力!P25)</f>
        <v/>
      </c>
      <c r="M23" s="110" t="str">
        <f>IF(②選手情報入力!Q25="","",②選手情報入力!Q25)</f>
        <v/>
      </c>
    </row>
    <row r="24" spans="1:13" s="101" customFormat="1" ht="18" customHeight="1">
      <c r="A24" s="111">
        <v>17</v>
      </c>
      <c r="B24" s="131" t="str">
        <f>IF(②選手情報入力!C26="","",②選手情報入力!B26&amp;②選手情報入力!C26)</f>
        <v/>
      </c>
      <c r="C24" s="131" t="str">
        <f>IF(②選手情報入力!D26="","",②選手情報入力!D26)</f>
        <v/>
      </c>
      <c r="D24" s="112" t="str">
        <f>IF(②選手情報入力!G26="","",②選手情報入力!G26)</f>
        <v/>
      </c>
      <c r="E24" s="112" t="str">
        <f>IF(②選手情報入力!H26="","",②選手情報入力!H26)</f>
        <v/>
      </c>
      <c r="F24" s="111" t="str">
        <f>IF(②選手情報入力!I26="","",②選手情報入力!I26)</f>
        <v/>
      </c>
      <c r="G24" s="112" t="str">
        <f>IF(②選手情報入力!J26="","",IF(②選手情報入力!J26&gt;②選手情報入力!K26,②選手情報入力!K26,②選手情報入力!J26))</f>
        <v/>
      </c>
      <c r="H24" s="111" t="str">
        <f>IF(②選手情報入力!L26="","",②選手情報入力!L26)</f>
        <v/>
      </c>
      <c r="I24" s="112" t="str">
        <f>IF(②選手情報入力!M26="","",IF(②選手情報入力!M26&gt;②選手情報入力!N26,②選手情報入力!N26,②選手情報入力!M26))</f>
        <v/>
      </c>
      <c r="J24" s="237"/>
      <c r="K24" s="238"/>
      <c r="L24" s="112" t="str">
        <f>IF(②選手情報入力!P26="","",②選手情報入力!P26)</f>
        <v/>
      </c>
      <c r="M24" s="112" t="str">
        <f>IF(②選手情報入力!Q26="","",②選手情報入力!Q26)</f>
        <v/>
      </c>
    </row>
    <row r="25" spans="1:13" s="101" customFormat="1" ht="18" customHeight="1">
      <c r="A25" s="111">
        <v>18</v>
      </c>
      <c r="B25" s="131" t="str">
        <f>IF(②選手情報入力!C27="","",②選手情報入力!B27&amp;②選手情報入力!C27)</f>
        <v/>
      </c>
      <c r="C25" s="131" t="str">
        <f>IF(②選手情報入力!D27="","",②選手情報入力!D27)</f>
        <v/>
      </c>
      <c r="D25" s="112" t="str">
        <f>IF(②選手情報入力!G27="","",②選手情報入力!G27)</f>
        <v/>
      </c>
      <c r="E25" s="112" t="str">
        <f>IF(②選手情報入力!H27="","",②選手情報入力!H27)</f>
        <v/>
      </c>
      <c r="F25" s="111" t="str">
        <f>IF(②選手情報入力!I27="","",②選手情報入力!I27)</f>
        <v/>
      </c>
      <c r="G25" s="112" t="str">
        <f>IF(②選手情報入力!J27="","",IF(②選手情報入力!J27&gt;②選手情報入力!K27,②選手情報入力!K27,②選手情報入力!J27))</f>
        <v/>
      </c>
      <c r="H25" s="111" t="str">
        <f>IF(②選手情報入力!L27="","",②選手情報入力!L27)</f>
        <v/>
      </c>
      <c r="I25" s="112" t="str">
        <f>IF(②選手情報入力!M27="","",IF(②選手情報入力!M27&gt;②選手情報入力!N27,②選手情報入力!N27,②選手情報入力!M27))</f>
        <v/>
      </c>
      <c r="J25" s="237"/>
      <c r="K25" s="238"/>
      <c r="L25" s="112" t="str">
        <f>IF(②選手情報入力!P27="","",②選手情報入力!P27)</f>
        <v/>
      </c>
      <c r="M25" s="112" t="str">
        <f>IF(②選手情報入力!Q27="","",②選手情報入力!Q27)</f>
        <v/>
      </c>
    </row>
    <row r="26" spans="1:13" s="101" customFormat="1" ht="18" customHeight="1">
      <c r="A26" s="111">
        <v>19</v>
      </c>
      <c r="B26" s="131" t="str">
        <f>IF(②選手情報入力!C28="","",②選手情報入力!B28&amp;②選手情報入力!C28)</f>
        <v/>
      </c>
      <c r="C26" s="131" t="str">
        <f>IF(②選手情報入力!D28="","",②選手情報入力!D28)</f>
        <v/>
      </c>
      <c r="D26" s="112" t="str">
        <f>IF(②選手情報入力!G28="","",②選手情報入力!G28)</f>
        <v/>
      </c>
      <c r="E26" s="112" t="str">
        <f>IF(②選手情報入力!H28="","",②選手情報入力!H28)</f>
        <v/>
      </c>
      <c r="F26" s="111" t="str">
        <f>IF(②選手情報入力!I28="","",②選手情報入力!I28)</f>
        <v/>
      </c>
      <c r="G26" s="112" t="str">
        <f>IF(②選手情報入力!J28="","",IF(②選手情報入力!J28&gt;②選手情報入力!K28,②選手情報入力!K28,②選手情報入力!J28))</f>
        <v/>
      </c>
      <c r="H26" s="111" t="str">
        <f>IF(②選手情報入力!L28="","",②選手情報入力!L28)</f>
        <v/>
      </c>
      <c r="I26" s="112" t="str">
        <f>IF(②選手情報入力!M28="","",IF(②選手情報入力!M28&gt;②選手情報入力!N28,②選手情報入力!N28,②選手情報入力!M28))</f>
        <v/>
      </c>
      <c r="J26" s="237"/>
      <c r="K26" s="238"/>
      <c r="L26" s="112" t="str">
        <f>IF(②選手情報入力!P28="","",②選手情報入力!P28)</f>
        <v/>
      </c>
      <c r="M26" s="112" t="str">
        <f>IF(②選手情報入力!Q28="","",②選手情報入力!Q28)</f>
        <v/>
      </c>
    </row>
    <row r="27" spans="1:13" s="101" customFormat="1" ht="18" customHeight="1">
      <c r="A27" s="113">
        <v>20</v>
      </c>
      <c r="B27" s="133" t="str">
        <f>IF(②選手情報入力!C29="","",②選手情報入力!B29&amp;②選手情報入力!C29)</f>
        <v/>
      </c>
      <c r="C27" s="133" t="str">
        <f>IF(②選手情報入力!D29="","",②選手情報入力!D29)</f>
        <v/>
      </c>
      <c r="D27" s="114" t="str">
        <f>IF(②選手情報入力!G29="","",②選手情報入力!G29)</f>
        <v/>
      </c>
      <c r="E27" s="114" t="str">
        <f>IF(②選手情報入力!H29="","",②選手情報入力!H29)</f>
        <v/>
      </c>
      <c r="F27" s="113" t="str">
        <f>IF(②選手情報入力!I29="","",②選手情報入力!I29)</f>
        <v/>
      </c>
      <c r="G27" s="114" t="str">
        <f>IF(②選手情報入力!J29="","",IF(②選手情報入力!J29&gt;②選手情報入力!K29,②選手情報入力!K29,②選手情報入力!J29))</f>
        <v/>
      </c>
      <c r="H27" s="113" t="str">
        <f>IF(②選手情報入力!L29="","",②選手情報入力!L29)</f>
        <v/>
      </c>
      <c r="I27" s="114" t="str">
        <f>IF(②選手情報入力!M29="","",IF(②選手情報入力!M29&gt;②選手情報入力!N29,②選手情報入力!N29,②選手情報入力!M29))</f>
        <v/>
      </c>
      <c r="J27" s="241"/>
      <c r="K27" s="242"/>
      <c r="L27" s="114" t="str">
        <f>IF(②選手情報入力!P29="","",②選手情報入力!P29)</f>
        <v/>
      </c>
      <c r="M27" s="114" t="str">
        <f>IF(②選手情報入力!Q29="","",②選手情報入力!Q29)</f>
        <v/>
      </c>
    </row>
    <row r="28" spans="1:13" s="101" customFormat="1" ht="18" customHeight="1">
      <c r="A28" s="117">
        <v>21</v>
      </c>
      <c r="B28" s="134" t="str">
        <f>IF(②選手情報入力!C30="","",②選手情報入力!B30&amp;②選手情報入力!C30)</f>
        <v/>
      </c>
      <c r="C28" s="134" t="str">
        <f>IF(②選手情報入力!D30="","",②選手情報入力!D30)</f>
        <v/>
      </c>
      <c r="D28" s="118" t="str">
        <f>IF(②選手情報入力!G30="","",②選手情報入力!G30)</f>
        <v/>
      </c>
      <c r="E28" s="118" t="str">
        <f>IF(②選手情報入力!H30="","",②選手情報入力!H30)</f>
        <v/>
      </c>
      <c r="F28" s="117" t="str">
        <f>IF(②選手情報入力!I30="","",②選手情報入力!I30)</f>
        <v/>
      </c>
      <c r="G28" s="118" t="str">
        <f>IF(②選手情報入力!J30="","",IF(②選手情報入力!J30&gt;②選手情報入力!K30,②選手情報入力!K30,②選手情報入力!J30))</f>
        <v/>
      </c>
      <c r="H28" s="117" t="str">
        <f>IF(②選手情報入力!L30="","",②選手情報入力!L30)</f>
        <v/>
      </c>
      <c r="I28" s="118" t="str">
        <f>IF(②選手情報入力!M30="","",IF(②選手情報入力!M30&gt;②選手情報入力!N30,②選手情報入力!N30,②選手情報入力!M30))</f>
        <v/>
      </c>
      <c r="J28" s="243"/>
      <c r="K28" s="244"/>
      <c r="L28" s="118" t="str">
        <f>IF(②選手情報入力!P30="","",②選手情報入力!P30)</f>
        <v/>
      </c>
      <c r="M28" s="118" t="str">
        <f>IF(②選手情報入力!Q30="","",②選手情報入力!Q30)</f>
        <v/>
      </c>
    </row>
    <row r="29" spans="1:13" s="101" customFormat="1" ht="18" customHeight="1">
      <c r="A29" s="111">
        <v>22</v>
      </c>
      <c r="B29" s="131" t="str">
        <f>IF(②選手情報入力!C31="","",②選手情報入力!B31&amp;②選手情報入力!C31)</f>
        <v/>
      </c>
      <c r="C29" s="131" t="str">
        <f>IF(②選手情報入力!D31="","",②選手情報入力!D31)</f>
        <v/>
      </c>
      <c r="D29" s="112" t="str">
        <f>IF(②選手情報入力!G31="","",②選手情報入力!G31)</f>
        <v/>
      </c>
      <c r="E29" s="112" t="str">
        <f>IF(②選手情報入力!H31="","",②選手情報入力!H31)</f>
        <v/>
      </c>
      <c r="F29" s="111" t="str">
        <f>IF(②選手情報入力!I31="","",②選手情報入力!I31)</f>
        <v/>
      </c>
      <c r="G29" s="112" t="str">
        <f>IF(②選手情報入力!J31="","",IF(②選手情報入力!J31&gt;②選手情報入力!K31,②選手情報入力!K31,②選手情報入力!J31))</f>
        <v/>
      </c>
      <c r="H29" s="111" t="str">
        <f>IF(②選手情報入力!L31="","",②選手情報入力!L31)</f>
        <v/>
      </c>
      <c r="I29" s="112" t="str">
        <f>IF(②選手情報入力!M31="","",IF(②選手情報入力!M31&gt;②選手情報入力!N31,②選手情報入力!N31,②選手情報入力!M31))</f>
        <v/>
      </c>
      <c r="J29" s="237"/>
      <c r="K29" s="238"/>
      <c r="L29" s="112" t="str">
        <f>IF(②選手情報入力!P31="","",②選手情報入力!P31)</f>
        <v/>
      </c>
      <c r="M29" s="112" t="str">
        <f>IF(②選手情報入力!Q31="","",②選手情報入力!Q31)</f>
        <v/>
      </c>
    </row>
    <row r="30" spans="1:13" s="101" customFormat="1" ht="18" customHeight="1">
      <c r="A30" s="111">
        <v>23</v>
      </c>
      <c r="B30" s="131" t="str">
        <f>IF(②選手情報入力!C32="","",②選手情報入力!B32&amp;②選手情報入力!C32)</f>
        <v/>
      </c>
      <c r="C30" s="131" t="str">
        <f>IF(②選手情報入力!D32="","",②選手情報入力!D32)</f>
        <v/>
      </c>
      <c r="D30" s="112" t="str">
        <f>IF(②選手情報入力!G32="","",②選手情報入力!G32)</f>
        <v/>
      </c>
      <c r="E30" s="112" t="str">
        <f>IF(②選手情報入力!H32="","",②選手情報入力!H32)</f>
        <v/>
      </c>
      <c r="F30" s="111" t="str">
        <f>IF(②選手情報入力!I32="","",②選手情報入力!I32)</f>
        <v/>
      </c>
      <c r="G30" s="112" t="str">
        <f>IF(②選手情報入力!J32="","",IF(②選手情報入力!J32&gt;②選手情報入力!K32,②選手情報入力!K32,②選手情報入力!J32))</f>
        <v/>
      </c>
      <c r="H30" s="111" t="str">
        <f>IF(②選手情報入力!L32="","",②選手情報入力!L32)</f>
        <v/>
      </c>
      <c r="I30" s="112" t="str">
        <f>IF(②選手情報入力!M32="","",IF(②選手情報入力!M32&gt;②選手情報入力!N32,②選手情報入力!N32,②選手情報入力!M32))</f>
        <v/>
      </c>
      <c r="J30" s="237"/>
      <c r="K30" s="238"/>
      <c r="L30" s="112" t="str">
        <f>IF(②選手情報入力!P32="","",②選手情報入力!P32)</f>
        <v/>
      </c>
      <c r="M30" s="112" t="str">
        <f>IF(②選手情報入力!Q32="","",②選手情報入力!Q32)</f>
        <v/>
      </c>
    </row>
    <row r="31" spans="1:13" s="101" customFormat="1" ht="18" customHeight="1">
      <c r="A31" s="111">
        <v>24</v>
      </c>
      <c r="B31" s="131" t="str">
        <f>IF(②選手情報入力!C33="","",②選手情報入力!B33&amp;②選手情報入力!C33)</f>
        <v/>
      </c>
      <c r="C31" s="131" t="str">
        <f>IF(②選手情報入力!D33="","",②選手情報入力!D33)</f>
        <v/>
      </c>
      <c r="D31" s="112" t="str">
        <f>IF(②選手情報入力!G33="","",②選手情報入力!G33)</f>
        <v/>
      </c>
      <c r="E31" s="112" t="str">
        <f>IF(②選手情報入力!H33="","",②選手情報入力!H33)</f>
        <v/>
      </c>
      <c r="F31" s="111" t="str">
        <f>IF(②選手情報入力!I33="","",②選手情報入力!I33)</f>
        <v/>
      </c>
      <c r="G31" s="112" t="str">
        <f>IF(②選手情報入力!J33="","",IF(②選手情報入力!J33&gt;②選手情報入力!K33,②選手情報入力!K33,②選手情報入力!J33))</f>
        <v/>
      </c>
      <c r="H31" s="111" t="str">
        <f>IF(②選手情報入力!L33="","",②選手情報入力!L33)</f>
        <v/>
      </c>
      <c r="I31" s="112" t="str">
        <f>IF(②選手情報入力!M33="","",IF(②選手情報入力!M33&gt;②選手情報入力!N33,②選手情報入力!N33,②選手情報入力!M33))</f>
        <v/>
      </c>
      <c r="J31" s="237"/>
      <c r="K31" s="238"/>
      <c r="L31" s="112" t="str">
        <f>IF(②選手情報入力!P33="","",②選手情報入力!P33)</f>
        <v/>
      </c>
      <c r="M31" s="112" t="str">
        <f>IF(②選手情報入力!Q33="","",②選手情報入力!Q33)</f>
        <v/>
      </c>
    </row>
    <row r="32" spans="1:13" s="101" customFormat="1" ht="18" customHeight="1">
      <c r="A32" s="115">
        <v>25</v>
      </c>
      <c r="B32" s="132" t="str">
        <f>IF(②選手情報入力!C34="","",②選手情報入力!B34&amp;②選手情報入力!C34)</f>
        <v/>
      </c>
      <c r="C32" s="132" t="str">
        <f>IF(②選手情報入力!D34="","",②選手情報入力!D34)</f>
        <v/>
      </c>
      <c r="D32" s="116" t="str">
        <f>IF(②選手情報入力!G34="","",②選手情報入力!G34)</f>
        <v/>
      </c>
      <c r="E32" s="116" t="str">
        <f>IF(②選手情報入力!H34="","",②選手情報入力!H34)</f>
        <v/>
      </c>
      <c r="F32" s="115" t="str">
        <f>IF(②選手情報入力!I34="","",②選手情報入力!I34)</f>
        <v/>
      </c>
      <c r="G32" s="116" t="str">
        <f>IF(②選手情報入力!J34="","",IF(②選手情報入力!J34&gt;②選手情報入力!K34,②選手情報入力!K34,②選手情報入力!J34))</f>
        <v/>
      </c>
      <c r="H32" s="115" t="str">
        <f>IF(②選手情報入力!L34="","",②選手情報入力!L34)</f>
        <v/>
      </c>
      <c r="I32" s="116" t="str">
        <f>IF(②選手情報入力!M34="","",IF(②選手情報入力!M34&gt;②選手情報入力!N34,②選手情報入力!N34,②選手情報入力!M34))</f>
        <v/>
      </c>
      <c r="J32" s="239"/>
      <c r="K32" s="240"/>
      <c r="L32" s="116" t="str">
        <f>IF(②選手情報入力!P34="","",②選手情報入力!P34)</f>
        <v/>
      </c>
      <c r="M32" s="116" t="str">
        <f>IF(②選手情報入力!Q34="","",②選手情報入力!Q34)</f>
        <v/>
      </c>
    </row>
    <row r="33" spans="1:13" s="101" customFormat="1" ht="18" customHeight="1">
      <c r="A33" s="109">
        <v>26</v>
      </c>
      <c r="B33" s="130" t="str">
        <f>IF(②選手情報入力!C35="","",②選手情報入力!B35&amp;②選手情報入力!C35)</f>
        <v/>
      </c>
      <c r="C33" s="130" t="str">
        <f>IF(②選手情報入力!D35="","",②選手情報入力!D35)</f>
        <v/>
      </c>
      <c r="D33" s="110" t="str">
        <f>IF(②選手情報入力!G35="","",②選手情報入力!G35)</f>
        <v/>
      </c>
      <c r="E33" s="110" t="str">
        <f>IF(②選手情報入力!H35="","",②選手情報入力!H35)</f>
        <v/>
      </c>
      <c r="F33" s="109" t="str">
        <f>IF(②選手情報入力!I35="","",②選手情報入力!I35)</f>
        <v/>
      </c>
      <c r="G33" s="110" t="str">
        <f>IF(②選手情報入力!J35="","",IF(②選手情報入力!J35&gt;②選手情報入力!K35,②選手情報入力!K35,②選手情報入力!J35))</f>
        <v/>
      </c>
      <c r="H33" s="109" t="str">
        <f>IF(②選手情報入力!L35="","",②選手情報入力!L35)</f>
        <v/>
      </c>
      <c r="I33" s="110" t="str">
        <f>IF(②選手情報入力!M35="","",IF(②選手情報入力!M35&gt;②選手情報入力!N35,②選手情報入力!N35,②選手情報入力!M35))</f>
        <v/>
      </c>
      <c r="J33" s="235"/>
      <c r="K33" s="236"/>
      <c r="L33" s="110" t="str">
        <f>IF(②選手情報入力!P35="","",②選手情報入力!P35)</f>
        <v/>
      </c>
      <c r="M33" s="110" t="str">
        <f>IF(②選手情報入力!Q35="","",②選手情報入力!Q35)</f>
        <v/>
      </c>
    </row>
    <row r="34" spans="1:13" s="101" customFormat="1" ht="18" customHeight="1">
      <c r="A34" s="111">
        <v>27</v>
      </c>
      <c r="B34" s="131" t="str">
        <f>IF(②選手情報入力!C36="","",②選手情報入力!B36&amp;②選手情報入力!C36)</f>
        <v/>
      </c>
      <c r="C34" s="131" t="str">
        <f>IF(②選手情報入力!D36="","",②選手情報入力!D36)</f>
        <v/>
      </c>
      <c r="D34" s="112" t="str">
        <f>IF(②選手情報入力!G36="","",②選手情報入力!G36)</f>
        <v/>
      </c>
      <c r="E34" s="112" t="str">
        <f>IF(②選手情報入力!H36="","",②選手情報入力!H36)</f>
        <v/>
      </c>
      <c r="F34" s="111" t="str">
        <f>IF(②選手情報入力!I36="","",②選手情報入力!I36)</f>
        <v/>
      </c>
      <c r="G34" s="112" t="str">
        <f>IF(②選手情報入力!J36="","",IF(②選手情報入力!J36&gt;②選手情報入力!K36,②選手情報入力!K36,②選手情報入力!J36))</f>
        <v/>
      </c>
      <c r="H34" s="111" t="str">
        <f>IF(②選手情報入力!L36="","",②選手情報入力!L36)</f>
        <v/>
      </c>
      <c r="I34" s="112" t="str">
        <f>IF(②選手情報入力!M36="","",IF(②選手情報入力!M36&gt;②選手情報入力!N36,②選手情報入力!N36,②選手情報入力!M36))</f>
        <v/>
      </c>
      <c r="J34" s="237"/>
      <c r="K34" s="238"/>
      <c r="L34" s="112" t="str">
        <f>IF(②選手情報入力!P36="","",②選手情報入力!P36)</f>
        <v/>
      </c>
      <c r="M34" s="112" t="str">
        <f>IF(②選手情報入力!Q36="","",②選手情報入力!Q36)</f>
        <v/>
      </c>
    </row>
    <row r="35" spans="1:13" s="101" customFormat="1" ht="18" customHeight="1">
      <c r="A35" s="111">
        <v>28</v>
      </c>
      <c r="B35" s="131" t="str">
        <f>IF(②選手情報入力!C37="","",②選手情報入力!B37&amp;②選手情報入力!C37)</f>
        <v/>
      </c>
      <c r="C35" s="131" t="str">
        <f>IF(②選手情報入力!D37="","",②選手情報入力!D37)</f>
        <v/>
      </c>
      <c r="D35" s="112" t="str">
        <f>IF(②選手情報入力!G37="","",②選手情報入力!G37)</f>
        <v/>
      </c>
      <c r="E35" s="112" t="str">
        <f>IF(②選手情報入力!H37="","",②選手情報入力!H37)</f>
        <v/>
      </c>
      <c r="F35" s="111" t="str">
        <f>IF(②選手情報入力!I37="","",②選手情報入力!I37)</f>
        <v/>
      </c>
      <c r="G35" s="112" t="str">
        <f>IF(②選手情報入力!J37="","",IF(②選手情報入力!J37&gt;②選手情報入力!K37,②選手情報入力!K37,②選手情報入力!J37))</f>
        <v/>
      </c>
      <c r="H35" s="111" t="str">
        <f>IF(②選手情報入力!L37="","",②選手情報入力!L37)</f>
        <v/>
      </c>
      <c r="I35" s="112" t="str">
        <f>IF(②選手情報入力!M37="","",IF(②選手情報入力!M37&gt;②選手情報入力!N37,②選手情報入力!N37,②選手情報入力!M37))</f>
        <v/>
      </c>
      <c r="J35" s="237"/>
      <c r="K35" s="238"/>
      <c r="L35" s="112" t="str">
        <f>IF(②選手情報入力!P37="","",②選手情報入力!P37)</f>
        <v/>
      </c>
      <c r="M35" s="112" t="str">
        <f>IF(②選手情報入力!Q37="","",②選手情報入力!Q37)</f>
        <v/>
      </c>
    </row>
    <row r="36" spans="1:13" s="101" customFormat="1" ht="18" customHeight="1">
      <c r="A36" s="111">
        <v>29</v>
      </c>
      <c r="B36" s="131" t="str">
        <f>IF(②選手情報入力!C38="","",②選手情報入力!B38&amp;②選手情報入力!C38)</f>
        <v/>
      </c>
      <c r="C36" s="131" t="str">
        <f>IF(②選手情報入力!D38="","",②選手情報入力!D38)</f>
        <v/>
      </c>
      <c r="D36" s="112" t="str">
        <f>IF(②選手情報入力!G38="","",②選手情報入力!G38)</f>
        <v/>
      </c>
      <c r="E36" s="112" t="str">
        <f>IF(②選手情報入力!H38="","",②選手情報入力!H38)</f>
        <v/>
      </c>
      <c r="F36" s="111" t="str">
        <f>IF(②選手情報入力!I38="","",②選手情報入力!I38)</f>
        <v/>
      </c>
      <c r="G36" s="112" t="str">
        <f>IF(②選手情報入力!J38="","",IF(②選手情報入力!J38&gt;②選手情報入力!K38,②選手情報入力!K38,②選手情報入力!J38))</f>
        <v/>
      </c>
      <c r="H36" s="111" t="str">
        <f>IF(②選手情報入力!L38="","",②選手情報入力!L38)</f>
        <v/>
      </c>
      <c r="I36" s="112" t="str">
        <f>IF(②選手情報入力!M38="","",IF(②選手情報入力!M38&gt;②選手情報入力!N38,②選手情報入力!N38,②選手情報入力!M38))</f>
        <v/>
      </c>
      <c r="J36" s="237"/>
      <c r="K36" s="238"/>
      <c r="L36" s="112" t="str">
        <f>IF(②選手情報入力!P38="","",②選手情報入力!P38)</f>
        <v/>
      </c>
      <c r="M36" s="112" t="str">
        <f>IF(②選手情報入力!Q38="","",②選手情報入力!Q38)</f>
        <v/>
      </c>
    </row>
    <row r="37" spans="1:13" s="101" customFormat="1" ht="18" customHeight="1">
      <c r="A37" s="113">
        <v>30</v>
      </c>
      <c r="B37" s="133" t="str">
        <f>IF(②選手情報入力!C39="","",②選手情報入力!B39&amp;②選手情報入力!C39)</f>
        <v/>
      </c>
      <c r="C37" s="133" t="str">
        <f>IF(②選手情報入力!D39="","",②選手情報入力!D39)</f>
        <v/>
      </c>
      <c r="D37" s="114" t="str">
        <f>IF(②選手情報入力!G39="","",②選手情報入力!G39)</f>
        <v/>
      </c>
      <c r="E37" s="114" t="str">
        <f>IF(②選手情報入力!H39="","",②選手情報入力!H39)</f>
        <v/>
      </c>
      <c r="F37" s="113" t="str">
        <f>IF(②選手情報入力!I39="","",②選手情報入力!I39)</f>
        <v/>
      </c>
      <c r="G37" s="114" t="str">
        <f>IF(②選手情報入力!J39="","",IF(②選手情報入力!J39&gt;②選手情報入力!K39,②選手情報入力!K39,②選手情報入力!J39))</f>
        <v/>
      </c>
      <c r="H37" s="113" t="str">
        <f>IF(②選手情報入力!L39="","",②選手情報入力!L39)</f>
        <v/>
      </c>
      <c r="I37" s="114" t="str">
        <f>IF(②選手情報入力!M39="","",IF(②選手情報入力!M39&gt;②選手情報入力!N39,②選手情報入力!N39,②選手情報入力!M39))</f>
        <v/>
      </c>
      <c r="J37" s="241"/>
      <c r="K37" s="242"/>
      <c r="L37" s="114" t="str">
        <f>IF(②選手情報入力!P39="","",②選手情報入力!P39)</f>
        <v/>
      </c>
      <c r="M37" s="114" t="str">
        <f>IF(②選手情報入力!Q39="","",②選手情報入力!Q39)</f>
        <v/>
      </c>
    </row>
    <row r="38" spans="1:13" s="101" customFormat="1" ht="18" customHeight="1">
      <c r="A38" s="117">
        <v>31</v>
      </c>
      <c r="B38" s="134" t="str">
        <f>IF(②選手情報入力!C40="","",②選手情報入力!B40&amp;②選手情報入力!C40)</f>
        <v/>
      </c>
      <c r="C38" s="134" t="str">
        <f>IF(②選手情報入力!D40="","",②選手情報入力!D40)</f>
        <v/>
      </c>
      <c r="D38" s="118" t="str">
        <f>IF(②選手情報入力!G40="","",②選手情報入力!G40)</f>
        <v/>
      </c>
      <c r="E38" s="118" t="str">
        <f>IF(②選手情報入力!H40="","",②選手情報入力!H40)</f>
        <v/>
      </c>
      <c r="F38" s="117" t="str">
        <f>IF(②選手情報入力!I40="","",②選手情報入力!I40)</f>
        <v/>
      </c>
      <c r="G38" s="118" t="str">
        <f>IF(②選手情報入力!J40="","",IF(②選手情報入力!J40&gt;②選手情報入力!K40,②選手情報入力!K40,②選手情報入力!J40))</f>
        <v/>
      </c>
      <c r="H38" s="117" t="str">
        <f>IF(②選手情報入力!L40="","",②選手情報入力!L40)</f>
        <v/>
      </c>
      <c r="I38" s="118" t="str">
        <f>IF(②選手情報入力!M40="","",IF(②選手情報入力!M40&gt;②選手情報入力!N40,②選手情報入力!N40,②選手情報入力!M40))</f>
        <v/>
      </c>
      <c r="J38" s="243"/>
      <c r="K38" s="244"/>
      <c r="L38" s="118" t="str">
        <f>IF(②選手情報入力!P40="","",②選手情報入力!P40)</f>
        <v/>
      </c>
      <c r="M38" s="118" t="str">
        <f>IF(②選手情報入力!Q40="","",②選手情報入力!Q40)</f>
        <v/>
      </c>
    </row>
    <row r="39" spans="1:13" s="101" customFormat="1" ht="18" customHeight="1">
      <c r="A39" s="111">
        <v>32</v>
      </c>
      <c r="B39" s="131" t="str">
        <f>IF(②選手情報入力!C41="","",②選手情報入力!B41&amp;②選手情報入力!C41)</f>
        <v/>
      </c>
      <c r="C39" s="131" t="str">
        <f>IF(②選手情報入力!D41="","",②選手情報入力!D41)</f>
        <v/>
      </c>
      <c r="D39" s="112" t="str">
        <f>IF(②選手情報入力!G41="","",②選手情報入力!G41)</f>
        <v/>
      </c>
      <c r="E39" s="112" t="str">
        <f>IF(②選手情報入力!H41="","",②選手情報入力!H41)</f>
        <v/>
      </c>
      <c r="F39" s="111" t="str">
        <f>IF(②選手情報入力!I41="","",②選手情報入力!I41)</f>
        <v/>
      </c>
      <c r="G39" s="112" t="str">
        <f>IF(②選手情報入力!J41="","",IF(②選手情報入力!J41&gt;②選手情報入力!K41,②選手情報入力!K41,②選手情報入力!J41))</f>
        <v/>
      </c>
      <c r="H39" s="111" t="str">
        <f>IF(②選手情報入力!L41="","",②選手情報入力!L41)</f>
        <v/>
      </c>
      <c r="I39" s="112" t="str">
        <f>IF(②選手情報入力!M41="","",IF(②選手情報入力!M41&gt;②選手情報入力!N41,②選手情報入力!N41,②選手情報入力!M41))</f>
        <v/>
      </c>
      <c r="J39" s="237"/>
      <c r="K39" s="238"/>
      <c r="L39" s="112" t="str">
        <f>IF(②選手情報入力!P41="","",②選手情報入力!P41)</f>
        <v/>
      </c>
      <c r="M39" s="112" t="str">
        <f>IF(②選手情報入力!Q41="","",②選手情報入力!Q41)</f>
        <v/>
      </c>
    </row>
    <row r="40" spans="1:13" s="101" customFormat="1" ht="18" customHeight="1">
      <c r="A40" s="111">
        <v>33</v>
      </c>
      <c r="B40" s="131" t="str">
        <f>IF(②選手情報入力!C42="","",②選手情報入力!B42&amp;②選手情報入力!C42)</f>
        <v/>
      </c>
      <c r="C40" s="131" t="str">
        <f>IF(②選手情報入力!D42="","",②選手情報入力!D42)</f>
        <v/>
      </c>
      <c r="D40" s="112" t="str">
        <f>IF(②選手情報入力!G42="","",②選手情報入力!G42)</f>
        <v/>
      </c>
      <c r="E40" s="112" t="str">
        <f>IF(②選手情報入力!H42="","",②選手情報入力!H42)</f>
        <v/>
      </c>
      <c r="F40" s="111" t="str">
        <f>IF(②選手情報入力!I42="","",②選手情報入力!I42)</f>
        <v/>
      </c>
      <c r="G40" s="112" t="str">
        <f>IF(②選手情報入力!J42="","",IF(②選手情報入力!J42&gt;②選手情報入力!K42,②選手情報入力!K42,②選手情報入力!J42))</f>
        <v/>
      </c>
      <c r="H40" s="111" t="str">
        <f>IF(②選手情報入力!L42="","",②選手情報入力!L42)</f>
        <v/>
      </c>
      <c r="I40" s="112" t="str">
        <f>IF(②選手情報入力!M42="","",IF(②選手情報入力!M42&gt;②選手情報入力!N42,②選手情報入力!N42,②選手情報入力!M42))</f>
        <v/>
      </c>
      <c r="J40" s="237"/>
      <c r="K40" s="238"/>
      <c r="L40" s="112" t="str">
        <f>IF(②選手情報入力!P42="","",②選手情報入力!P42)</f>
        <v/>
      </c>
      <c r="M40" s="112" t="str">
        <f>IF(②選手情報入力!Q42="","",②選手情報入力!Q42)</f>
        <v/>
      </c>
    </row>
    <row r="41" spans="1:13" s="101" customFormat="1" ht="18" customHeight="1">
      <c r="A41" s="111">
        <v>34</v>
      </c>
      <c r="B41" s="131" t="str">
        <f>IF(②選手情報入力!C43="","",②選手情報入力!B43&amp;②選手情報入力!C43)</f>
        <v/>
      </c>
      <c r="C41" s="131" t="str">
        <f>IF(②選手情報入力!D43="","",②選手情報入力!D43)</f>
        <v/>
      </c>
      <c r="D41" s="112" t="str">
        <f>IF(②選手情報入力!G43="","",②選手情報入力!G43)</f>
        <v/>
      </c>
      <c r="E41" s="112" t="str">
        <f>IF(②選手情報入力!H43="","",②選手情報入力!H43)</f>
        <v/>
      </c>
      <c r="F41" s="111" t="str">
        <f>IF(②選手情報入力!I43="","",②選手情報入力!I43)</f>
        <v/>
      </c>
      <c r="G41" s="112" t="str">
        <f>IF(②選手情報入力!J43="","",IF(②選手情報入力!J43&gt;②選手情報入力!K43,②選手情報入力!K43,②選手情報入力!J43))</f>
        <v/>
      </c>
      <c r="H41" s="111" t="str">
        <f>IF(②選手情報入力!L43="","",②選手情報入力!L43)</f>
        <v/>
      </c>
      <c r="I41" s="112" t="str">
        <f>IF(②選手情報入力!M43="","",IF(②選手情報入力!M43&gt;②選手情報入力!N43,②選手情報入力!N43,②選手情報入力!M43))</f>
        <v/>
      </c>
      <c r="J41" s="237"/>
      <c r="K41" s="238"/>
      <c r="L41" s="112" t="str">
        <f>IF(②選手情報入力!P43="","",②選手情報入力!P43)</f>
        <v/>
      </c>
      <c r="M41" s="112" t="str">
        <f>IF(②選手情報入力!Q43="","",②選手情報入力!Q43)</f>
        <v/>
      </c>
    </row>
    <row r="42" spans="1:13" s="101" customFormat="1" ht="18" customHeight="1">
      <c r="A42" s="115">
        <v>35</v>
      </c>
      <c r="B42" s="132" t="str">
        <f>IF(②選手情報入力!C44="","",②選手情報入力!B44&amp;②選手情報入力!C44)</f>
        <v/>
      </c>
      <c r="C42" s="132" t="str">
        <f>IF(②選手情報入力!D44="","",②選手情報入力!D44)</f>
        <v/>
      </c>
      <c r="D42" s="116" t="str">
        <f>IF(②選手情報入力!G44="","",②選手情報入力!G44)</f>
        <v/>
      </c>
      <c r="E42" s="116" t="str">
        <f>IF(②選手情報入力!H44="","",②選手情報入力!H44)</f>
        <v/>
      </c>
      <c r="F42" s="115" t="str">
        <f>IF(②選手情報入力!I44="","",②選手情報入力!I44)</f>
        <v/>
      </c>
      <c r="G42" s="116" t="str">
        <f>IF(②選手情報入力!J44="","",IF(②選手情報入力!J44&gt;②選手情報入力!K44,②選手情報入力!K44,②選手情報入力!J44))</f>
        <v/>
      </c>
      <c r="H42" s="115" t="str">
        <f>IF(②選手情報入力!L44="","",②選手情報入力!L44)</f>
        <v/>
      </c>
      <c r="I42" s="116" t="str">
        <f>IF(②選手情報入力!M44="","",IF(②選手情報入力!M44&gt;②選手情報入力!N44,②選手情報入力!N44,②選手情報入力!M44))</f>
        <v/>
      </c>
      <c r="J42" s="239"/>
      <c r="K42" s="240"/>
      <c r="L42" s="116" t="str">
        <f>IF(②選手情報入力!P44="","",②選手情報入力!P44)</f>
        <v/>
      </c>
      <c r="M42" s="116" t="str">
        <f>IF(②選手情報入力!Q44="","",②選手情報入力!Q44)</f>
        <v/>
      </c>
    </row>
    <row r="43" spans="1:13" s="101" customFormat="1" ht="18" customHeight="1">
      <c r="A43" s="109">
        <v>36</v>
      </c>
      <c r="B43" s="130" t="str">
        <f>IF(②選手情報入力!C45="","",②選手情報入力!B45&amp;②選手情報入力!C45)</f>
        <v/>
      </c>
      <c r="C43" s="130" t="str">
        <f>IF(②選手情報入力!D45="","",②選手情報入力!D45)</f>
        <v/>
      </c>
      <c r="D43" s="110" t="str">
        <f>IF(②選手情報入力!G45="","",②選手情報入力!G45)</f>
        <v/>
      </c>
      <c r="E43" s="110" t="str">
        <f>IF(②選手情報入力!H45="","",②選手情報入力!H45)</f>
        <v/>
      </c>
      <c r="F43" s="109" t="str">
        <f>IF(②選手情報入力!I45="","",②選手情報入力!I45)</f>
        <v/>
      </c>
      <c r="G43" s="110" t="str">
        <f>IF(②選手情報入力!J45="","",IF(②選手情報入力!J45&gt;②選手情報入力!K45,②選手情報入力!K45,②選手情報入力!J45))</f>
        <v/>
      </c>
      <c r="H43" s="109" t="str">
        <f>IF(②選手情報入力!L45="","",②選手情報入力!L45)</f>
        <v/>
      </c>
      <c r="I43" s="110" t="str">
        <f>IF(②選手情報入力!M45="","",IF(②選手情報入力!M45&gt;②選手情報入力!N45,②選手情報入力!N45,②選手情報入力!M45))</f>
        <v/>
      </c>
      <c r="J43" s="235"/>
      <c r="K43" s="236"/>
      <c r="L43" s="110" t="str">
        <f>IF(②選手情報入力!P45="","",②選手情報入力!P45)</f>
        <v/>
      </c>
      <c r="M43" s="110" t="str">
        <f>IF(②選手情報入力!Q45="","",②選手情報入力!Q45)</f>
        <v/>
      </c>
    </row>
    <row r="44" spans="1:13" s="101" customFormat="1" ht="18" customHeight="1">
      <c r="A44" s="111">
        <v>37</v>
      </c>
      <c r="B44" s="131" t="str">
        <f>IF(②選手情報入力!C46="","",②選手情報入力!B46&amp;②選手情報入力!C46)</f>
        <v/>
      </c>
      <c r="C44" s="131" t="str">
        <f>IF(②選手情報入力!D46="","",②選手情報入力!D46)</f>
        <v/>
      </c>
      <c r="D44" s="112" t="str">
        <f>IF(②選手情報入力!G46="","",②選手情報入力!G46)</f>
        <v/>
      </c>
      <c r="E44" s="112" t="str">
        <f>IF(②選手情報入力!H46="","",②選手情報入力!H46)</f>
        <v/>
      </c>
      <c r="F44" s="111" t="str">
        <f>IF(②選手情報入力!I46="","",②選手情報入力!I46)</f>
        <v/>
      </c>
      <c r="G44" s="112" t="str">
        <f>IF(②選手情報入力!J46="","",IF(②選手情報入力!J46&gt;②選手情報入力!K46,②選手情報入力!K46,②選手情報入力!J46))</f>
        <v/>
      </c>
      <c r="H44" s="111" t="str">
        <f>IF(②選手情報入力!L46="","",②選手情報入力!L46)</f>
        <v/>
      </c>
      <c r="I44" s="112" t="str">
        <f>IF(②選手情報入力!M46="","",IF(②選手情報入力!M46&gt;②選手情報入力!N46,②選手情報入力!N46,②選手情報入力!M46))</f>
        <v/>
      </c>
      <c r="J44" s="237"/>
      <c r="K44" s="238"/>
      <c r="L44" s="112" t="str">
        <f>IF(②選手情報入力!P46="","",②選手情報入力!P46)</f>
        <v/>
      </c>
      <c r="M44" s="112" t="str">
        <f>IF(②選手情報入力!Q46="","",②選手情報入力!Q46)</f>
        <v/>
      </c>
    </row>
    <row r="45" spans="1:13" s="101" customFormat="1" ht="18" customHeight="1">
      <c r="A45" s="111">
        <v>38</v>
      </c>
      <c r="B45" s="131" t="str">
        <f>IF(②選手情報入力!C47="","",②選手情報入力!B47&amp;②選手情報入力!C47)</f>
        <v/>
      </c>
      <c r="C45" s="131" t="str">
        <f>IF(②選手情報入力!D47="","",②選手情報入力!D47)</f>
        <v/>
      </c>
      <c r="D45" s="112" t="str">
        <f>IF(②選手情報入力!G47="","",②選手情報入力!G47)</f>
        <v/>
      </c>
      <c r="E45" s="112" t="str">
        <f>IF(②選手情報入力!H47="","",②選手情報入力!H47)</f>
        <v/>
      </c>
      <c r="F45" s="111" t="str">
        <f>IF(②選手情報入力!I47="","",②選手情報入力!I47)</f>
        <v/>
      </c>
      <c r="G45" s="112" t="str">
        <f>IF(②選手情報入力!J47="","",IF(②選手情報入力!J47&gt;②選手情報入力!K47,②選手情報入力!K47,②選手情報入力!J47))</f>
        <v/>
      </c>
      <c r="H45" s="111" t="str">
        <f>IF(②選手情報入力!L47="","",②選手情報入力!L47)</f>
        <v/>
      </c>
      <c r="I45" s="112" t="str">
        <f>IF(②選手情報入力!M47="","",IF(②選手情報入力!M47&gt;②選手情報入力!N47,②選手情報入力!N47,②選手情報入力!M47))</f>
        <v/>
      </c>
      <c r="J45" s="237"/>
      <c r="K45" s="238"/>
      <c r="L45" s="112" t="str">
        <f>IF(②選手情報入力!P47="","",②選手情報入力!P47)</f>
        <v/>
      </c>
      <c r="M45" s="112" t="str">
        <f>IF(②選手情報入力!Q47="","",②選手情報入力!Q47)</f>
        <v/>
      </c>
    </row>
    <row r="46" spans="1:13" s="101" customFormat="1" ht="18" customHeight="1">
      <c r="A46" s="111">
        <v>39</v>
      </c>
      <c r="B46" s="131" t="str">
        <f>IF(②選手情報入力!C48="","",②選手情報入力!B48&amp;②選手情報入力!C48)</f>
        <v/>
      </c>
      <c r="C46" s="131" t="str">
        <f>IF(②選手情報入力!D48="","",②選手情報入力!D48)</f>
        <v/>
      </c>
      <c r="D46" s="112" t="str">
        <f>IF(②選手情報入力!G48="","",②選手情報入力!G48)</f>
        <v/>
      </c>
      <c r="E46" s="112" t="str">
        <f>IF(②選手情報入力!H48="","",②選手情報入力!H48)</f>
        <v/>
      </c>
      <c r="F46" s="111" t="str">
        <f>IF(②選手情報入力!I48="","",②選手情報入力!I48)</f>
        <v/>
      </c>
      <c r="G46" s="112" t="str">
        <f>IF(②選手情報入力!J48="","",IF(②選手情報入力!J48&gt;②選手情報入力!K48,②選手情報入力!K48,②選手情報入力!J48))</f>
        <v/>
      </c>
      <c r="H46" s="111" t="str">
        <f>IF(②選手情報入力!L48="","",②選手情報入力!L48)</f>
        <v/>
      </c>
      <c r="I46" s="112" t="str">
        <f>IF(②選手情報入力!M48="","",IF(②選手情報入力!M48&gt;②選手情報入力!N48,②選手情報入力!N48,②選手情報入力!M48))</f>
        <v/>
      </c>
      <c r="J46" s="237"/>
      <c r="K46" s="238"/>
      <c r="L46" s="112" t="str">
        <f>IF(②選手情報入力!P48="","",②選手情報入力!P48)</f>
        <v/>
      </c>
      <c r="M46" s="112" t="str">
        <f>IF(②選手情報入力!Q48="","",②選手情報入力!Q48)</f>
        <v/>
      </c>
    </row>
    <row r="47" spans="1:13" s="101" customFormat="1" ht="18" customHeight="1">
      <c r="A47" s="113">
        <v>40</v>
      </c>
      <c r="B47" s="133" t="str">
        <f>IF(②選手情報入力!C49="","",②選手情報入力!B49&amp;②選手情報入力!C49)</f>
        <v/>
      </c>
      <c r="C47" s="133" t="str">
        <f>IF(②選手情報入力!D49="","",②選手情報入力!D49)</f>
        <v/>
      </c>
      <c r="D47" s="114" t="str">
        <f>IF(②選手情報入力!G49="","",②選手情報入力!G49)</f>
        <v/>
      </c>
      <c r="E47" s="114" t="str">
        <f>IF(②選手情報入力!H49="","",②選手情報入力!H49)</f>
        <v/>
      </c>
      <c r="F47" s="113" t="str">
        <f>IF(②選手情報入力!I49="","",②選手情報入力!I49)</f>
        <v/>
      </c>
      <c r="G47" s="114" t="str">
        <f>IF(②選手情報入力!J49="","",IF(②選手情報入力!J49&lt;②選手情報入力!K49,②選手情報入力!K49,②選手情報入力!J49))</f>
        <v/>
      </c>
      <c r="H47" s="113" t="str">
        <f>IF(②選手情報入力!L49="","",②選手情報入力!L49)</f>
        <v/>
      </c>
      <c r="I47" s="114" t="str">
        <f>IF(②選手情報入力!M49="","",IF(②選手情報入力!M49&gt;②選手情報入力!N49,②選手情報入力!N49,②選手情報入力!M49))</f>
        <v/>
      </c>
      <c r="J47" s="241"/>
      <c r="K47" s="242"/>
      <c r="L47" s="114" t="str">
        <f>IF(②選手情報入力!P49="","",②選手情報入力!P49)</f>
        <v/>
      </c>
      <c r="M47" s="114" t="str">
        <f>IF(②選手情報入力!Q49="","",②選手情報入力!Q49)</f>
        <v/>
      </c>
    </row>
  </sheetData>
  <sheetProtection sheet="1" selectLockedCells="1" selectUnlockedCells="1"/>
  <mergeCells count="5">
    <mergeCell ref="B4:B5"/>
    <mergeCell ref="G4:G5"/>
    <mergeCell ref="D4:E4"/>
    <mergeCell ref="D5:E5"/>
    <mergeCell ref="E2:H2"/>
  </mergeCells>
  <phoneticPr fontId="42"/>
  <printOptions horizontalCentered="1"/>
  <pageMargins left="0.51181102362204722" right="0.11811023622047245" top="0.74803149606299213" bottom="0.35433070866141736" header="0.31496062992125984" footer="0.31496062992125984"/>
  <pageSetup paperSize="9" scale="88" fitToHeight="2" orientation="portrait" verticalDpi="0" r:id="rId1"/>
  <headerFooter>
    <oddHeader>&amp;R&amp;14&amp;D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注意事項</vt:lpstr>
      <vt:lpstr>①団体情報入力</vt:lpstr>
      <vt:lpstr>②選手情報入力</vt:lpstr>
      <vt:lpstr>③リレー情報確認</vt:lpstr>
      <vt:lpstr>④種目別人数</vt:lpstr>
      <vt:lpstr>⑤申込一覧表</vt:lpstr>
      <vt:lpstr>個票</vt:lpstr>
      <vt:lpstr>リレー個票</vt:lpstr>
      <vt:lpstr>記録確認表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記録確認表!Print_Area</vt:lpstr>
      <vt:lpstr>個票!Print_Area</vt:lpstr>
      <vt:lpstr>⑤申込一覧表!Print_Titles</vt:lpstr>
      <vt:lpstr>記録確認表!Print_Titles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USER</cp:lastModifiedBy>
  <cp:lastPrinted>2016-05-26T02:55:22Z</cp:lastPrinted>
  <dcterms:created xsi:type="dcterms:W3CDTF">2013-01-03T14:12:28Z</dcterms:created>
  <dcterms:modified xsi:type="dcterms:W3CDTF">2017-06-04T14:23:31Z</dcterms:modified>
</cp:coreProperties>
</file>